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J:\J6846\Outgoing\20220930 Planning Sustainability Statement\"/>
    </mc:Choice>
  </mc:AlternateContent>
  <xr:revisionPtr revIDLastSave="0" documentId="13_ncr:1_{87CDA1AC-7509-455E-A6CD-41B5AB1A2C56}" xr6:coauthVersionLast="47" xr6:coauthVersionMax="47" xr10:uidLastSave="{00000000-0000-0000-0000-000000000000}"/>
  <bookViews>
    <workbookView xWindow="-120" yWindow="-120" windowWidth="38640" windowHeight="21240" activeTab="3" xr2:uid="{00000000-000D-0000-FFFF-FFFF00000000}"/>
  </bookViews>
  <sheets>
    <sheet name="Updates" sheetId="14" r:id="rId1"/>
    <sheet name="Introduction" sheetId="8" r:id="rId2"/>
    <sheet name="100 GIR" sheetId="11" r:id="rId3"/>
    <sheet name="88 GIR" sheetId="15" r:id="rId4"/>
    <sheet name="WLC benchmarks" sheetId="12" r:id="rId5"/>
  </sheets>
  <externalReferences>
    <externalReference r:id="rId6"/>
  </externalReferences>
  <definedNames>
    <definedName name="_Hlk30849479" localSheetId="2">'100 GIR'!#REF!</definedName>
    <definedName name="_Hlk30849479" localSheetId="3">'88 GIR'!#REF!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69" i="15" l="1"/>
  <c r="T170" i="15" s="1"/>
  <c r="R169" i="15"/>
  <c r="R170" i="15" s="1"/>
  <c r="Q169" i="15"/>
  <c r="Q170" i="15" s="1"/>
  <c r="P169" i="15"/>
  <c r="O169" i="15"/>
  <c r="O170" i="15" s="1"/>
  <c r="N169" i="15"/>
  <c r="N170" i="15" s="1"/>
  <c r="L169" i="15"/>
  <c r="L170" i="15" s="1"/>
  <c r="K169" i="15"/>
  <c r="K170" i="15" s="1"/>
  <c r="J169" i="15"/>
  <c r="J170" i="15" s="1"/>
  <c r="I169" i="15"/>
  <c r="I170" i="15" s="1"/>
  <c r="H169" i="15"/>
  <c r="H170" i="15" s="1"/>
  <c r="G169" i="15"/>
  <c r="G170" i="15" s="1"/>
  <c r="F169" i="15"/>
  <c r="F170" i="15" s="1"/>
  <c r="E169" i="15"/>
  <c r="D169" i="15"/>
  <c r="D170" i="15" s="1"/>
  <c r="C169" i="15"/>
  <c r="C170" i="15" s="1"/>
  <c r="S168" i="15"/>
  <c r="S167" i="15"/>
  <c r="S166" i="15"/>
  <c r="S165" i="15"/>
  <c r="S164" i="15"/>
  <c r="S163" i="15"/>
  <c r="S162" i="15"/>
  <c r="S161" i="15"/>
  <c r="S160" i="15"/>
  <c r="S159" i="15"/>
  <c r="S158" i="15"/>
  <c r="S157" i="15"/>
  <c r="S156" i="15"/>
  <c r="S155" i="15"/>
  <c r="S154" i="15"/>
  <c r="S153" i="15"/>
  <c r="S152" i="15"/>
  <c r="S151" i="15"/>
  <c r="S150" i="15"/>
  <c r="S149" i="15"/>
  <c r="S148" i="15"/>
  <c r="I140" i="15"/>
  <c r="I141" i="15" s="1"/>
  <c r="H140" i="15"/>
  <c r="H141" i="15" s="1"/>
  <c r="D140" i="15"/>
  <c r="D141" i="15" s="1"/>
  <c r="E26" i="15"/>
  <c r="D26" i="15"/>
  <c r="C26" i="15"/>
  <c r="E25" i="15"/>
  <c r="D25" i="15"/>
  <c r="C25" i="15"/>
  <c r="H22" i="15" l="1"/>
  <c r="H23" i="15" s="1"/>
  <c r="I22" i="15"/>
  <c r="I23" i="15" s="1"/>
  <c r="E22" i="15"/>
  <c r="E23" i="15" s="1"/>
  <c r="D22" i="15"/>
  <c r="D23" i="15" s="1"/>
  <c r="G22" i="15"/>
  <c r="G23" i="15" s="1"/>
  <c r="S169" i="15"/>
  <c r="S170" i="15" s="1"/>
  <c r="C22" i="15"/>
  <c r="C23" i="15" s="1"/>
  <c r="F22" i="15"/>
  <c r="F23" i="15" s="1"/>
  <c r="E170" i="15"/>
  <c r="P170" i="15"/>
  <c r="I154" i="11" l="1"/>
  <c r="I153" i="11"/>
  <c r="I152" i="11"/>
  <c r="I151" i="11"/>
  <c r="I146" i="11"/>
  <c r="I145" i="11"/>
  <c r="I142" i="11"/>
  <c r="I141" i="11"/>
  <c r="I140" i="11"/>
  <c r="I138" i="11"/>
  <c r="I137" i="11"/>
  <c r="I136" i="11"/>
  <c r="I135" i="11"/>
  <c r="I133" i="11"/>
  <c r="I127" i="11"/>
  <c r="I126" i="11"/>
  <c r="I125" i="11"/>
  <c r="I124" i="11"/>
  <c r="I123" i="11"/>
  <c r="I122" i="11"/>
  <c r="H121" i="11"/>
  <c r="I120" i="11"/>
  <c r="I119" i="11"/>
  <c r="I116" i="11"/>
  <c r="I114" i="11"/>
  <c r="I113" i="11"/>
  <c r="I112" i="11"/>
  <c r="I111" i="11"/>
  <c r="I110" i="11"/>
  <c r="I109" i="11"/>
  <c r="I107" i="11"/>
  <c r="I106" i="11"/>
  <c r="I105" i="11"/>
  <c r="I104" i="11"/>
  <c r="I103" i="11"/>
  <c r="I101" i="11"/>
  <c r="I100" i="11"/>
  <c r="I99" i="11"/>
  <c r="I98" i="11"/>
  <c r="I97" i="11"/>
  <c r="I96" i="11"/>
  <c r="I93" i="11"/>
  <c r="I90" i="11"/>
  <c r="I88" i="11"/>
  <c r="I87" i="11"/>
  <c r="I86" i="11"/>
  <c r="D160" i="11" l="1"/>
  <c r="E26" i="11"/>
  <c r="E25" i="11"/>
  <c r="D26" i="11"/>
  <c r="D25" i="11"/>
  <c r="C26" i="11"/>
  <c r="C25" i="11"/>
  <c r="F189" i="11" l="1"/>
  <c r="S175" i="11"/>
  <c r="T189" i="11" l="1"/>
  <c r="S188" i="11"/>
  <c r="O189" i="11"/>
  <c r="G189" i="11"/>
  <c r="I160" i="11" l="1"/>
  <c r="H160" i="11"/>
  <c r="S184" i="11" l="1"/>
  <c r="S187" i="11"/>
  <c r="S186" i="11"/>
  <c r="S185" i="11"/>
  <c r="S182" i="11"/>
  <c r="I161" i="11" l="1"/>
  <c r="H161" i="11"/>
  <c r="D161" i="11"/>
  <c r="S169" i="11"/>
  <c r="S170" i="11"/>
  <c r="S171" i="11"/>
  <c r="S172" i="11"/>
  <c r="S174" i="11"/>
  <c r="S176" i="11"/>
  <c r="S177" i="11"/>
  <c r="S178" i="11"/>
  <c r="S179" i="11"/>
  <c r="S180" i="11"/>
  <c r="S181" i="11"/>
  <c r="S183" i="11"/>
  <c r="S168" i="11"/>
  <c r="P189" i="11"/>
  <c r="Q189" i="11"/>
  <c r="Q190" i="11" s="1"/>
  <c r="R189" i="11"/>
  <c r="R190" i="11" s="1"/>
  <c r="N189" i="11"/>
  <c r="N190" i="11" s="1"/>
  <c r="L189" i="11"/>
  <c r="J189" i="11"/>
  <c r="J190" i="11" s="1"/>
  <c r="I189" i="11"/>
  <c r="I190" i="11" s="1"/>
  <c r="H189" i="11"/>
  <c r="F190" i="11"/>
  <c r="E189" i="11"/>
  <c r="E190" i="11" s="1"/>
  <c r="P190" i="11" l="1"/>
  <c r="H22" i="11"/>
  <c r="H190" i="11"/>
  <c r="G22" i="11"/>
  <c r="G190" i="11"/>
  <c r="T190" i="11"/>
  <c r="I22" i="11"/>
  <c r="O190" i="11"/>
  <c r="L190" i="11"/>
  <c r="I23" i="11" l="1"/>
  <c r="H23" i="11"/>
  <c r="G23" i="11"/>
  <c r="D189" i="11" l="1"/>
  <c r="C22" i="11" s="1"/>
  <c r="C189" i="11"/>
  <c r="C190" i="11" l="1"/>
  <c r="D190" i="11"/>
  <c r="C23" i="11" l="1"/>
  <c r="K189" i="11"/>
  <c r="D22" i="11" s="1"/>
  <c r="S173" i="11"/>
  <c r="S189" i="11" s="1"/>
  <c r="D23" i="11" l="1"/>
  <c r="F22" i="11"/>
  <c r="E22" i="11"/>
  <c r="K190" i="11"/>
  <c r="S190" i="11"/>
  <c r="F23" i="11" l="1"/>
  <c r="E23" i="11"/>
</calcChain>
</file>

<file path=xl/sharedStrings.xml><?xml version="1.0" encoding="utf-8"?>
<sst xmlns="http://schemas.openxmlformats.org/spreadsheetml/2006/main" count="842" uniqueCount="393">
  <si>
    <t>The draft consultation version of the template has been updated as follows:</t>
  </si>
  <si>
    <t>Template tab</t>
  </si>
  <si>
    <t xml:space="preserve">Details </t>
  </si>
  <si>
    <t>Pre-app information</t>
  </si>
  <si>
    <t>Principle 1 expanded to require further details on pre-construction demolition and options explored for retaining existing buildings/structures.</t>
  </si>
  <si>
    <t xml:space="preserve">Removal of Y/N option next to each WLC reduction principle. </t>
  </si>
  <si>
    <t>Outline and Detailed planning Stage &amp; Post-construction result</t>
  </si>
  <si>
    <t>Confirmation of operational modelling process used</t>
  </si>
  <si>
    <t>Confirmation relating to proportion of material quantities included relating to cost</t>
  </si>
  <si>
    <t xml:space="preserve">Confirmation of third party mechanisms </t>
  </si>
  <si>
    <t>Confirmation that the assessment has or can be submitted to the Built Environment Carbon Database</t>
  </si>
  <si>
    <t>Updated assessment summary results to align with new WLC benchmarks</t>
  </si>
  <si>
    <t>Addition of selection of most comparable WLC benchmark selection</t>
  </si>
  <si>
    <t>Addition of details relating to retention of existing structures and buildings</t>
  </si>
  <si>
    <t>Updated note/example text for module B assumptions and end of life scenarios in the 'Material Quantity and End of Life Scenarios' table</t>
  </si>
  <si>
    <t>Addition of details relating to refrigerants to 'Material Quantity and End of Life Scenarios' table</t>
  </si>
  <si>
    <t>Addition of option in assessment table to report A5 emissions as a single number or A5 emissions not related to a building element category</t>
  </si>
  <si>
    <t>Removal of assessment 2</t>
  </si>
  <si>
    <t>Colour coding to reflect cells that require inputs and cells which are updated automatically</t>
  </si>
  <si>
    <t>Post-construction result</t>
  </si>
  <si>
    <t>Addition of confirmation relating to post-construction evidence submission</t>
  </si>
  <si>
    <t>Addition of list of product specific EPDs from products installed in the building</t>
  </si>
  <si>
    <t>Greater London Authority - Whole Life-Cycle Carbon (WLC) Assessment template</t>
  </si>
  <si>
    <t>HOW TO USE THIS SPREADSHEET</t>
  </si>
  <si>
    <t xml:space="preserve">This template should be used by planning applicants to fulfil the requirements of the Mayor's Whole Life-Cycle Carbon (WLC) Assessment policy set out in London Plan Policy SI 2. Before completing and submitting this spreadsheet to the GLA, applicants should read the Whole Life-Cycle Carbon Assessment guidance:  
</t>
  </si>
  <si>
    <t>https://www.london.gov.uk/what-we-do/planning/implementing-london-plan/london-plan-guidance/whole-life-cycle-carbon-assessments-guidance</t>
  </si>
  <si>
    <t xml:space="preserve">Applicants are required to submit a WLC assessment to the GLA at the following three stages: pre-application, outline/detailed planning submission and post-construction. Separate tabs are provided in this spreadsheet for each stage. An outline of the information required at each stage and how to submit it is provided below.  </t>
  </si>
  <si>
    <t>1. Pre-application stage</t>
  </si>
  <si>
    <t xml:space="preserve">At pre-application stage, applicants are required to complete the pre-application information tab of this template to confirm various details about the site and to provide details of the WLC principles which are informing the development of the site. This should be submitted to the GLA along with all other pre-application material. </t>
  </si>
  <si>
    <t>2. Outline/detailed planning submission stage</t>
  </si>
  <si>
    <t xml:space="preserve">At this stage, applicants are required to complete the outline or detailed planning stage tab of this template (whichever is relevant) and submit it to the GLA along with their planning application. This stage of the process requires a baseline WLC assessment against each life-cycle module to be undertaken. </t>
  </si>
  <si>
    <t>3. Post-construction stage</t>
  </si>
  <si>
    <t>At the final stage of the WLC assessment process, applicants should complete the post-construction result tab of this template and submit it to the GLA prior to occupation of the development. This will require an update of the information provided at planning submission stage and for the actual WLC carbon emission figures to be reported using actual material quantities and site emissions during construction. Information should be submitted to:</t>
  </si>
  <si>
    <t>ZeroCarbonPlanning@london.gov.uk</t>
  </si>
  <si>
    <t>QUERIES</t>
  </si>
  <si>
    <t xml:space="preserve">Any queries or feedback on this template should be submitted to: </t>
  </si>
  <si>
    <t>Project details</t>
  </si>
  <si>
    <t>Project name</t>
  </si>
  <si>
    <t>Planning application reference number (if applicable)</t>
  </si>
  <si>
    <t>Brief description of the project</t>
  </si>
  <si>
    <r>
      <t>GIA (m</t>
    </r>
    <r>
      <rPr>
        <vertAlign val="superscript"/>
        <sz val="10"/>
        <color theme="0"/>
        <rFont val="Arial"/>
        <family val="2"/>
      </rPr>
      <t>2</t>
    </r>
    <r>
      <rPr>
        <sz val="10"/>
        <color theme="0"/>
        <rFont val="Arial"/>
        <family val="2"/>
      </rPr>
      <t>)</t>
    </r>
  </si>
  <si>
    <t>Authors (organisation or individuals)</t>
  </si>
  <si>
    <t>Confirmation that options for retaining existing buildings and structures have been fully explored before considering substantial demolition</t>
  </si>
  <si>
    <r>
      <t>Carbon emissions associated with pre-construction demolition (kgCO</t>
    </r>
    <r>
      <rPr>
        <vertAlign val="subscript"/>
        <sz val="10"/>
        <color theme="0"/>
        <rFont val="Arial"/>
        <family val="2"/>
      </rPr>
      <t>2</t>
    </r>
    <r>
      <rPr>
        <sz val="10"/>
        <color theme="0"/>
        <rFont val="Arial"/>
        <family val="2"/>
      </rPr>
      <t>e)</t>
    </r>
  </si>
  <si>
    <t>Estimate of the percentage of the new build development which will be made up of existing elements</t>
  </si>
  <si>
    <t>Key</t>
  </si>
  <si>
    <t>Data automatically calculated - no direct input required</t>
  </si>
  <si>
    <t>Use Class</t>
  </si>
  <si>
    <t>Cells that require information / data inputting</t>
  </si>
  <si>
    <t>N/A</t>
  </si>
  <si>
    <t>Assessment details</t>
  </si>
  <si>
    <t>Date of assessment</t>
  </si>
  <si>
    <t>Operational modelling methodology for Module B6 results</t>
  </si>
  <si>
    <t>Reference study period (if not 60 years)</t>
  </si>
  <si>
    <t xml:space="preserve">[This cell should only be filled in if the reference study period, i.e. the assumed building life expectancy, exceeds or is less than 60 years. Applicants should state the reference study period in this cell. While the assessment should still be done to 60 years, applicants may, if they choose to, submit an additional assessment of the modules B, C and D for the actual reference study period by copying and pasting an additional 'GWP potential for all life-cycle modules' table, see below].  </t>
  </si>
  <si>
    <t xml:space="preserve">Software tool used </t>
  </si>
  <si>
    <t>Please confirm if 95% of the cost allocated to each building element category has been accounted for in the assessment?</t>
  </si>
  <si>
    <t>Please confirm whether you have submitted this assessment to the Built Environment Carbon Database (https://www.becd.co.uk/) or if you give permission for the GLA to do this on your behalf by checking one of the following boxes</t>
  </si>
  <si>
    <t xml:space="preserve">I have submitted this assessment to the BECD </t>
  </si>
  <si>
    <t>I give permission for the GLA to submit this assessment to the BECD on my behalf</t>
  </si>
  <si>
    <t>Module A1-A5 (excluding sequestered carbon)</t>
  </si>
  <si>
    <t>Modules B-C (excl B6 &amp; B7)</t>
  </si>
  <si>
    <t>Module B1-B5</t>
  </si>
  <si>
    <t>Module B6-B7</t>
  </si>
  <si>
    <t>Module C1-C4</t>
  </si>
  <si>
    <t>Module D</t>
  </si>
  <si>
    <r>
      <t>TOTAL kg CO</t>
    </r>
    <r>
      <rPr>
        <b/>
        <vertAlign val="subscript"/>
        <sz val="10"/>
        <color rgb="FFFFFFFF"/>
        <rFont val="Arial"/>
        <family val="2"/>
      </rPr>
      <t>2</t>
    </r>
    <r>
      <rPr>
        <b/>
        <sz val="10"/>
        <color rgb="FFFFFFFF"/>
        <rFont val="Arial"/>
        <family val="2"/>
      </rPr>
      <t>e</t>
    </r>
  </si>
  <si>
    <r>
      <t>TOTAL kg CO</t>
    </r>
    <r>
      <rPr>
        <b/>
        <vertAlign val="subscript"/>
        <sz val="10"/>
        <color rgb="FFFFFFFF"/>
        <rFont val="Arial"/>
        <family val="2"/>
      </rPr>
      <t>2</t>
    </r>
    <r>
      <rPr>
        <b/>
        <sz val="10"/>
        <color rgb="FFFFFFFF"/>
        <rFont val="Arial"/>
        <family val="2"/>
      </rPr>
      <t>e/m</t>
    </r>
    <r>
      <rPr>
        <b/>
        <vertAlign val="superscript"/>
        <sz val="10"/>
        <color rgb="FFFFFFFF"/>
        <rFont val="Arial"/>
        <family val="2"/>
      </rPr>
      <t>2</t>
    </r>
    <r>
      <rPr>
        <b/>
        <sz val="10"/>
        <color rgb="FFFFFFFF"/>
        <rFont val="Arial"/>
        <family val="2"/>
      </rPr>
      <t xml:space="preserve"> GIA</t>
    </r>
  </si>
  <si>
    <t>Please select most appropriate benchmark from drop-down menu</t>
  </si>
  <si>
    <t>Residential</t>
  </si>
  <si>
    <t xml:space="preserve">Aspirational WLC Benchmark </t>
  </si>
  <si>
    <t xml:space="preserve">Comparison with WLC benchmarks (see Appendix 2 of the guidance) </t>
  </si>
  <si>
    <t>[Explain the reasons for any divergences from WLC benchmarks, including against the WLC aspirational benchmarks]</t>
  </si>
  <si>
    <t>Retention of existing buildings and structures</t>
  </si>
  <si>
    <r>
      <t xml:space="preserve">Summary of </t>
    </r>
    <r>
      <rPr>
        <b/>
        <u/>
        <sz val="10"/>
        <color theme="0"/>
        <rFont val="Arial"/>
        <family val="2"/>
      </rPr>
      <t>key actions</t>
    </r>
    <r>
      <rPr>
        <b/>
        <sz val="10"/>
        <color theme="0"/>
        <rFont val="Arial"/>
        <family val="2"/>
      </rPr>
      <t xml:space="preserve"> to reduce whole life-cycle carbon emissions that have informed this assessment, including the WLC reductions</t>
    </r>
  </si>
  <si>
    <t>Actions included in WLC assessment results reported</t>
  </si>
  <si>
    <t>Specify further opportunities to reduce the development’s whole life-cycle carbon emissions. including the WLC reduction potential</t>
  </si>
  <si>
    <t>Further potential opportunities</t>
  </si>
  <si>
    <r>
      <t>WLC reduction potential (kg CO</t>
    </r>
    <r>
      <rPr>
        <b/>
        <vertAlign val="subscript"/>
        <sz val="10"/>
        <color theme="1"/>
        <rFont val="Arial"/>
        <family val="2"/>
      </rPr>
      <t>2</t>
    </r>
    <r>
      <rPr>
        <b/>
        <sz val="10"/>
        <color theme="1"/>
        <rFont val="Arial"/>
        <family val="2"/>
      </rPr>
      <t>e/m</t>
    </r>
    <r>
      <rPr>
        <b/>
        <vertAlign val="superscript"/>
        <sz val="10"/>
        <color theme="1"/>
        <rFont val="Arial"/>
        <family val="2"/>
      </rPr>
      <t xml:space="preserve">2 </t>
    </r>
    <r>
      <rPr>
        <b/>
        <sz val="10"/>
        <color theme="1"/>
        <rFont val="Arial"/>
        <family val="2"/>
      </rPr>
      <t>GIA)</t>
    </r>
  </si>
  <si>
    <t>MATERIAL QUANTITY AND END OF LIFE SCENARIOS</t>
  </si>
  <si>
    <t>Product and Construction Stage (Module A)</t>
  </si>
  <si>
    <r>
      <t>Material 'end of life'</t>
    </r>
    <r>
      <rPr>
        <b/>
        <sz val="10"/>
        <rFont val="Calibri"/>
        <family val="2"/>
      </rPr>
      <t> </t>
    </r>
    <r>
      <rPr>
        <b/>
        <sz val="10"/>
        <rFont val="Arial"/>
        <family val="2"/>
      </rPr>
      <t>scenarios (Module C)</t>
    </r>
  </si>
  <si>
    <t>Benefits and loads beyond the system boundary (Module D)</t>
  </si>
  <si>
    <t>Building element category</t>
  </si>
  <si>
    <t>Material type</t>
  </si>
  <si>
    <t>Material quantity (kg)</t>
  </si>
  <si>
    <t>Estimated reusable materials (kg)</t>
  </si>
  <si>
    <t>Estimated recyclable materials (kg)</t>
  </si>
  <si>
    <t>Note/example</t>
  </si>
  <si>
    <t>Breakdown of material type in each category
[Insert more lines if needed]
e.g. Concrete</t>
  </si>
  <si>
    <t>65000 kg</t>
  </si>
  <si>
    <t xml:space="preserve">For all primary building systems (structure, substructure, envelope, MEP services, internal finishes) including assumed material/product lifespans and annual maintenance/repair % </t>
  </si>
  <si>
    <t>Declare 'end of life' scenario as per project’s Circular Economy Statement, and used in the WLC assessment to produce Module C results</t>
  </si>
  <si>
    <t>0 kg</t>
  </si>
  <si>
    <t>25 kg</t>
  </si>
  <si>
    <t>e.g. Reinforcement</t>
  </si>
  <si>
    <t>5000 kg</t>
  </si>
  <si>
    <t>2 kg</t>
  </si>
  <si>
    <t>8 kg</t>
  </si>
  <si>
    <t>e.g. Formwork</t>
  </si>
  <si>
    <t>250 kg</t>
  </si>
  <si>
    <t>Demolition: Toxic/Hazardous/Contaminated Material Treatment</t>
  </si>
  <si>
    <t>Please add rows where more than 1 material type exists per building element category</t>
  </si>
  <si>
    <t>Major Demolition Works</t>
  </si>
  <si>
    <t>Temporary Support to Adjacent Structures</t>
  </si>
  <si>
    <t>Specialist Ground Works</t>
  </si>
  <si>
    <t>Substructure</t>
  </si>
  <si>
    <t>Superstructure: Frame</t>
  </si>
  <si>
    <t>Superstructure: Upper Floors</t>
  </si>
  <si>
    <t>Superstructure: Roof</t>
  </si>
  <si>
    <t>Superstructure: Stairs and Ramps</t>
  </si>
  <si>
    <t>Superstructure: External Walls</t>
  </si>
  <si>
    <t>Superstructure: Windows and External Doors</t>
  </si>
  <si>
    <t>Superstructure: Internal Walls and Partitions</t>
  </si>
  <si>
    <t>Superstructure: Internal Doors</t>
  </si>
  <si>
    <t>Finishes</t>
  </si>
  <si>
    <t>Fittings, furnishings &amp; equipment (FFE)</t>
  </si>
  <si>
    <t>Services (MEP)</t>
  </si>
  <si>
    <t>Prefabricated Buildings and Building Units</t>
  </si>
  <si>
    <t>Work to Existing Building</t>
  </si>
  <si>
    <t>External works</t>
  </si>
  <si>
    <t>Refrigerants</t>
  </si>
  <si>
    <t>Refrigerant name</t>
  </si>
  <si>
    <r>
      <t>Refrigerant GWP (kgCO</t>
    </r>
    <r>
      <rPr>
        <b/>
        <vertAlign val="subscript"/>
        <sz val="10"/>
        <rFont val="Arial"/>
        <family val="2"/>
      </rPr>
      <t>2</t>
    </r>
    <r>
      <rPr>
        <b/>
        <sz val="10"/>
        <rFont val="Arial"/>
        <family val="2"/>
      </rPr>
      <t>e/kg)</t>
    </r>
  </si>
  <si>
    <t>End of Life recovery rate %</t>
  </si>
  <si>
    <t>a</t>
  </si>
  <si>
    <t>Refrigerants Type 1 (if applicable) - please see CIBSE TM65 for methodology</t>
  </si>
  <si>
    <t>Please add rows if required</t>
  </si>
  <si>
    <t>b</t>
  </si>
  <si>
    <t>Refrigerants Type 2 (if applicable) - please see CIBSE TM65 for methodology</t>
  </si>
  <si>
    <t>c</t>
  </si>
  <si>
    <t>Refrigerants Type 3 (if applicable) - please see CIBSE TM65 for methodology</t>
  </si>
  <si>
    <t>TOTAL</t>
  </si>
  <si>
    <t>Material intensity (kg/m2 GIA)</t>
  </si>
  <si>
    <r>
      <t>Product stage (kgCO</t>
    </r>
    <r>
      <rPr>
        <b/>
        <vertAlign val="subscript"/>
        <sz val="10"/>
        <color rgb="FF000000"/>
        <rFont val="Arial"/>
        <family val="2"/>
      </rPr>
      <t>2</t>
    </r>
    <r>
      <rPr>
        <b/>
        <sz val="10"/>
        <color rgb="FF000000"/>
        <rFont val="Arial"/>
        <family val="2"/>
      </rPr>
      <t xml:space="preserve">e)  </t>
    </r>
  </si>
  <si>
    <r>
      <t>Construction process stage (kgCO</t>
    </r>
    <r>
      <rPr>
        <b/>
        <vertAlign val="subscript"/>
        <sz val="10"/>
        <color rgb="FF000000"/>
        <rFont val="Arial"/>
        <family val="2"/>
      </rPr>
      <t>2</t>
    </r>
    <r>
      <rPr>
        <b/>
        <sz val="10"/>
        <color rgb="FF000000"/>
        <rFont val="Arial"/>
        <family val="2"/>
      </rPr>
      <t xml:space="preserve">e)  </t>
    </r>
  </si>
  <si>
    <r>
      <t>Use stage (kgCO</t>
    </r>
    <r>
      <rPr>
        <b/>
        <vertAlign val="subscript"/>
        <sz val="10"/>
        <color rgb="FF000000"/>
        <rFont val="Arial"/>
        <family val="2"/>
      </rPr>
      <t>2</t>
    </r>
    <r>
      <rPr>
        <b/>
        <sz val="10"/>
        <color rgb="FF000000"/>
        <rFont val="Arial"/>
        <family val="2"/>
      </rPr>
      <t xml:space="preserve">e)  </t>
    </r>
  </si>
  <si>
    <r>
      <t>End of Life (EoL) stage (kgCO</t>
    </r>
    <r>
      <rPr>
        <b/>
        <vertAlign val="subscript"/>
        <sz val="10"/>
        <color rgb="FF000000"/>
        <rFont val="Arial"/>
        <family val="2"/>
      </rPr>
      <t>2</t>
    </r>
    <r>
      <rPr>
        <b/>
        <sz val="10"/>
        <color rgb="FF000000"/>
        <rFont val="Arial"/>
        <family val="2"/>
      </rPr>
      <t xml:space="preserve">e)  </t>
    </r>
  </si>
  <si>
    <r>
      <t>TOTAL
Modules A-C 
kgCO</t>
    </r>
    <r>
      <rPr>
        <b/>
        <vertAlign val="subscript"/>
        <sz val="10"/>
        <color rgb="FFFFFFFF"/>
        <rFont val="Arial"/>
        <family val="2"/>
      </rPr>
      <t>2</t>
    </r>
    <r>
      <rPr>
        <b/>
        <sz val="10"/>
        <color rgb="FFFFFFFF"/>
        <rFont val="Arial"/>
        <family val="2"/>
      </rPr>
      <t>e</t>
    </r>
  </si>
  <si>
    <r>
      <t>Benefits and loads beyond the system boundary (kgCO</t>
    </r>
    <r>
      <rPr>
        <b/>
        <vertAlign val="subscript"/>
        <sz val="10"/>
        <color rgb="FF000000"/>
        <rFont val="Arial"/>
        <family val="2"/>
      </rPr>
      <t>2</t>
    </r>
    <r>
      <rPr>
        <b/>
        <sz val="10"/>
        <color rgb="FF000000"/>
        <rFont val="Arial"/>
        <family val="2"/>
      </rPr>
      <t xml:space="preserve">e)  </t>
    </r>
  </si>
  <si>
    <t>Module A</t>
  </si>
  <si>
    <t>Module B</t>
  </si>
  <si>
    <t>Module C</t>
  </si>
  <si>
    <t xml:space="preserve">[A1] to [A3] </t>
  </si>
  <si>
    <t>[A4]</t>
  </si>
  <si>
    <t>[A5]</t>
  </si>
  <si>
    <t>[B1]</t>
  </si>
  <si>
    <t>[B2]</t>
  </si>
  <si>
    <t>[B3]</t>
  </si>
  <si>
    <t>[B4]</t>
  </si>
  <si>
    <t>[B5]</t>
  </si>
  <si>
    <t>[B6]</t>
  </si>
  <si>
    <t>[B7]</t>
  </si>
  <si>
    <t>[C1]</t>
  </si>
  <si>
    <t>[C2]</t>
  </si>
  <si>
    <t>[C3]</t>
  </si>
  <si>
    <t>[C4]</t>
  </si>
  <si>
    <t>[Where only a single C1-C4 is known, please include it here]</t>
  </si>
  <si>
    <t>Temporary Diversion Works</t>
  </si>
  <si>
    <t>Fittings, furnishings &amp; equipment</t>
  </si>
  <si>
    <t>Other site construction impacts or overall construction stage [A5] carbon emissions not specific to an individual building element category</t>
  </si>
  <si>
    <t>Notes:</t>
  </si>
  <si>
    <t>1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</si>
  <si>
    <t>Types of EPDs and carbon database used</t>
  </si>
  <si>
    <t>Explanation of mechanisms which have been adopted to quality assure the submission</t>
  </si>
  <si>
    <t>Estimated WLC emissions
N.B. This forms the WLC baseline for the development. The green cells will automatically populate from the tables below</t>
  </si>
  <si>
    <t>Modules A-C (excl B6 &amp; B7; including sequestered carbon)</t>
  </si>
  <si>
    <t xml:space="preserve">WLC Benchmark </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</si>
  <si>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</si>
  <si>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Assumptions made with respect to maintenance, repair and replacement cycles  (Module B)</t>
  </si>
  <si>
    <t>Initial Charge(kg)</t>
  </si>
  <si>
    <t>Annual leakage rate %</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</si>
  <si>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</si>
  <si>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(negative value)</t>
    </r>
    <r>
      <rPr>
        <b/>
        <sz val="10"/>
        <color rgb="FF000000"/>
        <rFont val="Arial"/>
        <family val="2"/>
      </rPr>
      <t xml:space="preserve"> (kgCO</t>
    </r>
    <r>
      <rPr>
        <b/>
        <vertAlign val="subscript"/>
        <sz val="10"/>
        <color rgb="FF000000"/>
        <rFont val="Arial"/>
        <family val="2"/>
      </rPr>
      <t>2</t>
    </r>
    <r>
      <rPr>
        <b/>
        <sz val="10"/>
        <color rgb="FF000000"/>
        <rFont val="Arial"/>
        <family val="2"/>
      </rPr>
      <t xml:space="preserve">e)  </t>
    </r>
  </si>
  <si>
    <r>
      <t xml:space="preserve">TOTAL - </t>
    </r>
    <r>
      <rPr>
        <sz val="10"/>
        <color rgb="FFFFFFFF"/>
        <rFont val="Arial"/>
        <family val="2"/>
      </rPr>
      <t>kg CO</t>
    </r>
    <r>
      <rPr>
        <vertAlign val="subscript"/>
        <sz val="10"/>
        <color rgb="FFFFFFFF"/>
        <rFont val="Arial"/>
        <family val="2"/>
      </rPr>
      <t>2</t>
    </r>
    <r>
      <rPr>
        <sz val="10"/>
        <color rgb="FFFFFFFF"/>
        <rFont val="Arial"/>
        <family val="2"/>
      </rPr>
      <t>e/m</t>
    </r>
    <r>
      <rPr>
        <vertAlign val="superscript"/>
        <sz val="10"/>
        <color rgb="FFFFFFFF"/>
        <rFont val="Arial"/>
        <family val="2"/>
      </rPr>
      <t>2</t>
    </r>
    <r>
      <rPr>
        <sz val="10"/>
        <color rgb="FFFFFFFF"/>
        <rFont val="Arial"/>
        <family val="2"/>
      </rPr>
      <t xml:space="preserve"> GIA</t>
    </r>
  </si>
  <si>
    <t>Available benchmarks</t>
  </si>
  <si>
    <t>Offices</t>
  </si>
  <si>
    <t>Schools, Universities etc.</t>
  </si>
  <si>
    <t>Retail</t>
  </si>
  <si>
    <t>WLC benchmark</t>
  </si>
  <si>
    <t>A1-A5</t>
  </si>
  <si>
    <t>B-C (excl B6 &amp; B7)</t>
  </si>
  <si>
    <t>A-C (excl B6 &amp; B7)</t>
  </si>
  <si>
    <t>&lt;950</t>
  </si>
  <si>
    <t>&lt;450</t>
  </si>
  <si>
    <t>&lt;1400</t>
  </si>
  <si>
    <t>&lt;850</t>
  </si>
  <si>
    <t>&lt;350</t>
  </si>
  <si>
    <t>&lt;1200</t>
  </si>
  <si>
    <t>&lt;750</t>
  </si>
  <si>
    <t>&lt;250</t>
  </si>
  <si>
    <t>&lt;1000</t>
  </si>
  <si>
    <t>&lt;200</t>
  </si>
  <si>
    <t>&lt;1050</t>
  </si>
  <si>
    <t>Aspirational WLC benchmark</t>
  </si>
  <si>
    <t>&lt;600</t>
  </si>
  <si>
    <t>&lt;370</t>
  </si>
  <si>
    <t>&lt;970</t>
  </si>
  <si>
    <t>&lt;500</t>
  </si>
  <si>
    <t>&lt;300</t>
  </si>
  <si>
    <t>&lt;800</t>
  </si>
  <si>
    <t>&lt;175</t>
  </si>
  <si>
    <t>&lt;675</t>
  </si>
  <si>
    <t>&lt;550</t>
  </si>
  <si>
    <t>&lt;140</t>
  </si>
  <si>
    <t>&lt;690</t>
  </si>
  <si>
    <t>100 Grays Inn Road</t>
  </si>
  <si>
    <t/>
  </si>
  <si>
    <t>1 - Ready-mix concrete, normal strength, generic, C28/35 (4000/5000 PSI) with CEM III/A, 60% GGBS content (300 kg/m3; 18.7 lbs/ft3 total cement)</t>
  </si>
  <si>
    <t>1 - Carbon steel reinforcing bar (secondary production route – scrap) (UK Cares)</t>
  </si>
  <si>
    <t>60 year lifespan, no repair</t>
  </si>
  <si>
    <t>Concrete crushed to aggregate (for sub-base layers), Portland Cement 300 kg / m3</t>
  </si>
  <si>
    <t>Steel recycling</t>
  </si>
  <si>
    <t>61 year lifespan, no repair</t>
  </si>
  <si>
    <t>2.1 - Ready-mix concrete, normal-strength, generic, C40/50 (5800/7300 PSI), 50% recycled binders in cement (400 kg/m3 / 24.97 lbs/ft3)</t>
  </si>
  <si>
    <t>2.1 - Hollow structural steel sections, mechanical tubes and sprinkler pipes, 7850 kg/m3 ( Bull Moose Tube, Ohio plant)</t>
  </si>
  <si>
    <t>2.1 - Glue laminated timber, 500.33 kg/m3, 10.61% moisture content, Duobalken, Triobalken (Konstruktionsvollholz e.V.)</t>
  </si>
  <si>
    <t>2.1 - Ready-mix concrete, normal strength, generic, C35/45 (5000/6500 PSI) with CEM III/A, 50% GGBS content (340 kg/m3; 21.2 lbs/ft3 total cement)</t>
  </si>
  <si>
    <t>2.1 - Carbon steel reinforcing bar (secondary production route – scrap) (UK Cares)</t>
  </si>
  <si>
    <t>2.1 - Ready-mix concrete, normal strength, generic, C30/37 (4400/5400 PSI) with CEM III/A, 50% GGBS content in cement (300 kg/m3; 18.7 lbs/ft3 total cement)</t>
  </si>
  <si>
    <t>62 year lifespan, no repair</t>
  </si>
  <si>
    <t>Concrete crushed to aggregate (for sub-base layers), Portland Cement 400 kg / m3</t>
  </si>
  <si>
    <t>Wood incineration</t>
  </si>
  <si>
    <t>2.2 - Cross Laminated Timber (CLT), 500 kg/m3, 12% moisture content (Abodo Wood Ltd., NorthPine Ltd., OTC Timber Co Ltd.,Red Stag Timber, Rosvall Sawmill Ltd, Taranakipine, Techlam, Tenon Clearwood LP, Timberlab Solutions Ltd, Xlam NZ Ltd)</t>
  </si>
  <si>
    <t>2.2 - Poplar plywood with primed paper face for outdoor use, 15 mm, 6.75 kg/m2, 450 kg/m3, moisture content: 10%, Duraprime® (GARNICA S.A.)</t>
  </si>
  <si>
    <t>2.3 - Cement mortar, gross density: 2000 kg/m3</t>
  </si>
  <si>
    <t>2.3 - Recycled stone aggregates, from concrete, asphalt and masonry units, 1530 kg/m3, GP recyclés 4/x* mm (ASGB)</t>
  </si>
  <si>
    <t>2.3 - Wood plastic composite (WPC) decking boards, biogenic CO2 not substracted, 21-38 mm, 1238 kg/m3, covered range by EPD: 1100-1420 kg/m3 (VHI)</t>
  </si>
  <si>
    <t>2.3 - PE/PP fleece, 0.5 kg/m2</t>
  </si>
  <si>
    <t>2.3 - Aluminium extruded profile, European Mix, Inc Imports</t>
  </si>
  <si>
    <t>2.3 - Recycled polypropylene formwork interjoists, 3.19 kg/m2, Entrevous EMR KP1 (KP1)</t>
  </si>
  <si>
    <t>2.3 - Soil substrates for green roofs, 10 mm, 8.25 kg/m2, 825 kg/m3, SOPRAFLOR X (SOPREMA SAS)</t>
  </si>
  <si>
    <t>2.3 - Reclaimed brick (One Click LCA)</t>
  </si>
  <si>
    <t>2.3 - Recycled concrete construction waste (Greenstone Recycling)</t>
  </si>
  <si>
    <t>Aluminium recycling</t>
  </si>
  <si>
    <t>Brick/stone crushed to aggregate (for sub-base layers)</t>
  </si>
  <si>
    <t>2.5 - Facing bricks, clay pavers and brick slips, 900-2500 kg/m3 (Bauen mit Backstein Zweischalige Wand Marketing)</t>
  </si>
  <si>
    <t>2.5 - Cement mortar, gross density: 2000 kg/m3</t>
  </si>
  <si>
    <t>2.5 - Reinforced gypsum plasterboard with square edges, 6.0 mm, 6.18 kg/m2, 1030 kg/m3, Glasroc F MultiBoard (British Gypsum (2021))</t>
  </si>
  <si>
    <t>2.5 - Rock wool/mineral wool insulation, L = 0.035-0.037 W/mK, 33-45 kg/m3, Fire resistance class = A1 (Knauf Insulation (2019))</t>
  </si>
  <si>
    <t>2.5 - Precast concrete structural elements (beams, columns and other), C20/25-C35/45, 2420 kg/m3 (thomas betonbauteile)</t>
  </si>
  <si>
    <t>2.5 - Aluminium frame façade system, double glazed, 2850 mm x 3250 mm, 348.88 kg/unit, Schüco FWS 50 W x H: 2850 mm x 3250 mm, for project (Schüco International KG)</t>
  </si>
  <si>
    <t>2.5 - Plastic vapour control layer, 0.2 mm (Tommen Gram)</t>
  </si>
  <si>
    <t>2.5 - Steel framing system for dry lining, 0.4 -1.5 mm, 7850 kg/m3 (Voestalpine Metsec plc)</t>
  </si>
  <si>
    <t>2.5 - Metal facade cladding from Nordic bronze, 1.5 mm, 15.7 kg/m2, Liberta Original, Liberta Elegant, Bespoke (Ruukki Construction Oy)</t>
  </si>
  <si>
    <t>Plastic-based material incineration</t>
  </si>
  <si>
    <t>2.6 - Aluminium window system, triple glazed, per unit, 1230 x 1480 mm, 72.96 kg, AWS 75.SI+ (Schüco)</t>
  </si>
  <si>
    <t>2.6 - Aluminium door system, 1100 x 2200 mm, 96.48 kg, 39.87 kg/m2, ADS 75.SI (Schüco)</t>
  </si>
  <si>
    <t>2.7 - Softwood timber, kiln-dried, dressed, 551 kg/m3, 12% moisture content, W = 35 - 90 mm, D = 42 - 290 mm (Carter Holt Harvey Woodproducts Australia, Hyne Timber, TASCO trading as Dongwha Timbers Pty Ltd, Timberlink Australia, Wespine Industries Pty Ltd (2022))</t>
  </si>
  <si>
    <t>2.7 - Aluminium framed glazed partition systems, single glazed, per m2, 90% glass, 9% aluminium, width 3.0m; height 2.70m, glazing thickness 12mm, Optima 117, 217, Revolution 54,100, Kinetic, Technishield (Optima)</t>
  </si>
  <si>
    <t>2.7 - Rock wool/mineral wool insulation, L = 0.035-0.037 W/mK, 33-45 kg/m3, Fire resistance class = A1 (Knauf Insulation (2019))</t>
  </si>
  <si>
    <t>2.7 - Metal framing components for gypsum plasterboard, 0.4-1.0 mm, 7750 kg/m3, Gypframe (British Gypsum Saint Gobain (2021))</t>
  </si>
  <si>
    <t>2.7 - Gypsum plasterboard, sound blocking, 12.5/15 mm, 947 kg/m3, A2 fire class, 10µ water vapour resistantce, Gypsum SoundBloc (British Gypsum (2019))</t>
  </si>
  <si>
    <t>Glass-containing product recycling (80 % glass)</t>
  </si>
  <si>
    <t>2.8 - Interior wooden door with metal frame, fire resistant and sound insulating, biogenic CO2 not subtracted (for CML), 37.9 kg/m2, 1.03m x 2.09m, 1V PHONE 1V et 2V UNIPHONE 1V et 2V PORTAPHONE 1V et 2V ISOPHONE 1V ISOPHONE GD 1V et 2V SONIPHONE 1V EI30 MAT AC 1V LOGIPHONE  1V et 2V SP51 AC 1V et 2V TECHNIPHONE (MALERBA)</t>
  </si>
  <si>
    <t>2.8 - Wooden interior door, per unit, 1.23m x 2.18m, 22.6 kg/m2, fire class EI30 (Knudsen Dørfabrikk)</t>
  </si>
  <si>
    <t>3 - Softwood timber, kiln-dried, dressed, 551 kg/m3, 12% moisture content, W = 35 - 90 mm, D = 42 - 290 mm (Carter Holt Harvey Woodproducts Australia, Hyne Timber, TASCO trading as Dongwha Timbers Pty Ltd, Timberlink Australia, Wespine Industries Pty Ltd (2022))</t>
  </si>
  <si>
    <t>3 - Mineral tile adhesive, PCI Flexmörtel: 1-5 mm, 1200 kg/m3, S1 and S2: 1-10 mm, 1300 kg/m3, PCI Flexmörtel, PCI Flexmörtel  S1, PCI Flexmörtel  S2 (PCI Augsburg GmbH)</t>
  </si>
  <si>
    <t>3 - Emulsion paint for allround interior use, Pigment: Lightfast Pigments, binder:  Acrylic Copolymer Dispersion , solvent: Water, 1.444 kg/l, 17 m2/l, 0.17 kg/m2, Vinyl Matt White (Dulux Trade)</t>
  </si>
  <si>
    <t>3 - Adhesives, for tiles, German average, Class A, sipersion-based, 1250 kg/m3, EPD coverage: 1000-1500 kg/m3 (DBC/IVK/VdL)</t>
  </si>
  <si>
    <t>3 - Terrazzo slabs and tiles, 1-1/4 inch, 64 kg/m2, Terrazzo Lumina, PIXA, Sensitile Terrazzo (Sensitile Systems)</t>
  </si>
  <si>
    <t>3 - Luxury vinyl floor tiles, 2.0 mm, 2.851 kg/m2, Marine (Amtico)</t>
  </si>
  <si>
    <t>3 - Porcelain stoneware floor tiles, 21.83 kg/m2 (Royal Mosa)</t>
  </si>
  <si>
    <t>3 - Raised access flooring system, 60-640 mm Variable height, 30 kg/m2, TLM26 Alpha V (Kingspan)</t>
  </si>
  <si>
    <t>3 - Raised access floor pedestals, for zinc-plated steel, height 16-620 mm, Europed, Alpha III, Alpha V (Kingspan Access Floors)</t>
  </si>
  <si>
    <t>3 - Cementitious mortar for masonry work, BSEN 998-2 (CPI Mortars)</t>
  </si>
  <si>
    <t>3 - Tufted carpet tiles, 4.63 kg/m2, pile material polyamide 6 (Milliken Industrials)</t>
  </si>
  <si>
    <t>3 - Recycled polypropylene formwork interjoists, 3.19 kg/m2, Entrevous EMR KP1 (KP1)</t>
  </si>
  <si>
    <t>3 - Crushed stone (dried), split 2/15, 2-15 mm, 1600 kg/m3</t>
  </si>
  <si>
    <t>3 - Rock wool/mineral wool insulation, L = 0.035-0.037 W/mK, 33-45 kg/m3, Fire resistance class = A1 (Knauf Insulation (2019))</t>
  </si>
  <si>
    <t>3 - Polypropylene (PP) plastic pipe, 0% recycled content</t>
  </si>
  <si>
    <t>3 - High density polyethylene (HDPE) plastic pipe, 0% recycled content (CML)</t>
  </si>
  <si>
    <t>3 - Lightweight bituminous underlays for roof waterproofing, category B, 1.3-1.8 mm, 1.5-1.9 kg/m2 (European Waterproofing Association)</t>
  </si>
  <si>
    <t>Landfilling (for inert materials)</t>
  </si>
  <si>
    <t>5 - Elevator, 1600 kg capacity, for passenger use, 2.2 m x 1.4 m x 2.4 m, MonoSpace® 700, MonoSpace® 700 DX (KONE)</t>
  </si>
  <si>
    <t>5 - High density polyethylene (HDPE) plastic pipe, 0% recycled content (CML)</t>
  </si>
  <si>
    <t>5 - Hot water heater (water cylinder), air/air heatpump powered, KALIKO SPLIT TWH WH-E, KALIKO SPLIT WH 200 E - 7632382 KALIKO SPLIT WH 150 E - 7632383 (De Dietrich)</t>
  </si>
  <si>
    <t>5 - Circulator pump, for liquids in HVAC systems, Group 3: flow rate 8.5 m3/h, head max.  8 m, power input avg. 0.0498 kW, Magna3 (Grundfos)</t>
  </si>
  <si>
    <t>5 - Copper piping, with inner zinc coating (Wieland)</t>
  </si>
  <si>
    <t>5 - Corrugated rooflight GRP sheets, 5.10 kg/m2, Trilite 1.8 / Cleartherm / Trilite 2.4 (Brett Martin Daylight Systems)</t>
  </si>
  <si>
    <t>5 - Steel, stainless, hot rolled, 7900 kg/m3 (Outokumpu)</t>
  </si>
  <si>
    <t>5 - Circulator pump, for liquids in HVAC systems, Group 1: flow rate 6.1 m3/h, head max.  4 m, power input avg. 0.0238 kW, Magna3 (Grundfos)</t>
  </si>
  <si>
    <t>5 - Steel tubes pipes and fittings, for oil transportation, max. wall thickness: 25.4 mm (Salzgitter Mannesmann)</t>
  </si>
  <si>
    <t>5 - Buffer storage (stainless steel)</t>
  </si>
  <si>
    <t>5 - Aluminium sheet, generic, 20% recycled content, average European technology (One Click LCA 2022)</t>
  </si>
  <si>
    <t>5 - Air handling unit, with heat recovery through plate heat exchanger, 5000 m3/h (2942.9 ft3/min), 864 kg/unit (1904 lbs/unit)</t>
  </si>
  <si>
    <t>5 - Double flow individual ventilation box with filters (Air handling unit (AHU)), with an average air flow of 141.25 m3/h and a power of 65 W, Caisson de ventilation individuelle double flux avec filtres (Uniclima)</t>
  </si>
  <si>
    <t>5 - LED overhead lighting system, 6.84 kg/unit, Flight Vitality (Whitecroft Lighting Ltd, Lancashire plant)</t>
  </si>
  <si>
    <t>5 - Photovoltaic monocrystalline solar panels (PV), mono-Si</t>
  </si>
  <si>
    <t>5 - Electricity distribution system, cabling and central, for all building types, per m2 GFA</t>
  </si>
  <si>
    <t>Stainless steel recycling</t>
  </si>
  <si>
    <t>Metal-containing product recycling (90 % metal)</t>
  </si>
  <si>
    <t>8 - Cement mortar, gross density: 2000 kg/m3</t>
  </si>
  <si>
    <t>8 - Recycled stone aggregates, from concrete, asphalt and masonry units, 1530 kg/m3, GP recyclés 4/x* mm (ASGB)</t>
  </si>
  <si>
    <t>8 - Hardwood timber, kiln-dried, green, untreated, 768 kg/m3, 26% moisture content (Australian Solar Timbers, Australian Sustainable Hardwoods Pty Ltd, Auswest Timbers Pty Ltd, Boral Timber Division, Britton Bros Pty Ltd, Hurford Sawmilling Pty Ltd, Nannup Timber Processing (NTP), Neville Smith Forest Products, Parkside Building Supplies Pty Ltd (2017))</t>
  </si>
  <si>
    <t>8 - Recycled concrete construction waste (Greenstone Recycling)</t>
  </si>
  <si>
    <t>30 year lifespan</t>
  </si>
  <si>
    <t>40 year lifespan</t>
  </si>
  <si>
    <t>15 year lifespan</t>
  </si>
  <si>
    <t>20 year lifespan</t>
  </si>
  <si>
    <t>22 year lifespan</t>
  </si>
  <si>
    <t>45 year lifespan</t>
  </si>
  <si>
    <t>25 year lifespan</t>
  </si>
  <si>
    <t>35 year lifespan</t>
  </si>
  <si>
    <t>17 year lifespan</t>
  </si>
  <si>
    <t>2.4 - Ready-mix concrete, normal strength, generic, C30/37 (4400/5400 PSI) with CEM III/A, 50% GGBS content in cement (300 kg/m3; 18.7 lbs/ft3 total cement)</t>
  </si>
  <si>
    <t>2.4 - Carbon steel reinforcing bar (secondary production route – scrap) (UK Cares)</t>
  </si>
  <si>
    <t>Gypsum recycling</t>
  </si>
  <si>
    <t>Mineral wool recycling</t>
  </si>
  <si>
    <t>Refubished</t>
  </si>
  <si>
    <t>Textile recycling</t>
  </si>
  <si>
    <t>Copper recycling</t>
  </si>
  <si>
    <t>R454B</t>
  </si>
  <si>
    <t>R143A</t>
  </si>
  <si>
    <t>R410A</t>
  </si>
  <si>
    <t>88 Grays Inn Road</t>
  </si>
  <si>
    <t>2.3 - Cross Laminated Timber (CLT), 500 kg/m3, 12% moisture content (Abodo Wood Ltd., NorthPine Ltd., OTC Timber Co Ltd.,Red Stag Timber, Rosvall Sawmill Ltd, Taranakipine, Techlam, Tenon Clearwood LP, Timberlab Solutions Ltd, Xlam NZ Ltd)</t>
  </si>
  <si>
    <t>2.5 - Autoclaved aerated concrete blocks, 460-760 kg/m3, Aircrete (BPCF)</t>
  </si>
  <si>
    <t>2.5 - Cementitious mortar for masonry work, BSEN 998-2 (CPI Mortars)</t>
  </si>
  <si>
    <t>2.5 - Gypsum plasterboard, tapered or square edges, 12.5 mm, 8.44 kg/m2, 675 kg/m3, 10µ water vapour resistance, Gyproc WallBoard (British Gypsum (2019))</t>
  </si>
  <si>
    <t>2.5 - Porcelain stoneware ceramic tiles and slabs, 6 - 20 mm, 25,6 kg/m2 (Ceramiche Caesar)</t>
  </si>
  <si>
    <t>2.5 - Red brick, average production, UK, 215 mm x 102.5 mm x 65 mm, 2.13 kg/unit, 1485 kg/m3 (Brick Development Association (BDA) Ltd (2019))</t>
  </si>
  <si>
    <t>2.5 - Rock wool insulation, unfaced, R = 1 m2K/W, Lambda = 0.044 W/mK, 44 mm, 22 kg/m3 (Rockwool)</t>
  </si>
  <si>
    <t>2.6 - Aluminium frame window, double glazed, large size, operable, size: 1.48 x 2.18m, 25.26 kg/m2, MasterLine 8 Window (Reynaers)</t>
  </si>
  <si>
    <t>2.7 - Glass wool ceiling tiles, glass fibre faced, acoustic insulation, 40 mm, 3.933 kg/m2, 98.325 kg/m3, Master A, Master B, Master C, Master Ds, Master E, Master F, Master SQ (Ecophon Saint-Gobain)</t>
  </si>
  <si>
    <t>2.7 - Gypsum plasterboard, tapered or square edges, 12.5 mm, 8.44 kg/m2, 675 kg/m3, 10µ water vapour resistance, Gyproc WallBoard (British Gypsum (2019))</t>
  </si>
  <si>
    <t>2.7 - Steel framing system for dry lining, 0.4 -1.5 mm, 7850 kg/m3 (Voestalpine Metsec plc)</t>
  </si>
  <si>
    <t>2.8 - Interior wooden door leaf, solid core, painted, 926x2040x60 mm, 56.18 kg/unit, 3 hinges and lock included, 35dB sound reduction, PL (JELD-WEN Sverige AB)</t>
  </si>
  <si>
    <t>2.8 - Interior wooden door, 2090x930 mm, 41.3 kg/m2, Fire resistance class = EI30, biogenic CO2 not subtracted (for CML), Portaro ® EI30 AC41 (VICAIMA)</t>
  </si>
  <si>
    <t>3.1 - Emulsion paint for allround interior use, Pigment: Lightfast Pigments, binder:  Acrylic Copolymer Dispersion , solvent: Water, 1.444 kg/l, 17 m2/l, 0.17 kg/m2, Vinyl Matt White (Dulux Trade)</t>
  </si>
  <si>
    <t>3.1 - Gypsum finish plaster for use on low-suction backgrounds, 1250 kg/m3, Thistle MultiFinish, Thistle BoardFinish (British Gypsum Saint Gobain (2021))</t>
  </si>
  <si>
    <t>3.1 - Gypsum undercoat plaster for use on low suction backgrounds, 827.3 kg/m3, Thistle BondingCoat (British Gypsum Saint Gobain (2021))</t>
  </si>
  <si>
    <t>3.1 - Mineral tile adhesive, PCI Flexmörtel: 1-5 mm, 1200 kg/m3, S1 and S2: 1-10 mm, 1300 kg/m3, PCI Flexmörtel, PCI Flexmörtel  S1, PCI Flexmörtel  S2 (PCI Augsburg GmbH)</t>
  </si>
  <si>
    <t>3.1 - Porcelain stoneware floor tiles, 21.83 kg/m2 (Royal Mosa)</t>
  </si>
  <si>
    <t>3.2 - Adhesives, for tiles, German average, Class A, sipersion-based, 1250 kg/m3, EPD coverage: 1000-1500 kg/m3 (DBC/IVK/VdL)</t>
  </si>
  <si>
    <t>3.2 - Cementitious mortar for masonry work, BSEN 998-2 (CPI Mortars)</t>
  </si>
  <si>
    <t>3.2 - Gypsum plasterboard, sound blocking, 12.5/15 mm, 947 kg/m3, A2 fire class, 10µ water vapour resistantce, Gypsum SoundBloc (British Gypsum (2019))</t>
  </si>
  <si>
    <t>3.2 - Mineral tile adhesive, PCI Flexmörtel: 1-5 mm, 1200 kg/m3, S1 and S2: 1-10 mm, 1300 kg/m3, PCI Flexmörtel, PCI Flexmörtel  S1, PCI Flexmörtel  S2 (PCI Augsburg GmbH)</t>
  </si>
  <si>
    <t>3.2 - Nylon carpet, 9 mm, 4.04 kg/m2, Coral Brush (Forbo Flooring)</t>
  </si>
  <si>
    <t>3.2 - Porcelain stoneware floor tiles, 21.83 kg/m2 (Royal Mosa)</t>
  </si>
  <si>
    <t>3.3 - Emulsion for interior use with recycled paint content, 0.168 kg/m2, 1.4 kg/l, Dulux Trade Evolve Matt (AkzoNobel, plant Prudhoe)</t>
  </si>
  <si>
    <t>5.10 - Elevator, 630 kg capacity, for passenger use, 1.1 m x 1.4 m x 2.1 m, MonoSpace® 500 DX (KONE)</t>
  </si>
  <si>
    <t>5.3 - High density polyethylene (HDPE) plastic pipe, 0% recycled content (CML)</t>
  </si>
  <si>
    <t>5.4 - Copper piping, with inner zinc coating (Wieland)</t>
  </si>
  <si>
    <t>5.4 - Corrugated rooflight GRP sheets, 5.10 kg/m2, Trilite 1.8 / Cleartherm / Trilite 2.4 (Brett Martin Daylight Systems)</t>
  </si>
  <si>
    <t>5.4 - Steel tubes pipes and fittings, for oil transportation, max. wall thickness: 25.4 mm (Salzgitter Mannesmann)</t>
  </si>
  <si>
    <t>5.4 - Steel, stainless, hot rolled, 7900 kg/m3 (Outokumpu)</t>
  </si>
  <si>
    <t>5.6 - Buffer storage (stainless steel)</t>
  </si>
  <si>
    <t>5.6 - Circulator pump, for liquids in HVAC systems, Group 5: flow rate 9.7 m3/h, head max.  12 m, power input avg. 0.0739 kW, Magna3 (Grundfos)</t>
  </si>
  <si>
    <t>5.6 - Hot water heater (water cylinder), air/air heatpump powered, KALIKO SPLIT TWH WH-E, KALIKO SPLIT WH 200 E - 7632382 KALIKO SPLIT WH 150 E - 7632383 (De Dietrich)</t>
  </si>
  <si>
    <t>5.6 - Steel powder-coated plates, for wall application, 0.7 mm, 5.5 kg/m2, 7800 kg/m3</t>
  </si>
  <si>
    <t>5.6 - Steel tubes pipes and fittings, for oil transportation, max. wall thickness: 25.4 mm (Salzgitter Mannesmann)</t>
  </si>
  <si>
    <t>5.6 - Ventilation centralized (Air handling unit (AHU)), capacity: 30000 m3/h, 168 kg/unit</t>
  </si>
  <si>
    <t>5.7 - Aluminium sheet, generic, 20% recycled content, average European technology (One Click LCA 2022)</t>
  </si>
  <si>
    <t>5.7 - Double flow individual ventilation box with filters (Air handling unit (AHU)), with an average air flow of 141.25 m3/h and a power of 65 W, Caisson de ventilation individuelle double flux avec filtres (Uniclima)</t>
  </si>
  <si>
    <t>5.7 - PVC plastic pipe, 0% recycled content</t>
  </si>
  <si>
    <t>5.8 - Electricity distribution system, cabling and central, for all building types, per m2 GFA</t>
  </si>
  <si>
    <t>5.8 - LED overhead lighting system, 6.84 kg/unit, Flight Vitality (Whitecroft Lighting Ltd, Lancashire plant)</t>
  </si>
  <si>
    <t>5.Services - Photovoltaic monocrystalline solar panels (PV), mono-Si</t>
  </si>
  <si>
    <t>8.2 - Cement mortar, gross density: 2000 kg/m3</t>
  </si>
  <si>
    <t>8.2 - Reclaimed brick (One Click LCA)</t>
  </si>
  <si>
    <t>8.2 - Recycled concrete construction waste (Greenstone Recycling)</t>
  </si>
  <si>
    <t>8.2 - Recycled stone aggregates, from concrete, asphalt and masonry units, 1530 kg/m3, GP recyclés 4/x* mm (ASGB)</t>
  </si>
  <si>
    <t>As building</t>
  </si>
  <si>
    <t>Cement/mortar use in a backfill</t>
  </si>
  <si>
    <t>Wood-containing product incineration (80% wood)</t>
  </si>
  <si>
    <t>R32</t>
  </si>
  <si>
    <t>E</t>
  </si>
  <si>
    <t>E , C3</t>
  </si>
  <si>
    <t xml:space="preserve">The project is the demolition of 100 Gray’s Inn Road and 127 Clerkenwell Road and the erection of a mixed-use office led (Class E) development comprising a basement, ground plus eight storey building for flexible retail  / restaurant uses at ground and basement (Class E), basement excavation, provision of roof terraces, external plant equipment and enclosures, servicing bay, waste storage, cycle parking, public realm works; use of upper floors of 88 Gray’s Inn Road for housing (Class C3) and ground floor as offices (Class E) and associated external alterations. For the context of this report the new mixed-use office at 100 Gray’s Inn Road as 100 GIR, and the refurbishment of 88 Gray’s Inn Road building as 88 GIR </t>
  </si>
  <si>
    <t>The project is the demolition of 100 Gray’s Inn Road and 127 Clerkenwell Road and the erection of a mixed-use office led (Class E) development comprising a basement, ground plus eight storey building for flexible retail  / restaurant uses at ground and basement (Class E), basement excavation, provision of roof terraces, external plant equipment and enclosures, servicing bay, waste storage, cycle parking, public realm works; use of upper floors of 88 Gray’s Inn Road for housing (Class C3) and ground floor as offices (Class E) and associated external alterations.For the context of this report the new mixed-use office at 100 Gray’s Inn Road as 100 GIR, and the refurbishment of 88 Gray’s Inn Road building as 88 GIR</t>
  </si>
  <si>
    <t>Max Fordham LLP</t>
  </si>
  <si>
    <t>TM54</t>
  </si>
  <si>
    <t>Max Fordham</t>
  </si>
  <si>
    <t xml:space="preserve">Binova OneClickLCA </t>
  </si>
  <si>
    <t>OneClick database</t>
  </si>
  <si>
    <t>Yes</t>
  </si>
  <si>
    <t>MF internal QA procedure</t>
  </si>
  <si>
    <t>Existing building is being retained and refurbished</t>
  </si>
  <si>
    <t>6% existing foundations</t>
  </si>
  <si>
    <t>100% substructure, 80% superstructure, 80% external walls</t>
  </si>
  <si>
    <t>Exposed soffits (no suspended ceilings)</t>
  </si>
  <si>
    <t>37 kgCO2e/m2</t>
  </si>
  <si>
    <t>Exposed soffits</t>
  </si>
  <si>
    <t>41 kgCO2e/m2</t>
  </si>
  <si>
    <t>Water system instead of VRF system</t>
  </si>
  <si>
    <t>9.2 kgCO2e/m2</t>
  </si>
  <si>
    <t>Lower GWP chiller refrigerant R454B (instead of R410A)</t>
  </si>
  <si>
    <t>110 kgCO2e/m2 GIA</t>
  </si>
  <si>
    <t>Refurbished Raised access floor through every service life - Green lease</t>
  </si>
  <si>
    <t>31266 kgCO2e - Data from OneClick library</t>
  </si>
  <si>
    <t>748 kgCO2e</t>
  </si>
  <si>
    <t xml:space="preserve">A pre-redevelopment WLC audit was carried out in the early project stages. It was found that the new build option had one of the lowest levels of lifecycle carbon. A new build option was subsequently selected as it has several clear advantages compared to the refurbishment option, leading to the provision of high-quality space that will be well-utilised over its lifetime.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</si>
</sst>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 &quot;kg&quot;"/>
    <numFmt numFmtId="165" formatCode="##,##0\ &quot;kg CO2e/m2 GIA&quot;"/>
    <numFmt numFmtId="166" formatCode="##,##0\ &quot;kg CO2e&quot;"/>
    <numFmt numFmtId="167" formatCode="[$-F800]dddd\,\ mmmm\ dd\,\ yyyy"/>
    <numFmt numFmtId="168" formatCode="##,##0\ &quot;kg/m2 GIA&quot;"/>
    <numFmt numFmtId="169" formatCode="0.000"/>
    <numFmt numFmtId="170" formatCode="##,##0.00\ &quot;kg&quot;"/>
  </numFmts>
  <fonts count="37" x14ac:knownFonts="1">
    <font>
      <sz val="10"/>
      <color theme="1"/>
      <name val="Arial"/>
      <family val="2"/>
    </font>
    <font>
      <b/>
      <sz val="10"/>
      <color theme="0"/>
      <name val="Arial"/>
      <family val="2"/>
    </font>
    <font>
      <sz val="10"/>
      <color theme="0"/>
      <name val="Arial"/>
      <family val="2"/>
    </font>
    <font>
      <sz val="10"/>
      <color theme="1"/>
      <name val="Times New Roman"/>
      <family val="1"/>
    </font>
    <font>
      <sz val="10"/>
      <name val="Arial"/>
      <family val="2"/>
    </font>
    <font>
      <vertAlign val="superscript"/>
      <sz val="10"/>
      <color theme="0"/>
      <name val="Arial"/>
      <family val="2"/>
    </font>
    <font>
      <b/>
      <sz val="10"/>
      <color rgb="FF000000"/>
      <name val="Arial"/>
      <family val="2"/>
    </font>
    <font>
      <b/>
      <sz val="10"/>
      <color rgb="FFFFFFFF"/>
      <name val="Arial"/>
      <family val="2"/>
    </font>
    <font>
      <sz val="10"/>
      <color rgb="FFFFFFFF"/>
      <name val="Arial"/>
      <family val="2"/>
    </font>
    <font>
      <b/>
      <sz val="10"/>
      <name val="Arial"/>
      <family val="2"/>
    </font>
    <font>
      <sz val="10"/>
      <color rgb="FF000000"/>
      <name val="Arial"/>
      <family val="2"/>
    </font>
    <font>
      <sz val="10"/>
      <color rgb="FF808080"/>
      <name val="Arial"/>
      <family val="2"/>
    </font>
    <font>
      <b/>
      <sz val="10"/>
      <color rgb="FFFF0000"/>
      <name val="Arial"/>
      <family val="2"/>
    </font>
    <font>
      <b/>
      <sz val="10"/>
      <color theme="1"/>
      <name val="Arial"/>
      <family val="2"/>
    </font>
    <font>
      <b/>
      <sz val="16"/>
      <color theme="1"/>
      <name val="Arial"/>
      <family val="2"/>
    </font>
    <font>
      <b/>
      <sz val="16"/>
      <color rgb="FF33CCCC"/>
      <name val="Arial"/>
      <family val="2"/>
    </font>
    <font>
      <u/>
      <sz val="10"/>
      <color theme="10"/>
      <name val="Arial"/>
      <family val="2"/>
    </font>
    <font>
      <b/>
      <sz val="15.5"/>
      <color rgb="FF009999"/>
      <name val="Arial"/>
      <family val="2"/>
    </font>
    <font>
      <b/>
      <sz val="10"/>
      <color rgb="FF009999"/>
      <name val="Arial"/>
      <family val="2"/>
    </font>
    <font>
      <b/>
      <vertAlign val="subscript"/>
      <sz val="10"/>
      <color rgb="FFFFFFFF"/>
      <name val="Arial"/>
      <family val="2"/>
    </font>
    <font>
      <b/>
      <vertAlign val="superscript"/>
      <sz val="10"/>
      <color rgb="FFFFFFFF"/>
      <name val="Arial"/>
      <family val="2"/>
    </font>
    <font>
      <b/>
      <vertAlign val="subscript"/>
      <sz val="10"/>
      <color theme="1"/>
      <name val="Arial"/>
      <family val="2"/>
    </font>
    <font>
      <b/>
      <vertAlign val="superscript"/>
      <sz val="10"/>
      <color theme="1"/>
      <name val="Arial"/>
      <family val="2"/>
    </font>
    <font>
      <b/>
      <sz val="18"/>
      <color rgb="FF006699"/>
      <name val="Arial"/>
      <family val="2"/>
    </font>
    <font>
      <sz val="10"/>
      <color rgb="FF006699"/>
      <name val="Arial"/>
      <family val="2"/>
    </font>
    <font>
      <b/>
      <sz val="10"/>
      <color rgb="FF006699"/>
      <name val="Arial"/>
      <family val="2"/>
    </font>
    <font>
      <b/>
      <sz val="10"/>
      <name val="Calibri"/>
      <family val="2"/>
    </font>
    <font>
      <b/>
      <u/>
      <sz val="10"/>
      <color theme="0"/>
      <name val="Arial"/>
      <family val="2"/>
    </font>
    <font>
      <sz val="8"/>
      <name val="Arial"/>
      <family val="2"/>
    </font>
    <font>
      <b/>
      <sz val="10"/>
      <color rgb="FF00CC99"/>
      <name val="Arial"/>
      <family val="2"/>
    </font>
    <font>
      <vertAlign val="subscript"/>
      <sz val="10"/>
      <color theme="0"/>
      <name val="Arial"/>
      <family val="2"/>
    </font>
    <font>
      <i/>
      <sz val="10"/>
      <color theme="1"/>
      <name val="Arial"/>
      <family val="2"/>
    </font>
    <font>
      <b/>
      <vertAlign val="subscript"/>
      <sz val="10"/>
      <color rgb="FF000000"/>
      <name val="Arial"/>
      <family val="2"/>
    </font>
    <font>
      <vertAlign val="subscript"/>
      <sz val="10"/>
      <color rgb="FFFFFFFF"/>
      <name val="Arial"/>
      <family val="2"/>
    </font>
    <font>
      <vertAlign val="superscript"/>
      <sz val="10"/>
      <color rgb="FFFFFFFF"/>
      <name val="Arial"/>
      <family val="2"/>
    </font>
    <font>
      <b/>
      <vertAlign val="subscript"/>
      <sz val="10"/>
      <name val="Arial"/>
      <family val="2"/>
    </font>
    <font>
      <sz val="10"/>
      <color theme="1"/>
      <name val="Arial"/>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FF"/>
        <bgColor indexed="64"/>
      </patternFill>
    </fill>
    <fill>
      <patternFill patternType="solid">
        <fgColor rgb="FFA6A6A6"/>
        <bgColor indexed="64"/>
      </patternFill>
    </fill>
    <fill>
      <patternFill patternType="solid">
        <fgColor rgb="FF009999"/>
        <bgColor indexed="64"/>
      </patternFill>
    </fill>
    <fill>
      <patternFill patternType="solid">
        <fgColor rgb="FF006699"/>
        <bgColor indexed="64"/>
      </patternFill>
    </fill>
    <fill>
      <patternFill patternType="solid">
        <fgColor rgb="FF99CCFF"/>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3" tint="0.59999389629810485"/>
        <bgColor indexed="64"/>
      </patternFill>
    </fill>
  </fills>
  <borders count="40">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diagonalUp="1" diagonalDown="1">
      <left/>
      <right/>
      <top/>
      <bottom/>
      <diagonal style="thin">
        <color indexed="64"/>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diagonalUp="1" diagonalDown="1">
      <left style="thin">
        <color auto="1"/>
      </left>
      <right style="thin">
        <color auto="1"/>
      </right>
      <top/>
      <bottom/>
      <diagonal style="thin">
        <color auto="1"/>
      </diagonal>
    </border>
    <border diagonalUp="1" diagonalDown="1">
      <left style="thin">
        <color auto="1"/>
      </left>
      <right style="thin">
        <color auto="1"/>
      </right>
      <top style="thin">
        <color auto="1"/>
      </top>
      <bottom/>
      <diagonal style="thin">
        <color auto="1"/>
      </diagonal>
    </border>
    <border diagonalUp="1" diagonalDown="1">
      <left style="thin">
        <color auto="1"/>
      </left>
      <right style="thin">
        <color auto="1"/>
      </right>
      <top/>
      <bottom style="thin">
        <color auto="1"/>
      </bottom>
      <diagonal style="thin">
        <color auto="1"/>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diagonalUp="1" diagonalDown="1">
      <left/>
      <right/>
      <top style="thin">
        <color indexed="64"/>
      </top>
      <bottom style="medium">
        <color indexed="64"/>
      </bottom>
      <diagonal style="thin">
        <color indexed="64"/>
      </diagonal>
    </border>
    <border diagonalUp="1" diagonalDown="1">
      <left/>
      <right/>
      <top style="medium">
        <color indexed="64"/>
      </top>
      <bottom style="thin">
        <color indexed="64"/>
      </bottom>
      <diagonal style="thin">
        <color indexed="64"/>
      </diagonal>
    </border>
    <border diagonalUp="1" diagonalDown="1">
      <left/>
      <right/>
      <top/>
      <bottom style="medium">
        <color indexed="64"/>
      </bottom>
      <diagonal style="thin">
        <color indexed="64"/>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3">
    <xf numFmtId="0" fontId="0" fillId="0" borderId="0"/>
    <xf numFmtId="0" fontId="16" fillId="0" borderId="0" applyNumberFormat="0" applyFill="0" applyBorder="0" applyAlignment="0" applyProtection="0"/>
    <xf numFmtId="9" fontId="36" fillId="0" borderId="0" applyFont="0" applyFill="0" applyBorder="0" applyAlignment="0" applyProtection="0"/>
  </cellStyleXfs>
  <cellXfs count="294">
    <xf numFmtId="0" fontId="0" fillId="0" borderId="0" xfId="0"/>
    <xf numFmtId="0" fontId="14" fillId="0" borderId="0" xfId="0" applyFont="1"/>
    <xf numFmtId="0" fontId="0" fillId="0" borderId="0" xfId="0" applyAlignment="1">
      <alignment vertical="top"/>
    </xf>
    <xf numFmtId="0" fontId="15" fillId="0" borderId="0" xfId="0" applyFont="1"/>
    <xf numFmtId="0" fontId="2" fillId="0" borderId="0" xfId="0" applyFont="1"/>
    <xf numFmtId="0" fontId="16" fillId="0" borderId="0" xfId="1" applyAlignment="1">
      <alignment vertical="top"/>
    </xf>
    <xf numFmtId="0" fontId="17" fillId="0" borderId="0" xfId="0" applyFont="1"/>
    <xf numFmtId="0" fontId="1" fillId="6" borderId="0" xfId="0" applyFont="1" applyFill="1"/>
    <xf numFmtId="0" fontId="0" fillId="6" borderId="0" xfId="0" applyFill="1"/>
    <xf numFmtId="0" fontId="4" fillId="8" borderId="3" xfId="0" applyFont="1" applyFill="1" applyBorder="1" applyAlignment="1" applyProtection="1">
      <alignment horizontal="center" vertical="center"/>
      <protection locked="0"/>
    </xf>
    <xf numFmtId="164" fontId="4" fillId="8" borderId="1" xfId="0" applyNumberFormat="1" applyFont="1" applyFill="1" applyBorder="1" applyAlignment="1" applyProtection="1">
      <alignment horizontal="center" vertical="center"/>
      <protection locked="0"/>
    </xf>
    <xf numFmtId="166" fontId="4" fillId="8" borderId="1" xfId="0" applyNumberFormat="1" applyFont="1" applyFill="1" applyBorder="1" applyAlignment="1" applyProtection="1">
      <alignment horizontal="center" vertical="center" wrapText="1"/>
      <protection locked="0"/>
    </xf>
    <xf numFmtId="166" fontId="10" fillId="8" borderId="1" xfId="0" applyNumberFormat="1" applyFont="1" applyFill="1" applyBorder="1" applyAlignment="1" applyProtection="1">
      <alignment horizontal="center" vertical="center" wrapText="1"/>
      <protection locked="0"/>
    </xf>
    <xf numFmtId="166" fontId="3" fillId="8" borderId="1" xfId="0" applyNumberFormat="1" applyFont="1" applyFill="1" applyBorder="1" applyAlignment="1" applyProtection="1">
      <alignment vertical="center" wrapText="1"/>
      <protection locked="0"/>
    </xf>
    <xf numFmtId="166" fontId="11" fillId="8" borderId="3" xfId="0" applyNumberFormat="1" applyFont="1" applyFill="1" applyBorder="1" applyAlignment="1" applyProtection="1">
      <alignment horizontal="center" vertical="center" wrapText="1"/>
      <protection locked="0"/>
    </xf>
    <xf numFmtId="166" fontId="11" fillId="8" borderId="1" xfId="0" applyNumberFormat="1" applyFont="1" applyFill="1" applyBorder="1" applyAlignment="1" applyProtection="1">
      <alignment horizontal="center" vertical="center" wrapText="1"/>
      <protection locked="0"/>
    </xf>
    <xf numFmtId="166" fontId="10" fillId="8" borderId="1" xfId="0" applyNumberFormat="1" applyFont="1" applyFill="1" applyBorder="1" applyAlignment="1" applyProtection="1">
      <alignment vertical="center" wrapText="1"/>
      <protection locked="0"/>
    </xf>
    <xf numFmtId="166" fontId="11" fillId="8" borderId="1" xfId="0" applyNumberFormat="1" applyFont="1" applyFill="1" applyBorder="1" applyAlignment="1" applyProtection="1">
      <alignment vertical="center" wrapText="1"/>
      <protection locked="0"/>
    </xf>
    <xf numFmtId="166" fontId="10" fillId="8" borderId="3" xfId="0" applyNumberFormat="1" applyFont="1" applyFill="1" applyBorder="1" applyAlignment="1" applyProtection="1">
      <alignment horizontal="center" vertical="center" wrapText="1"/>
      <protection locked="0"/>
    </xf>
    <xf numFmtId="0" fontId="0" fillId="8" borderId="1" xfId="0" applyFill="1" applyBorder="1" applyAlignment="1" applyProtection="1">
      <alignment horizontal="center" vertical="center" wrapText="1"/>
      <protection locked="0"/>
    </xf>
    <xf numFmtId="0" fontId="0" fillId="0" borderId="0" xfId="0" applyAlignment="1">
      <alignment vertical="center" wrapText="1"/>
    </xf>
    <xf numFmtId="0" fontId="13" fillId="0" borderId="0" xfId="0" applyFont="1" applyAlignment="1">
      <alignment vertical="center" wrapText="1"/>
    </xf>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xf>
    <xf numFmtId="0" fontId="13" fillId="0" borderId="0" xfId="0" applyFont="1"/>
    <xf numFmtId="0" fontId="12" fillId="0" borderId="0" xfId="0" applyFont="1"/>
    <xf numFmtId="0" fontId="6" fillId="4" borderId="0" xfId="0" applyFont="1" applyFill="1" applyAlignment="1">
      <alignment vertical="center"/>
    </xf>
    <xf numFmtId="0" fontId="4" fillId="0" borderId="0" xfId="0" applyFont="1" applyAlignment="1">
      <alignment horizontal="center" vertical="center"/>
    </xf>
    <xf numFmtId="0" fontId="7" fillId="0" borderId="0" xfId="0" applyFont="1" applyAlignment="1">
      <alignment horizontal="right" vertical="center" wrapText="1"/>
    </xf>
    <xf numFmtId="0" fontId="9" fillId="0" borderId="0" xfId="0" applyFont="1" applyAlignment="1">
      <alignment horizontal="left" vertical="center"/>
    </xf>
    <xf numFmtId="0" fontId="4" fillId="0" borderId="0" xfId="0" applyFont="1" applyAlignment="1">
      <alignment vertical="center"/>
    </xf>
    <xf numFmtId="0" fontId="13" fillId="3" borderId="1" xfId="0" applyFont="1" applyFill="1" applyBorder="1" applyAlignment="1">
      <alignment horizontal="center" vertical="center" wrapText="1"/>
    </xf>
    <xf numFmtId="0" fontId="4" fillId="0" borderId="0" xfId="0" applyFont="1" applyAlignment="1">
      <alignment horizontal="center"/>
    </xf>
    <xf numFmtId="0" fontId="9" fillId="2" borderId="1" xfId="0" applyFont="1" applyFill="1" applyBorder="1" applyAlignment="1">
      <alignment horizontal="center" vertical="center" wrapText="1"/>
    </xf>
    <xf numFmtId="0" fontId="4" fillId="0" borderId="3" xfId="0" applyFont="1" applyBorder="1" applyAlignment="1">
      <alignment vertical="center" wrapText="1"/>
    </xf>
    <xf numFmtId="0" fontId="4" fillId="0" borderId="18" xfId="0" applyFont="1" applyBorder="1" applyAlignment="1">
      <alignment vertical="center" wrapText="1"/>
    </xf>
    <xf numFmtId="0" fontId="8" fillId="5" borderId="6" xfId="0" applyFont="1" applyFill="1" applyBorder="1" applyAlignment="1">
      <alignment horizontal="center" vertical="center" wrapText="1"/>
    </xf>
    <xf numFmtId="0" fontId="8" fillId="5" borderId="6" xfId="0" applyFont="1" applyFill="1" applyBorder="1" applyAlignment="1">
      <alignment vertical="center" wrapText="1"/>
    </xf>
    <xf numFmtId="0" fontId="8" fillId="5" borderId="1" xfId="0" applyFont="1" applyFill="1" applyBorder="1" applyAlignment="1">
      <alignment horizontal="center" vertical="center" wrapText="1"/>
    </xf>
    <xf numFmtId="0" fontId="8" fillId="5" borderId="1" xfId="0" applyFont="1" applyFill="1" applyBorder="1" applyAlignment="1">
      <alignment vertical="center" wrapText="1"/>
    </xf>
    <xf numFmtId="0" fontId="6" fillId="4" borderId="29" xfId="0" applyFont="1" applyFill="1" applyBorder="1" applyAlignment="1">
      <alignment horizontal="right" vertical="center"/>
    </xf>
    <xf numFmtId="0" fontId="6" fillId="4" borderId="29" xfId="0" applyFont="1" applyFill="1" applyBorder="1" applyAlignment="1">
      <alignment horizontal="right" vertical="center" wrapText="1"/>
    </xf>
    <xf numFmtId="0" fontId="6" fillId="0" borderId="0" xfId="0" applyFont="1" applyAlignment="1">
      <alignment vertical="center"/>
    </xf>
    <xf numFmtId="0" fontId="7" fillId="5" borderId="1" xfId="0" applyFont="1" applyFill="1" applyBorder="1" applyAlignment="1">
      <alignment vertical="center"/>
    </xf>
    <xf numFmtId="0" fontId="7" fillId="5" borderId="1" xfId="0" applyFont="1" applyFill="1" applyBorder="1" applyAlignment="1">
      <alignment vertical="center" wrapText="1"/>
    </xf>
    <xf numFmtId="0" fontId="6" fillId="0" borderId="1" xfId="0" applyFont="1" applyBorder="1" applyAlignment="1">
      <alignment horizontal="center" vertical="center" wrapText="1"/>
    </xf>
    <xf numFmtId="0" fontId="8" fillId="5" borderId="4" xfId="0" applyFont="1" applyFill="1" applyBorder="1" applyAlignment="1">
      <alignment horizontal="center" vertical="center" wrapText="1"/>
    </xf>
    <xf numFmtId="0" fontId="10" fillId="4" borderId="0" xfId="0" applyFont="1" applyFill="1" applyAlignment="1">
      <alignment horizontal="left" vertical="center"/>
    </xf>
    <xf numFmtId="0" fontId="0" fillId="0" borderId="1" xfId="0" applyBorder="1"/>
    <xf numFmtId="0" fontId="24" fillId="0" borderId="0" xfId="0" applyFont="1"/>
    <xf numFmtId="0" fontId="25" fillId="0" borderId="0" xfId="0" applyFont="1" applyAlignment="1">
      <alignment vertical="center"/>
    </xf>
    <xf numFmtId="0" fontId="1" fillId="3" borderId="4" xfId="0" applyFont="1" applyFill="1" applyBorder="1" applyAlignment="1">
      <alignment horizontal="center" vertical="center"/>
    </xf>
    <xf numFmtId="0" fontId="12" fillId="0" borderId="0" xfId="0" applyFont="1" applyAlignment="1">
      <alignment horizontal="center"/>
    </xf>
    <xf numFmtId="0" fontId="4" fillId="0" borderId="1" xfId="0" applyFont="1" applyBorder="1" applyAlignment="1">
      <alignment horizontal="center" wrapText="1"/>
    </xf>
    <xf numFmtId="0" fontId="4" fillId="0" borderId="6" xfId="0" applyFont="1" applyBorder="1" applyAlignment="1">
      <alignment horizontal="center" wrapText="1"/>
    </xf>
    <xf numFmtId="0" fontId="0" fillId="0" borderId="0" xfId="0" applyAlignment="1">
      <alignment vertical="top" wrapText="1"/>
    </xf>
    <xf numFmtId="0" fontId="16" fillId="0" borderId="0" xfId="1" applyAlignment="1">
      <alignment vertical="top" wrapText="1"/>
    </xf>
    <xf numFmtId="0" fontId="29" fillId="0" borderId="0" xfId="0" applyFont="1" applyAlignment="1">
      <alignment vertical="top" wrapText="1"/>
    </xf>
    <xf numFmtId="0" fontId="18" fillId="0" borderId="0" xfId="0" applyFont="1" applyAlignment="1">
      <alignment vertical="top"/>
    </xf>
    <xf numFmtId="0" fontId="1" fillId="0" borderId="0" xfId="0" applyFont="1"/>
    <xf numFmtId="166" fontId="0" fillId="9" borderId="1" xfId="0" applyNumberFormat="1" applyFill="1" applyBorder="1" applyAlignment="1">
      <alignment horizontal="center" vertical="center"/>
    </xf>
    <xf numFmtId="169" fontId="0" fillId="9" borderId="1" xfId="0" applyNumberFormat="1" applyFill="1" applyBorder="1" applyAlignment="1">
      <alignment horizontal="center" vertical="center"/>
    </xf>
    <xf numFmtId="166" fontId="6" fillId="9" borderId="1" xfId="0" applyNumberFormat="1" applyFont="1" applyFill="1" applyBorder="1" applyAlignment="1">
      <alignment horizontal="center" vertical="center" wrapText="1"/>
    </xf>
    <xf numFmtId="165" fontId="6" fillId="9" borderId="1" xfId="0" applyNumberFormat="1" applyFont="1" applyFill="1" applyBorder="1" applyAlignment="1">
      <alignment horizontal="center" vertical="center" wrapText="1"/>
    </xf>
    <xf numFmtId="166" fontId="10" fillId="9" borderId="1" xfId="0" applyNumberFormat="1" applyFont="1" applyFill="1" applyBorder="1" applyAlignment="1">
      <alignment horizontal="center" vertical="center" wrapText="1"/>
    </xf>
    <xf numFmtId="164" fontId="4" fillId="9" borderId="30" xfId="0" applyNumberFormat="1" applyFont="1" applyFill="1" applyBorder="1" applyAlignment="1">
      <alignment horizontal="center" vertical="center" wrapText="1"/>
    </xf>
    <xf numFmtId="168" fontId="4" fillId="9" borderId="31" xfId="0" applyNumberFormat="1" applyFont="1" applyFill="1" applyBorder="1" applyAlignment="1">
      <alignment horizontal="center" vertical="center" wrapText="1"/>
    </xf>
    <xf numFmtId="164" fontId="4" fillId="9" borderId="30" xfId="0" applyNumberFormat="1" applyFont="1" applyFill="1" applyBorder="1" applyAlignment="1">
      <alignment horizontal="center" vertical="center"/>
    </xf>
    <xf numFmtId="168" fontId="4" fillId="9" borderId="31" xfId="0" applyNumberFormat="1" applyFont="1" applyFill="1" applyBorder="1" applyAlignment="1">
      <alignment horizontal="center" vertical="center"/>
    </xf>
    <xf numFmtId="0" fontId="0" fillId="8" borderId="1" xfId="0" applyFill="1" applyBorder="1" applyAlignment="1" applyProtection="1">
      <alignment vertical="center" wrapText="1"/>
      <protection locked="0"/>
    </xf>
    <xf numFmtId="0" fontId="0" fillId="9" borderId="1" xfId="0" applyFill="1" applyBorder="1"/>
    <xf numFmtId="0" fontId="9" fillId="2" borderId="1" xfId="0" applyFont="1" applyFill="1" applyBorder="1" applyAlignment="1" applyProtection="1">
      <alignment horizontal="center" vertical="center"/>
      <protection locked="0"/>
    </xf>
    <xf numFmtId="0" fontId="23" fillId="0" borderId="0" xfId="0" applyFont="1" applyAlignment="1">
      <alignment vertical="center"/>
    </xf>
    <xf numFmtId="166" fontId="10" fillId="11" borderId="7" xfId="0" applyNumberFormat="1" applyFont="1" applyFill="1" applyBorder="1" applyAlignment="1" applyProtection="1">
      <alignment vertical="center" wrapText="1"/>
      <protection locked="0"/>
    </xf>
    <xf numFmtId="0" fontId="1" fillId="3" borderId="4" xfId="0" applyFont="1" applyFill="1" applyBorder="1" applyAlignment="1">
      <alignment horizontal="center" vertical="center" wrapText="1"/>
    </xf>
    <xf numFmtId="0" fontId="31" fillId="9" borderId="1" xfId="0" applyFont="1" applyFill="1" applyBorder="1" applyAlignment="1">
      <alignment horizontal="center" vertical="center"/>
    </xf>
    <xf numFmtId="0" fontId="13" fillId="0" borderId="1" xfId="0" applyFont="1" applyBorder="1"/>
    <xf numFmtId="0" fontId="13" fillId="0" borderId="1" xfId="0" applyFont="1" applyBorder="1" applyAlignment="1">
      <alignment horizontal="left" vertical="center" wrapText="1"/>
    </xf>
    <xf numFmtId="0" fontId="13" fillId="0" borderId="1" xfId="0" applyFont="1" applyBorder="1" applyAlignment="1">
      <alignment wrapText="1"/>
    </xf>
    <xf numFmtId="0" fontId="3" fillId="0" borderId="17" xfId="0" applyFont="1" applyBorder="1" applyAlignment="1">
      <alignment vertical="center" wrapText="1"/>
    </xf>
    <xf numFmtId="0" fontId="0" fillId="8" borderId="6" xfId="0" applyFill="1" applyBorder="1" applyAlignment="1" applyProtection="1">
      <alignment horizontal="center" vertical="center" wrapText="1"/>
      <protection locked="0"/>
    </xf>
    <xf numFmtId="0" fontId="4" fillId="8" borderId="35" xfId="0" applyFont="1" applyFill="1" applyBorder="1" applyAlignment="1" applyProtection="1">
      <alignment vertical="center" wrapText="1"/>
      <protection locked="0"/>
    </xf>
    <xf numFmtId="0" fontId="9" fillId="2" borderId="18" xfId="0" applyFont="1" applyFill="1" applyBorder="1" applyAlignment="1" applyProtection="1">
      <alignment horizontal="center" vertical="center" wrapText="1"/>
      <protection locked="0"/>
    </xf>
    <xf numFmtId="0" fontId="0" fillId="0" borderId="35" xfId="0" applyBorder="1" applyAlignment="1">
      <alignment vertical="center" wrapText="1"/>
    </xf>
    <xf numFmtId="0" fontId="0" fillId="0" borderId="38" xfId="0" applyBorder="1" applyAlignment="1">
      <alignment vertical="center" wrapText="1"/>
    </xf>
    <xf numFmtId="0" fontId="13" fillId="0" borderId="35" xfId="0" applyFont="1" applyBorder="1"/>
    <xf numFmtId="0" fontId="13" fillId="0" borderId="35" xfId="0" applyFont="1" applyBorder="1" applyAlignment="1">
      <alignment vertical="center"/>
    </xf>
    <xf numFmtId="0" fontId="0" fillId="0" borderId="39" xfId="0" applyBorder="1" applyAlignment="1">
      <alignment vertical="center" wrapText="1"/>
    </xf>
    <xf numFmtId="0" fontId="2" fillId="3" borderId="3" xfId="0" applyFont="1" applyFill="1" applyBorder="1" applyAlignment="1">
      <alignment horizontal="right" vertical="center"/>
    </xf>
    <xf numFmtId="0" fontId="2" fillId="3" borderId="7" xfId="0" applyFont="1" applyFill="1" applyBorder="1" applyAlignment="1">
      <alignment horizontal="right" vertical="center"/>
    </xf>
    <xf numFmtId="0" fontId="0" fillId="8" borderId="3" xfId="0" applyFill="1" applyBorder="1" applyAlignment="1" applyProtection="1">
      <alignment horizontal="left" vertical="center"/>
      <protection locked="0"/>
    </xf>
    <xf numFmtId="0" fontId="0" fillId="8" borderId="2" xfId="0" applyFill="1" applyBorder="1" applyAlignment="1" applyProtection="1">
      <alignment horizontal="left" vertical="center"/>
      <protection locked="0"/>
    </xf>
    <xf numFmtId="0" fontId="0" fillId="8" borderId="7" xfId="0" applyFill="1" applyBorder="1" applyAlignment="1" applyProtection="1">
      <alignment horizontal="left" vertical="center"/>
      <protection locked="0"/>
    </xf>
    <xf numFmtId="0" fontId="9" fillId="10" borderId="2" xfId="0" applyFont="1" applyFill="1" applyBorder="1" applyAlignment="1" applyProtection="1">
      <alignment horizontal="center" vertical="center" wrapText="1"/>
      <protection locked="0"/>
    </xf>
    <xf numFmtId="0" fontId="9" fillId="10" borderId="7" xfId="0" applyFont="1" applyFill="1" applyBorder="1" applyAlignment="1" applyProtection="1">
      <alignment horizontal="center" vertical="center" wrapText="1"/>
      <protection locked="0"/>
    </xf>
    <xf numFmtId="166" fontId="6" fillId="9" borderId="3" xfId="0" applyNumberFormat="1" applyFont="1" applyFill="1" applyBorder="1" applyAlignment="1">
      <alignment horizontal="center" vertical="center" wrapText="1"/>
    </xf>
    <xf numFmtId="0" fontId="4" fillId="0" borderId="24" xfId="0" applyFont="1" applyBorder="1" applyAlignment="1">
      <alignment horizontal="center" vertical="center" wrapText="1"/>
    </xf>
    <xf numFmtId="0" fontId="4" fillId="0" borderId="0" xfId="0" applyFont="1" applyAlignment="1">
      <alignment horizontal="center" vertical="center" wrapText="1"/>
    </xf>
    <xf numFmtId="0" fontId="4" fillId="8" borderId="3" xfId="0" applyFont="1" applyFill="1" applyBorder="1" applyAlignment="1" applyProtection="1">
      <alignment horizontal="center" vertical="center" wrapText="1"/>
      <protection locked="0"/>
    </xf>
    <xf numFmtId="0" fontId="4" fillId="8" borderId="7" xfId="0" applyFont="1" applyFill="1" applyBorder="1" applyAlignment="1" applyProtection="1">
      <alignment horizontal="center" vertical="center" wrapText="1"/>
      <protection locked="0"/>
    </xf>
    <xf numFmtId="1" fontId="4" fillId="8" borderId="3" xfId="0" applyNumberFormat="1" applyFont="1" applyFill="1" applyBorder="1" applyAlignment="1" applyProtection="1">
      <alignment horizontal="center" vertical="center"/>
      <protection locked="0"/>
    </xf>
    <xf numFmtId="0" fontId="4" fillId="0" borderId="24" xfId="0" applyFont="1" applyBorder="1" applyAlignment="1">
      <alignment horizontal="center" vertical="center" wrapText="1"/>
    </xf>
    <xf numFmtId="0" fontId="4" fillId="0" borderId="0" xfId="0" applyFont="1" applyAlignment="1">
      <alignment horizontal="center" vertical="center" wrapText="1"/>
    </xf>
    <xf numFmtId="0" fontId="4" fillId="8" borderId="3" xfId="0" applyFont="1" applyFill="1" applyBorder="1" applyAlignment="1" applyProtection="1">
      <alignment horizontal="center" vertical="center" wrapText="1"/>
      <protection locked="0"/>
    </xf>
    <xf numFmtId="0" fontId="4" fillId="8" borderId="7" xfId="0" applyFont="1" applyFill="1" applyBorder="1" applyAlignment="1" applyProtection="1">
      <alignment horizontal="center" vertical="center" wrapText="1"/>
      <protection locked="0"/>
    </xf>
    <xf numFmtId="11" fontId="4" fillId="8" borderId="3" xfId="0" applyNumberFormat="1" applyFont="1" applyFill="1" applyBorder="1" applyAlignment="1" applyProtection="1">
      <alignment horizontal="center" vertical="center"/>
      <protection locked="0"/>
    </xf>
    <xf numFmtId="0" fontId="4" fillId="0" borderId="24" xfId="0" applyFont="1" applyBorder="1" applyAlignment="1">
      <alignment horizontal="center" vertical="center" wrapText="1"/>
    </xf>
    <xf numFmtId="0" fontId="4" fillId="8" borderId="3" xfId="0" applyFont="1" applyFill="1" applyBorder="1" applyAlignment="1" applyProtection="1">
      <alignment horizontal="center" vertical="center" wrapText="1"/>
      <protection locked="0"/>
    </xf>
    <xf numFmtId="0" fontId="4" fillId="8" borderId="7" xfId="0" applyFont="1" applyFill="1" applyBorder="1" applyAlignment="1" applyProtection="1">
      <alignment horizontal="center" vertical="center" wrapText="1"/>
      <protection locked="0"/>
    </xf>
    <xf numFmtId="0" fontId="4" fillId="0" borderId="0" xfId="0" applyFont="1" applyAlignment="1">
      <alignment horizontal="center" vertical="center" wrapText="1"/>
    </xf>
    <xf numFmtId="0" fontId="2" fillId="3" borderId="3" xfId="0" applyFont="1" applyFill="1" applyBorder="1" applyAlignment="1">
      <alignment horizontal="right" vertical="center"/>
    </xf>
    <xf numFmtId="0" fontId="4" fillId="0" borderId="24" xfId="0" applyFont="1" applyBorder="1" applyAlignment="1">
      <alignment horizontal="center" vertical="center" wrapText="1"/>
    </xf>
    <xf numFmtId="0" fontId="4" fillId="0" borderId="0" xfId="0" applyFont="1" applyAlignment="1">
      <alignment horizontal="center" vertical="center" wrapText="1"/>
    </xf>
    <xf numFmtId="0" fontId="4" fillId="8" borderId="3" xfId="0" applyFont="1" applyFill="1" applyBorder="1" applyAlignment="1" applyProtection="1">
      <alignment horizontal="center" vertical="center" wrapText="1"/>
      <protection locked="0"/>
    </xf>
    <xf numFmtId="0" fontId="4" fillId="8" borderId="7" xfId="0" applyFont="1" applyFill="1" applyBorder="1" applyAlignment="1" applyProtection="1">
      <alignment horizontal="center" vertical="center" wrapText="1"/>
      <protection locked="0"/>
    </xf>
    <xf numFmtId="0" fontId="2" fillId="3" borderId="7" xfId="0" applyFont="1" applyFill="1" applyBorder="1" applyAlignment="1">
      <alignment horizontal="right" vertical="center"/>
    </xf>
    <xf numFmtId="0" fontId="0" fillId="8" borderId="3" xfId="0" applyFill="1" applyBorder="1" applyAlignment="1" applyProtection="1">
      <alignment horizontal="left" vertical="center"/>
      <protection locked="0"/>
    </xf>
    <xf numFmtId="0" fontId="0" fillId="8" borderId="2" xfId="0" applyFill="1" applyBorder="1" applyAlignment="1" applyProtection="1">
      <alignment horizontal="left" vertical="center"/>
      <protection locked="0"/>
    </xf>
    <xf numFmtId="0" fontId="0" fillId="8" borderId="7" xfId="0" applyFill="1" applyBorder="1" applyAlignment="1" applyProtection="1">
      <alignment horizontal="left" vertical="center"/>
      <protection locked="0"/>
    </xf>
    <xf numFmtId="0" fontId="9" fillId="10" borderId="2" xfId="0" applyFont="1" applyFill="1" applyBorder="1" applyAlignment="1" applyProtection="1">
      <alignment horizontal="center" vertical="center" wrapText="1"/>
      <protection locked="0"/>
    </xf>
    <xf numFmtId="0" fontId="9" fillId="10" borderId="7" xfId="0" applyFont="1" applyFill="1" applyBorder="1" applyAlignment="1" applyProtection="1">
      <alignment horizontal="center" vertical="center" wrapText="1"/>
      <protection locked="0"/>
    </xf>
    <xf numFmtId="166" fontId="6" fillId="9" borderId="3" xfId="0" applyNumberFormat="1" applyFont="1" applyFill="1" applyBorder="1" applyAlignment="1">
      <alignment horizontal="center" vertical="center" wrapText="1"/>
    </xf>
    <xf numFmtId="0" fontId="4" fillId="8" borderId="3" xfId="0" applyFont="1" applyFill="1" applyBorder="1" applyAlignment="1" applyProtection="1">
      <alignment horizontal="left" vertical="center"/>
      <protection locked="0"/>
    </xf>
    <xf numFmtId="170" fontId="4" fillId="8" borderId="1" xfId="0" applyNumberFormat="1" applyFont="1" applyFill="1" applyBorder="1" applyAlignment="1" applyProtection="1">
      <alignment horizontal="center" vertical="center"/>
      <protection locked="0"/>
    </xf>
    <xf numFmtId="0" fontId="4" fillId="8" borderId="3" xfId="0" applyFont="1" applyFill="1" applyBorder="1" applyAlignment="1" applyProtection="1">
      <alignment horizontal="center" vertical="center" wrapText="1"/>
      <protection locked="0"/>
    </xf>
    <xf numFmtId="0" fontId="4" fillId="8" borderId="7" xfId="0" applyFont="1" applyFill="1" applyBorder="1" applyAlignment="1" applyProtection="1">
      <alignment horizontal="center" vertical="center" wrapText="1"/>
      <protection locked="0"/>
    </xf>
    <xf numFmtId="0" fontId="4" fillId="0" borderId="24" xfId="0" applyFont="1" applyBorder="1" applyAlignment="1">
      <alignment horizontal="center" vertical="center" wrapText="1"/>
    </xf>
    <xf numFmtId="0" fontId="4" fillId="0" borderId="0" xfId="0" applyFont="1" applyAlignment="1">
      <alignment horizontal="center" vertical="center" wrapText="1"/>
    </xf>
    <xf numFmtId="9" fontId="4" fillId="8" borderId="3" xfId="2" applyFont="1" applyFill="1" applyBorder="1" applyAlignment="1" applyProtection="1">
      <alignment horizontal="center" vertical="center"/>
      <protection locked="0"/>
    </xf>
    <xf numFmtId="2" fontId="0" fillId="8" borderId="1" xfId="0" applyNumberFormat="1" applyFill="1" applyBorder="1" applyAlignment="1" applyProtection="1">
      <alignment horizontal="center" vertical="center" wrapText="1"/>
      <protection locked="0"/>
    </xf>
    <xf numFmtId="0" fontId="0" fillId="0" borderId="39" xfId="0" applyBorder="1" applyAlignment="1">
      <alignment horizontal="center" vertical="center"/>
    </xf>
    <xf numFmtId="0" fontId="0" fillId="0" borderId="35" xfId="0" applyBorder="1" applyAlignment="1">
      <alignment horizontal="center" vertical="center"/>
    </xf>
    <xf numFmtId="0" fontId="0" fillId="0" borderId="35" xfId="0" applyBorder="1" applyAlignment="1">
      <alignment horizontal="center" vertical="center" wrapText="1"/>
    </xf>
    <xf numFmtId="0" fontId="0" fillId="0" borderId="38" xfId="0" applyBorder="1" applyAlignment="1">
      <alignment horizontal="center" vertical="center" wrapText="1"/>
    </xf>
    <xf numFmtId="0" fontId="0" fillId="0" borderId="0" xfId="0" applyAlignment="1">
      <alignment horizontal="left" vertical="top" wrapText="1"/>
    </xf>
    <xf numFmtId="0" fontId="16" fillId="0" borderId="0" xfId="1" applyAlignment="1">
      <alignment horizontal="left" vertical="top"/>
    </xf>
    <xf numFmtId="0" fontId="16" fillId="0" borderId="0" xfId="1" applyAlignment="1">
      <alignment horizontal="left" vertical="top" wrapText="1"/>
    </xf>
    <xf numFmtId="0" fontId="4" fillId="0" borderId="24" xfId="0" applyFont="1" applyBorder="1" applyAlignment="1">
      <alignment horizontal="center" vertical="center" wrapText="1"/>
    </xf>
    <xf numFmtId="0" fontId="4" fillId="0" borderId="0" xfId="0" applyFont="1" applyAlignment="1">
      <alignment horizontal="center" vertical="center" wrapText="1"/>
    </xf>
    <xf numFmtId="0" fontId="1" fillId="7" borderId="3" xfId="0" applyFont="1" applyFill="1" applyBorder="1" applyAlignment="1">
      <alignment horizontal="left" vertical="center" wrapText="1"/>
    </xf>
    <xf numFmtId="0" fontId="1" fillId="7" borderId="7" xfId="0" applyFont="1" applyFill="1" applyBorder="1" applyAlignment="1">
      <alignment horizontal="left" vertical="center" wrapText="1"/>
    </xf>
    <xf numFmtId="0" fontId="9" fillId="10" borderId="3" xfId="0" applyFont="1" applyFill="1" applyBorder="1" applyAlignment="1" applyProtection="1">
      <alignment horizontal="center" vertical="center" wrapText="1"/>
      <protection locked="0"/>
    </xf>
    <xf numFmtId="0" fontId="9" fillId="10" borderId="7" xfId="0" applyFont="1" applyFill="1" applyBorder="1" applyAlignment="1" applyProtection="1">
      <alignment horizontal="center" vertical="center" wrapText="1"/>
      <protection locked="0"/>
    </xf>
    <xf numFmtId="0" fontId="9" fillId="10" borderId="2" xfId="0" applyFont="1" applyFill="1" applyBorder="1" applyAlignment="1" applyProtection="1">
      <alignment horizontal="center" vertical="center" wrapText="1"/>
      <protection locked="0"/>
    </xf>
    <xf numFmtId="0" fontId="4" fillId="8" borderId="3" xfId="0" applyFont="1" applyFill="1" applyBorder="1" applyAlignment="1" applyProtection="1">
      <alignment horizontal="center" vertical="center" wrapText="1"/>
      <protection locked="0"/>
    </xf>
    <xf numFmtId="0" fontId="4" fillId="8" borderId="7" xfId="0" applyFont="1" applyFill="1" applyBorder="1" applyAlignment="1" applyProtection="1">
      <alignment horizontal="center" vertical="center" wrapText="1"/>
      <protection locked="0"/>
    </xf>
    <xf numFmtId="0" fontId="4" fillId="0" borderId="24" xfId="0" applyFont="1" applyBorder="1" applyAlignment="1">
      <alignment horizontal="left" vertical="center" wrapText="1"/>
    </xf>
    <xf numFmtId="0" fontId="4" fillId="0" borderId="0" xfId="0" applyFont="1" applyAlignment="1">
      <alignment horizontal="left" vertical="center" wrapText="1"/>
    </xf>
    <xf numFmtId="0" fontId="13" fillId="0" borderId="36" xfId="0" applyFont="1" applyBorder="1" applyAlignment="1">
      <alignment horizontal="left"/>
    </xf>
    <xf numFmtId="0" fontId="13" fillId="0" borderId="37" xfId="0" applyFont="1" applyBorder="1" applyAlignment="1">
      <alignment horizontal="left"/>
    </xf>
    <xf numFmtId="0" fontId="1" fillId="7" borderId="24" xfId="0" applyFont="1" applyFill="1" applyBorder="1" applyAlignment="1">
      <alignment horizontal="left" vertical="center" wrapText="1"/>
    </xf>
    <xf numFmtId="0" fontId="1" fillId="7" borderId="0" xfId="0" applyFont="1" applyFill="1" applyAlignment="1">
      <alignment horizontal="left" vertical="center" wrapText="1"/>
    </xf>
    <xf numFmtId="0" fontId="2" fillId="3" borderId="18" xfId="0" applyFont="1" applyFill="1" applyBorder="1" applyAlignment="1">
      <alignment horizontal="right" vertical="center" wrapText="1"/>
    </xf>
    <xf numFmtId="0" fontId="2" fillId="3" borderId="19" xfId="0" applyFont="1" applyFill="1" applyBorder="1" applyAlignment="1">
      <alignment horizontal="right" vertical="center" wrapText="1"/>
    </xf>
    <xf numFmtId="0" fontId="2" fillId="3" borderId="20" xfId="0" applyFont="1" applyFill="1" applyBorder="1" applyAlignment="1">
      <alignment horizontal="right" vertical="center" wrapText="1"/>
    </xf>
    <xf numFmtId="0" fontId="2" fillId="3" borderId="21" xfId="0" applyFont="1" applyFill="1" applyBorder="1" applyAlignment="1">
      <alignment horizontal="right" vertical="center" wrapText="1"/>
    </xf>
    <xf numFmtId="0" fontId="0" fillId="8" borderId="3" xfId="0" applyFill="1" applyBorder="1" applyAlignment="1" applyProtection="1">
      <alignment horizontal="left" vertical="center" wrapText="1"/>
      <protection locked="0"/>
    </xf>
    <xf numFmtId="0" fontId="0" fillId="8" borderId="2" xfId="0" applyFill="1" applyBorder="1" applyAlignment="1" applyProtection="1">
      <alignment horizontal="left" vertical="center" wrapText="1"/>
      <protection locked="0"/>
    </xf>
    <xf numFmtId="0" fontId="0" fillId="8" borderId="7" xfId="0" applyFill="1" applyBorder="1" applyAlignment="1" applyProtection="1">
      <alignment horizontal="left" vertical="center" wrapText="1"/>
      <protection locked="0"/>
    </xf>
    <xf numFmtId="0" fontId="13" fillId="0" borderId="18" xfId="0" applyFont="1" applyBorder="1" applyAlignment="1">
      <alignment horizontal="left" vertical="center"/>
    </xf>
    <xf numFmtId="0" fontId="13" fillId="0" borderId="19" xfId="0" applyFont="1" applyBorder="1" applyAlignment="1">
      <alignment horizontal="left" vertical="center"/>
    </xf>
    <xf numFmtId="0" fontId="13" fillId="0" borderId="3" xfId="0" applyFont="1" applyBorder="1" applyAlignment="1">
      <alignment horizontal="left" vertical="center"/>
    </xf>
    <xf numFmtId="0" fontId="13" fillId="0" borderId="7" xfId="0" applyFont="1" applyBorder="1" applyAlignment="1">
      <alignment horizontal="left" vertical="center"/>
    </xf>
    <xf numFmtId="0" fontId="13" fillId="0" borderId="1" xfId="0" applyFont="1" applyBorder="1" applyAlignment="1">
      <alignment horizontal="left"/>
    </xf>
    <xf numFmtId="0" fontId="2" fillId="3" borderId="1" xfId="0" applyFont="1" applyFill="1" applyBorder="1" applyAlignment="1">
      <alignment horizontal="right" vertical="center" wrapText="1"/>
    </xf>
    <xf numFmtId="0" fontId="0" fillId="8" borderId="1" xfId="0" applyFill="1" applyBorder="1" applyAlignment="1" applyProtection="1">
      <alignment horizontal="left" vertical="center" wrapText="1"/>
      <protection locked="0"/>
    </xf>
    <xf numFmtId="0" fontId="0" fillId="8" borderId="1" xfId="0" applyFill="1" applyBorder="1" applyAlignment="1" applyProtection="1">
      <alignment horizontal="left" vertical="center"/>
      <protection locked="0"/>
    </xf>
    <xf numFmtId="0" fontId="0" fillId="8" borderId="3" xfId="0" applyFill="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1" fillId="7" borderId="25" xfId="0" applyFont="1" applyFill="1" applyBorder="1" applyAlignment="1">
      <alignment horizontal="left" vertical="center" wrapText="1"/>
    </xf>
    <xf numFmtId="0" fontId="1" fillId="7" borderId="23" xfId="0" applyFont="1" applyFill="1" applyBorder="1" applyAlignment="1">
      <alignment horizontal="left" vertical="center" wrapText="1"/>
    </xf>
    <xf numFmtId="0" fontId="1" fillId="7" borderId="21" xfId="0" applyFont="1" applyFill="1" applyBorder="1" applyAlignment="1">
      <alignment horizontal="left" vertical="center" wrapText="1"/>
    </xf>
    <xf numFmtId="0" fontId="13" fillId="3" borderId="1" xfId="0" applyFont="1" applyFill="1" applyBorder="1" applyAlignment="1">
      <alignment horizontal="center" vertical="center"/>
    </xf>
    <xf numFmtId="0" fontId="7" fillId="5" borderId="3" xfId="0" applyFont="1" applyFill="1" applyBorder="1" applyAlignment="1">
      <alignment horizontal="right" vertical="center" wrapText="1"/>
    </xf>
    <xf numFmtId="0" fontId="7" fillId="5" borderId="7" xfId="0" applyFont="1" applyFill="1" applyBorder="1" applyAlignment="1">
      <alignment horizontal="right" vertical="center" wrapText="1"/>
    </xf>
    <xf numFmtId="0" fontId="0" fillId="8" borderId="3" xfId="0" applyFill="1" applyBorder="1" applyAlignment="1" applyProtection="1">
      <alignment horizontal="center" vertical="center" wrapText="1"/>
      <protection locked="0"/>
    </xf>
    <xf numFmtId="0" fontId="0" fillId="8" borderId="2" xfId="0" applyFill="1" applyBorder="1" applyAlignment="1" applyProtection="1">
      <alignment horizontal="center" vertical="center" wrapText="1"/>
      <protection locked="0"/>
    </xf>
    <xf numFmtId="0" fontId="0" fillId="8" borderId="7" xfId="0" applyFill="1" applyBorder="1" applyAlignment="1" applyProtection="1">
      <alignment horizontal="center" vertical="center" wrapText="1"/>
      <protection locked="0"/>
    </xf>
    <xf numFmtId="169" fontId="0" fillId="5" borderId="18" xfId="0" applyNumberFormat="1" applyFill="1" applyBorder="1" applyAlignment="1">
      <alignment horizontal="center" vertical="center"/>
    </xf>
    <xf numFmtId="169" fontId="0" fillId="5" borderId="22" xfId="0" applyNumberFormat="1" applyFill="1" applyBorder="1" applyAlignment="1">
      <alignment horizontal="center" vertical="center"/>
    </xf>
    <xf numFmtId="169" fontId="0" fillId="5" borderId="19" xfId="0" applyNumberFormat="1" applyFill="1" applyBorder="1" applyAlignment="1">
      <alignment horizontal="center" vertical="center"/>
    </xf>
    <xf numFmtId="169" fontId="0" fillId="5" borderId="24" xfId="0" applyNumberFormat="1" applyFill="1" applyBorder="1" applyAlignment="1">
      <alignment horizontal="center" vertical="center"/>
    </xf>
    <xf numFmtId="169" fontId="0" fillId="5" borderId="0" xfId="0" applyNumberFormat="1" applyFill="1" applyAlignment="1">
      <alignment horizontal="center" vertical="center"/>
    </xf>
    <xf numFmtId="169" fontId="0" fillId="5" borderId="25" xfId="0" applyNumberFormat="1" applyFill="1" applyBorder="1" applyAlignment="1">
      <alignment horizontal="center" vertical="center"/>
    </xf>
    <xf numFmtId="169" fontId="0" fillId="5" borderId="20" xfId="0" applyNumberFormat="1" applyFill="1" applyBorder="1" applyAlignment="1">
      <alignment horizontal="center" vertical="center"/>
    </xf>
    <xf numFmtId="169" fontId="0" fillId="5" borderId="23" xfId="0" applyNumberFormat="1" applyFill="1" applyBorder="1" applyAlignment="1">
      <alignment horizontal="center" vertical="center"/>
    </xf>
    <xf numFmtId="169" fontId="0" fillId="5" borderId="21" xfId="0" applyNumberFormat="1" applyFill="1" applyBorder="1" applyAlignment="1">
      <alignment horizontal="center" vertical="center"/>
    </xf>
    <xf numFmtId="0" fontId="23" fillId="0" borderId="0" xfId="0" applyFont="1" applyAlignment="1">
      <alignment horizontal="left" vertical="center"/>
    </xf>
    <xf numFmtId="0" fontId="7" fillId="7" borderId="22" xfId="0" applyFont="1" applyFill="1" applyBorder="1" applyAlignment="1">
      <alignment horizontal="left" vertical="center" wrapText="1"/>
    </xf>
    <xf numFmtId="0" fontId="7" fillId="7" borderId="19" xfId="0" applyFont="1" applyFill="1" applyBorder="1" applyAlignment="1">
      <alignment horizontal="left" vertical="center" wrapText="1"/>
    </xf>
    <xf numFmtId="0" fontId="7" fillId="7" borderId="0" xfId="0" applyFont="1" applyFill="1" applyAlignment="1">
      <alignment horizontal="left" vertical="center" wrapText="1"/>
    </xf>
    <xf numFmtId="0" fontId="7" fillId="7" borderId="25" xfId="0" applyFont="1" applyFill="1" applyBorder="1" applyAlignment="1">
      <alignment horizontal="left" vertical="center" wrapText="1"/>
    </xf>
    <xf numFmtId="0" fontId="7" fillId="7" borderId="23" xfId="0" applyFont="1" applyFill="1" applyBorder="1" applyAlignment="1">
      <alignment horizontal="left" vertical="center" wrapText="1"/>
    </xf>
    <xf numFmtId="0" fontId="7" fillId="7" borderId="21" xfId="0" applyFont="1" applyFill="1" applyBorder="1" applyAlignment="1">
      <alignment horizontal="left" vertical="center" wrapText="1"/>
    </xf>
    <xf numFmtId="0" fontId="6" fillId="0" borderId="6" xfId="0" applyFont="1" applyBorder="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6" fillId="0" borderId="4"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7" fillId="5" borderId="6"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1" fillId="7" borderId="1" xfId="0" applyFont="1" applyFill="1" applyBorder="1" applyAlignment="1">
      <alignment horizontal="left"/>
    </xf>
    <xf numFmtId="0" fontId="1" fillId="7" borderId="1" xfId="0" applyFont="1" applyFill="1" applyBorder="1" applyAlignment="1">
      <alignment horizontal="left" vertical="center"/>
    </xf>
    <xf numFmtId="0" fontId="2" fillId="3" borderId="1" xfId="0" applyFont="1" applyFill="1" applyBorder="1" applyAlignment="1">
      <alignment horizontal="right" vertical="center"/>
    </xf>
    <xf numFmtId="167" fontId="0" fillId="8" borderId="1" xfId="0" applyNumberFormat="1" applyFill="1" applyBorder="1" applyAlignment="1" applyProtection="1">
      <alignment horizontal="left" vertical="center"/>
      <protection locked="0"/>
    </xf>
    <xf numFmtId="0" fontId="2" fillId="3" borderId="3" xfId="0" applyFont="1" applyFill="1" applyBorder="1" applyAlignment="1">
      <alignment horizontal="right" vertical="center"/>
    </xf>
    <xf numFmtId="0" fontId="2" fillId="3" borderId="7" xfId="0" applyFont="1" applyFill="1" applyBorder="1" applyAlignment="1">
      <alignment horizontal="right" vertical="center"/>
    </xf>
    <xf numFmtId="166" fontId="6" fillId="9" borderId="3" xfId="0" applyNumberFormat="1" applyFont="1" applyFill="1" applyBorder="1" applyAlignment="1">
      <alignment horizontal="center" vertical="center" wrapText="1"/>
    </xf>
    <xf numFmtId="166" fontId="6" fillId="9" borderId="7" xfId="0" applyNumberFormat="1" applyFont="1" applyFill="1" applyBorder="1" applyAlignment="1">
      <alignment horizontal="center" vertical="center" wrapText="1"/>
    </xf>
    <xf numFmtId="165" fontId="6" fillId="9" borderId="3" xfId="0" applyNumberFormat="1" applyFont="1" applyFill="1" applyBorder="1" applyAlignment="1">
      <alignment horizontal="center" vertical="center" wrapText="1"/>
    </xf>
    <xf numFmtId="165" fontId="6" fillId="9" borderId="7" xfId="0" applyNumberFormat="1" applyFont="1" applyFill="1" applyBorder="1" applyAlignment="1">
      <alignment horizontal="center" vertical="center" wrapText="1"/>
    </xf>
    <xf numFmtId="166" fontId="11" fillId="11" borderId="3" xfId="0" applyNumberFormat="1" applyFont="1" applyFill="1" applyBorder="1" applyAlignment="1" applyProtection="1">
      <alignment horizontal="center" vertical="center" wrapText="1"/>
      <protection locked="0"/>
    </xf>
    <xf numFmtId="166" fontId="11" fillId="11" borderId="2" xfId="0" applyNumberFormat="1" applyFont="1" applyFill="1" applyBorder="1" applyAlignment="1" applyProtection="1">
      <alignment horizontal="center" vertical="center" wrapText="1"/>
      <protection locked="0"/>
    </xf>
    <xf numFmtId="166" fontId="11" fillId="11" borderId="7" xfId="0" applyNumberFormat="1" applyFont="1" applyFill="1" applyBorder="1" applyAlignment="1" applyProtection="1">
      <alignment horizontal="center" vertical="center" wrapText="1"/>
      <protection locked="0"/>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8" fillId="5" borderId="3" xfId="0" applyFont="1" applyFill="1" applyBorder="1" applyAlignment="1">
      <alignment horizontal="right" vertical="center" wrapText="1"/>
    </xf>
    <xf numFmtId="0" fontId="8" fillId="5" borderId="7" xfId="0" applyFont="1" applyFill="1" applyBorder="1" applyAlignment="1">
      <alignment horizontal="right" vertical="center" wrapText="1"/>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9" fillId="2" borderId="3"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7" fillId="7" borderId="3" xfId="0" applyFont="1" applyFill="1" applyBorder="1" applyAlignment="1">
      <alignment horizontal="left" vertical="center"/>
    </xf>
    <xf numFmtId="0" fontId="7" fillId="7" borderId="7" xfId="0" applyFont="1" applyFill="1" applyBorder="1" applyAlignment="1">
      <alignment horizontal="left" vertical="center"/>
    </xf>
    <xf numFmtId="0" fontId="7" fillId="7" borderId="22" xfId="0" applyFont="1" applyFill="1" applyBorder="1" applyAlignment="1">
      <alignment horizontal="right" vertical="center"/>
    </xf>
    <xf numFmtId="0" fontId="7" fillId="7" borderId="19" xfId="0" applyFont="1" applyFill="1" applyBorder="1" applyAlignment="1">
      <alignment horizontal="right" vertical="center"/>
    </xf>
    <xf numFmtId="0" fontId="7" fillId="7" borderId="0" xfId="0" applyFont="1" applyFill="1" applyAlignment="1">
      <alignment horizontal="right" vertical="center"/>
    </xf>
    <xf numFmtId="0" fontId="7" fillId="7" borderId="25" xfId="0" applyFont="1" applyFill="1" applyBorder="1" applyAlignment="1">
      <alignment horizontal="right" vertical="center"/>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7" xfId="0" applyFont="1" applyBorder="1" applyAlignment="1">
      <alignment horizontal="center" vertical="center"/>
    </xf>
    <xf numFmtId="0" fontId="4" fillId="0" borderId="26" xfId="0" applyFont="1" applyBorder="1" applyAlignment="1">
      <alignment horizontal="center" vertical="center"/>
    </xf>
    <xf numFmtId="0" fontId="4" fillId="0" borderId="28" xfId="0" applyFont="1" applyBorder="1" applyAlignment="1">
      <alignment horizontal="center" vertical="center"/>
    </xf>
    <xf numFmtId="0" fontId="1" fillId="7" borderId="1" xfId="0" applyFont="1" applyFill="1" applyBorder="1" applyAlignment="1">
      <alignment horizontal="left" vertical="center" wrapText="1"/>
    </xf>
    <xf numFmtId="0" fontId="9" fillId="2" borderId="2"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25" xfId="0" applyFont="1" applyFill="1" applyBorder="1" applyAlignment="1">
      <alignment horizontal="center" vertical="center" wrapText="1"/>
    </xf>
    <xf numFmtId="166" fontId="10" fillId="11" borderId="3" xfId="0" applyNumberFormat="1" applyFont="1" applyFill="1" applyBorder="1" applyAlignment="1" applyProtection="1">
      <alignment horizontal="center" vertical="center" wrapText="1"/>
      <protection locked="0"/>
    </xf>
    <xf numFmtId="166" fontId="10" fillId="11" borderId="2" xfId="0" applyNumberFormat="1" applyFont="1" applyFill="1" applyBorder="1" applyAlignment="1" applyProtection="1">
      <alignment horizontal="center" vertical="center" wrapText="1"/>
      <protection locked="0"/>
    </xf>
    <xf numFmtId="166" fontId="10" fillId="11" borderId="7" xfId="0" applyNumberFormat="1" applyFont="1" applyFill="1" applyBorder="1" applyAlignment="1" applyProtection="1">
      <alignment horizontal="center" vertical="center" wrapText="1"/>
      <protection locked="0"/>
    </xf>
    <xf numFmtId="0" fontId="10" fillId="0" borderId="12"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9" xfId="0" applyFont="1" applyBorder="1" applyAlignment="1">
      <alignment vertical="center" wrapText="1"/>
    </xf>
    <xf numFmtId="0" fontId="10" fillId="0" borderId="10" xfId="0" applyFont="1" applyBorder="1" applyAlignment="1">
      <alignment vertical="center" wrapText="1"/>
    </xf>
    <xf numFmtId="0" fontId="10" fillId="0" borderId="11" xfId="0" applyFont="1" applyBorder="1" applyAlignment="1">
      <alignment vertical="center" wrapText="1"/>
    </xf>
    <xf numFmtId="0" fontId="10" fillId="0" borderId="12" xfId="0" applyFont="1" applyBorder="1" applyAlignment="1">
      <alignment vertical="center" wrapText="1"/>
    </xf>
    <xf numFmtId="0" fontId="10" fillId="0" borderId="5" xfId="0" applyFont="1" applyBorder="1" applyAlignment="1">
      <alignment vertical="center" wrapText="1"/>
    </xf>
    <xf numFmtId="0" fontId="10" fillId="0" borderId="13" xfId="0" applyFont="1" applyBorder="1" applyAlignment="1">
      <alignment vertical="center" wrapText="1"/>
    </xf>
    <xf numFmtId="0" fontId="10" fillId="0" borderId="14" xfId="0" applyFont="1" applyBorder="1" applyAlignment="1">
      <alignment vertical="center" wrapText="1"/>
    </xf>
    <xf numFmtId="0" fontId="10" fillId="0" borderId="15" xfId="0" applyFont="1" applyBorder="1" applyAlignment="1">
      <alignment vertical="center" wrapText="1"/>
    </xf>
    <xf numFmtId="0" fontId="10" fillId="0" borderId="16" xfId="0" applyFont="1" applyBorder="1" applyAlignment="1">
      <alignment vertical="center" wrapText="1"/>
    </xf>
    <xf numFmtId="0" fontId="7" fillId="0" borderId="32"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3" xfId="0" applyFont="1" applyBorder="1" applyAlignment="1">
      <alignment horizontal="center" vertical="center" wrapText="1"/>
    </xf>
    <xf numFmtId="0" fontId="0" fillId="8" borderId="2" xfId="0" applyFill="1" applyBorder="1" applyAlignment="1" applyProtection="1">
      <alignment horizontal="left" vertical="center"/>
      <protection locked="0"/>
    </xf>
    <xf numFmtId="0" fontId="0" fillId="8" borderId="7" xfId="0" applyFill="1" applyBorder="1" applyAlignment="1" applyProtection="1">
      <alignment horizontal="left" vertical="center"/>
      <protection locked="0"/>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7" fillId="5" borderId="18" xfId="0" applyFont="1" applyFill="1" applyBorder="1" applyAlignment="1">
      <alignment horizontal="right" vertical="center" wrapText="1"/>
    </xf>
    <xf numFmtId="0" fontId="7" fillId="5" borderId="19" xfId="0" applyFont="1" applyFill="1" applyBorder="1" applyAlignment="1">
      <alignment horizontal="right" vertical="center" wrapText="1"/>
    </xf>
    <xf numFmtId="0" fontId="1" fillId="7" borderId="3" xfId="0" applyFont="1" applyFill="1" applyBorder="1" applyAlignment="1">
      <alignment horizontal="left" vertical="center"/>
    </xf>
    <xf numFmtId="0" fontId="1" fillId="7" borderId="2" xfId="0" applyFont="1" applyFill="1" applyBorder="1" applyAlignment="1">
      <alignment horizontal="left" vertical="center"/>
    </xf>
    <xf numFmtId="0" fontId="1" fillId="7" borderId="7" xfId="0" applyFont="1" applyFill="1" applyBorder="1" applyAlignment="1">
      <alignment horizontal="left" vertical="center"/>
    </xf>
    <xf numFmtId="0" fontId="12" fillId="0" borderId="22" xfId="0" applyFont="1" applyBorder="1" applyAlignment="1"/>
    <xf numFmtId="0" fontId="12" fillId="0" borderId="0" xfId="0" applyFont="1" applyAlignment="1"/>
    <xf numFmtId="0" fontId="12" fillId="0" borderId="22" xfId="0" applyFont="1" applyBorder="1"/>
    <xf numFmtId="0" fontId="12" fillId="0" borderId="0" xfId="0" applyFont="1"/>
    <xf numFmtId="0" fontId="0" fillId="8" borderId="1" xfId="0" applyFill="1" applyBorder="1" applyAlignment="1" applyProtection="1">
      <alignment horizontal="center" vertical="center"/>
      <protection locked="0"/>
    </xf>
  </cellXfs>
  <cellStyles count="3">
    <cellStyle name="Hyperlink" xfId="1" builtinId="8"/>
    <cellStyle name="Normal" xfId="0" builtinId="0"/>
    <cellStyle name="Percent" xfId="2" builtinId="5"/>
  </cellStyles>
  <dxfs count="0"/>
  <tableStyles count="0" defaultTableStyle="TableStyleMedium2" defaultPivotStyle="PivotStyleLight16"/>
  <colors>
    <mruColors>
      <color rgb="FFCCCCFF"/>
      <color rgb="FF009999"/>
      <color rgb="FF33CCCC"/>
      <color rgb="FF00CC99"/>
      <color rgb="FF660066"/>
      <color rgb="FFCCECFF"/>
      <color rgb="FF008080"/>
      <color rgb="FF003399"/>
      <color rgb="FF0099CC"/>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2781300</xdr:colOff>
          <xdr:row>15</xdr:row>
          <xdr:rowOff>419100</xdr:rowOff>
        </xdr:from>
        <xdr:to>
          <xdr:col>3</xdr:col>
          <xdr:colOff>704850</xdr:colOff>
          <xdr:row>17</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1771650</xdr:colOff>
          <xdr:row>16</xdr:row>
          <xdr:rowOff>419100</xdr:rowOff>
        </xdr:from>
        <xdr:to>
          <xdr:col>4</xdr:col>
          <xdr:colOff>209550</xdr:colOff>
          <xdr:row>18</xdr:row>
          <xdr:rowOff>76200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2781300</xdr:colOff>
          <xdr:row>15</xdr:row>
          <xdr:rowOff>419100</xdr:rowOff>
        </xdr:from>
        <xdr:to>
          <xdr:col>3</xdr:col>
          <xdr:colOff>704850</xdr:colOff>
          <xdr:row>17</xdr:row>
          <xdr:rowOff>76200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1771650</xdr:colOff>
          <xdr:row>16</xdr:row>
          <xdr:rowOff>419100</xdr:rowOff>
        </xdr:from>
        <xdr:to>
          <xdr:col>4</xdr:col>
          <xdr:colOff>209550</xdr:colOff>
          <xdr:row>18</xdr:row>
          <xdr:rowOff>76200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6846/Sustainability/GLA%20WLC/GLA%20Template/88%20GIR%20lpg_-_wlca_assessment_template_planning_-_25_march_2022%20-%20B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s"/>
      <sheetName val="Introduction"/>
      <sheetName val="Pre-app information"/>
      <sheetName val="Outline planning stage"/>
      <sheetName val="88 GIR"/>
      <sheetName val="Post-construction result"/>
      <sheetName val="WLC benchmarks"/>
    </sheetNames>
    <sheetDataSet>
      <sheetData sheetId="0" refreshError="1"/>
      <sheetData sheetId="1" refreshError="1"/>
      <sheetData sheetId="2" refreshError="1"/>
      <sheetData sheetId="3" refreshError="1"/>
      <sheetData sheetId="4"/>
      <sheetData sheetId="5" refreshError="1"/>
      <sheetData sheetId="6">
        <row r="10">
          <cell r="B10" t="str">
            <v>Offices</v>
          </cell>
          <cell r="C10" t="str">
            <v>&lt;950</v>
          </cell>
          <cell r="D10" t="str">
            <v>&lt;450</v>
          </cell>
          <cell r="E10" t="str">
            <v>&lt;1400</v>
          </cell>
        </row>
        <row r="11">
          <cell r="B11" t="str">
            <v>Residential</v>
          </cell>
          <cell r="C11" t="str">
            <v>&lt;850</v>
          </cell>
          <cell r="D11" t="str">
            <v>&lt;350</v>
          </cell>
          <cell r="E11" t="str">
            <v>&lt;1200</v>
          </cell>
        </row>
        <row r="12">
          <cell r="B12" t="str">
            <v>Schools, Universities etc.</v>
          </cell>
          <cell r="C12" t="str">
            <v>&lt;750</v>
          </cell>
          <cell r="D12" t="str">
            <v>&lt;250</v>
          </cell>
          <cell r="E12" t="str">
            <v>&lt;1000</v>
          </cell>
        </row>
        <row r="13">
          <cell r="B13" t="str">
            <v>Retail</v>
          </cell>
          <cell r="C13" t="str">
            <v>&lt;850</v>
          </cell>
          <cell r="D13" t="str">
            <v>&lt;200</v>
          </cell>
          <cell r="E13" t="str">
            <v>&lt;1050</v>
          </cell>
        </row>
        <row r="16">
          <cell r="B16" t="str">
            <v>Offices</v>
          </cell>
          <cell r="C16" t="str">
            <v>&lt;600</v>
          </cell>
          <cell r="D16" t="str">
            <v>&lt;370</v>
          </cell>
          <cell r="E16" t="str">
            <v>&lt;970</v>
          </cell>
        </row>
        <row r="17">
          <cell r="B17" t="str">
            <v>Residential</v>
          </cell>
          <cell r="C17" t="str">
            <v>&lt;500</v>
          </cell>
          <cell r="D17" t="str">
            <v>&lt;300</v>
          </cell>
          <cell r="E17" t="str">
            <v>&lt;800</v>
          </cell>
        </row>
        <row r="18">
          <cell r="B18" t="str">
            <v>Schools, Universities etc.</v>
          </cell>
          <cell r="C18" t="str">
            <v>&lt;500</v>
          </cell>
          <cell r="D18" t="str">
            <v>&lt;175</v>
          </cell>
          <cell r="E18" t="str">
            <v>&lt;675</v>
          </cell>
        </row>
        <row r="19">
          <cell r="B19" t="str">
            <v>Retail</v>
          </cell>
          <cell r="C19" t="str">
            <v>&lt;550</v>
          </cell>
          <cell r="D19" t="str">
            <v>&lt;140</v>
          </cell>
          <cell r="E19" t="str">
            <v>&lt;690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london.gov.uk/what-we-do/planning/implementing-london-plan/london-plan-guidance/whole-life-cycle-carbon-assessments-guidance" TargetMode="External"/><Relationship Id="rId2" Type="http://schemas.openxmlformats.org/officeDocument/2006/relationships/hyperlink" Target="mailto:ZeroCarbonPlanning@london.gov.uk" TargetMode="External"/><Relationship Id="rId1" Type="http://schemas.openxmlformats.org/officeDocument/2006/relationships/hyperlink" Target="mailto:ZeroCarbonPlanning@london.gov.uk"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B8263-BC31-4533-87FA-B70984A70255}">
  <sheetPr>
    <pageSetUpPr fitToPage="1"/>
  </sheetPr>
  <dimension ref="B3:C21"/>
  <sheetViews>
    <sheetView showGridLines="0" workbookViewId="0">
      <selection activeCell="H16" sqref="H16"/>
    </sheetView>
  </sheetViews>
  <sheetFormatPr defaultRowHeight="12.75" x14ac:dyDescent="0.2"/>
  <cols>
    <col min="2" max="2" width="40" customWidth="1"/>
    <col min="3" max="3" width="64.42578125" style="23" customWidth="1"/>
  </cols>
  <sheetData>
    <row r="3" spans="2:3" x14ac:dyDescent="0.2">
      <c r="B3" s="25" t="s">
        <v>0</v>
      </c>
    </row>
    <row r="5" spans="2:3" x14ac:dyDescent="0.2">
      <c r="B5" s="86" t="s">
        <v>1</v>
      </c>
      <c r="C5" s="87" t="s">
        <v>2</v>
      </c>
    </row>
    <row r="6" spans="2:3" ht="25.5" x14ac:dyDescent="0.2">
      <c r="B6" s="131" t="s">
        <v>3</v>
      </c>
      <c r="C6" s="88" t="s">
        <v>4</v>
      </c>
    </row>
    <row r="7" spans="2:3" x14ac:dyDescent="0.2">
      <c r="B7" s="132"/>
      <c r="C7" s="84" t="s">
        <v>5</v>
      </c>
    </row>
    <row r="8" spans="2:3" x14ac:dyDescent="0.2">
      <c r="B8" s="133" t="s">
        <v>6</v>
      </c>
      <c r="C8" s="84" t="s">
        <v>7</v>
      </c>
    </row>
    <row r="9" spans="2:3" ht="25.5" x14ac:dyDescent="0.2">
      <c r="B9" s="133"/>
      <c r="C9" s="84" t="s">
        <v>8</v>
      </c>
    </row>
    <row r="10" spans="2:3" x14ac:dyDescent="0.2">
      <c r="B10" s="133"/>
      <c r="C10" s="84" t="s">
        <v>9</v>
      </c>
    </row>
    <row r="11" spans="2:3" ht="25.5" x14ac:dyDescent="0.2">
      <c r="B11" s="133"/>
      <c r="C11" s="84" t="s">
        <v>10</v>
      </c>
    </row>
    <row r="12" spans="2:3" ht="25.5" x14ac:dyDescent="0.2">
      <c r="B12" s="133"/>
      <c r="C12" s="84" t="s">
        <v>11</v>
      </c>
    </row>
    <row r="13" spans="2:3" x14ac:dyDescent="0.2">
      <c r="B13" s="133"/>
      <c r="C13" s="84" t="s">
        <v>12</v>
      </c>
    </row>
    <row r="14" spans="2:3" x14ac:dyDescent="0.2">
      <c r="B14" s="133"/>
      <c r="C14" s="84" t="s">
        <v>13</v>
      </c>
    </row>
    <row r="15" spans="2:3" ht="25.5" x14ac:dyDescent="0.2">
      <c r="B15" s="133"/>
      <c r="C15" s="84" t="s">
        <v>14</v>
      </c>
    </row>
    <row r="16" spans="2:3" ht="25.5" x14ac:dyDescent="0.2">
      <c r="B16" s="133"/>
      <c r="C16" s="84" t="s">
        <v>15</v>
      </c>
    </row>
    <row r="17" spans="2:3" ht="25.5" x14ac:dyDescent="0.2">
      <c r="B17" s="133"/>
      <c r="C17" s="84" t="s">
        <v>16</v>
      </c>
    </row>
    <row r="18" spans="2:3" x14ac:dyDescent="0.2">
      <c r="B18" s="133"/>
      <c r="C18" s="84" t="s">
        <v>17</v>
      </c>
    </row>
    <row r="19" spans="2:3" ht="27.75" customHeight="1" x14ac:dyDescent="0.2">
      <c r="B19" s="134"/>
      <c r="C19" s="85" t="s">
        <v>18</v>
      </c>
    </row>
    <row r="20" spans="2:3" ht="19.5" customHeight="1" x14ac:dyDescent="0.2">
      <c r="B20" s="132" t="s">
        <v>19</v>
      </c>
      <c r="C20" s="84" t="s">
        <v>20</v>
      </c>
    </row>
    <row r="21" spans="2:3" ht="26.25" customHeight="1" x14ac:dyDescent="0.2">
      <c r="B21" s="132"/>
      <c r="C21" s="84" t="s">
        <v>21</v>
      </c>
    </row>
  </sheetData>
  <mergeCells count="3">
    <mergeCell ref="B6:B7"/>
    <mergeCell ref="B8:B19"/>
    <mergeCell ref="B20:B21"/>
  </mergeCells>
  <pageMargins left="0.7" right="0.7" top="0.75" bottom="0.75" header="0.3" footer="0.3"/>
  <pageSetup paperSize="9" scale="78"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6"/>
  <sheetViews>
    <sheetView showGridLines="0" workbookViewId="0">
      <selection activeCell="D41" sqref="D41"/>
    </sheetView>
  </sheetViews>
  <sheetFormatPr defaultRowHeight="12.75" x14ac:dyDescent="0.2"/>
  <cols>
    <col min="12" max="12" width="19" customWidth="1"/>
    <col min="13" max="13" width="4.28515625" customWidth="1"/>
    <col min="14" max="14" width="3.5703125" customWidth="1"/>
  </cols>
  <sheetData>
    <row r="1" spans="1:12" s="1" customFormat="1" ht="26.25" customHeight="1" x14ac:dyDescent="0.3">
      <c r="A1" s="6" t="s">
        <v>22</v>
      </c>
      <c r="B1" s="3"/>
      <c r="C1" s="3"/>
      <c r="D1" s="3"/>
      <c r="E1" s="3"/>
      <c r="F1" s="3"/>
      <c r="G1" s="3"/>
      <c r="H1" s="3"/>
      <c r="I1" s="3"/>
      <c r="J1" s="3"/>
      <c r="K1" s="3"/>
      <c r="L1" s="3"/>
    </row>
    <row r="3" spans="1:12" x14ac:dyDescent="0.2">
      <c r="A3" s="7" t="s">
        <v>23</v>
      </c>
      <c r="B3" s="8"/>
      <c r="C3" s="8"/>
      <c r="D3" s="8"/>
      <c r="E3" s="8"/>
      <c r="F3" s="8"/>
      <c r="G3" s="8"/>
      <c r="H3" s="8"/>
      <c r="I3" s="8"/>
      <c r="J3" s="8"/>
      <c r="K3" s="8"/>
      <c r="L3" s="8"/>
    </row>
    <row r="4" spans="1:12" ht="9.75" customHeight="1" x14ac:dyDescent="0.2">
      <c r="A4" s="4"/>
    </row>
    <row r="5" spans="1:12" ht="12.75" customHeight="1" x14ac:dyDescent="0.2">
      <c r="A5" s="135" t="s">
        <v>24</v>
      </c>
      <c r="B5" s="135"/>
      <c r="C5" s="135"/>
      <c r="D5" s="135"/>
      <c r="E5" s="135"/>
      <c r="F5" s="135"/>
      <c r="G5" s="135"/>
      <c r="H5" s="135"/>
      <c r="I5" s="135"/>
      <c r="J5" s="135"/>
      <c r="K5" s="135"/>
      <c r="L5" s="135"/>
    </row>
    <row r="6" spans="1:12" ht="12.75" customHeight="1" x14ac:dyDescent="0.2">
      <c r="A6" s="135"/>
      <c r="B6" s="135"/>
      <c r="C6" s="135"/>
      <c r="D6" s="135"/>
      <c r="E6" s="135"/>
      <c r="F6" s="135"/>
      <c r="G6" s="135"/>
      <c r="H6" s="135"/>
      <c r="I6" s="135"/>
      <c r="J6" s="135"/>
      <c r="K6" s="135"/>
      <c r="L6" s="135"/>
    </row>
    <row r="7" spans="1:12" ht="12.75" customHeight="1" x14ac:dyDescent="0.2">
      <c r="A7" s="135"/>
      <c r="B7" s="135"/>
      <c r="C7" s="135"/>
      <c r="D7" s="135"/>
      <c r="E7" s="135"/>
      <c r="F7" s="135"/>
      <c r="G7" s="135"/>
      <c r="H7" s="135"/>
      <c r="I7" s="135"/>
      <c r="J7" s="135"/>
      <c r="K7" s="135"/>
      <c r="L7" s="135"/>
    </row>
    <row r="8" spans="1:12" ht="34.5" customHeight="1" x14ac:dyDescent="0.2">
      <c r="A8" s="137" t="s">
        <v>25</v>
      </c>
      <c r="B8" s="137"/>
      <c r="C8" s="137"/>
      <c r="D8" s="137"/>
      <c r="E8" s="137"/>
      <c r="F8" s="137"/>
      <c r="G8" s="137"/>
      <c r="H8" s="137"/>
      <c r="I8" s="137"/>
      <c r="J8" s="137"/>
      <c r="K8" s="137"/>
      <c r="L8" s="137"/>
    </row>
    <row r="9" spans="1:12" ht="15" customHeight="1" x14ac:dyDescent="0.2">
      <c r="A9" s="135" t="s">
        <v>26</v>
      </c>
      <c r="B9" s="135"/>
      <c r="C9" s="135"/>
      <c r="D9" s="135"/>
      <c r="E9" s="135"/>
      <c r="F9" s="135"/>
      <c r="G9" s="135"/>
      <c r="H9" s="135"/>
      <c r="I9" s="135"/>
      <c r="J9" s="135"/>
      <c r="K9" s="135"/>
      <c r="L9" s="135"/>
    </row>
    <row r="10" spans="1:12" ht="33" customHeight="1" x14ac:dyDescent="0.2">
      <c r="A10" s="135"/>
      <c r="B10" s="135"/>
      <c r="C10" s="135"/>
      <c r="D10" s="135"/>
      <c r="E10" s="135"/>
      <c r="F10" s="135"/>
      <c r="G10" s="135"/>
      <c r="H10" s="135"/>
      <c r="I10" s="135"/>
      <c r="J10" s="135"/>
      <c r="K10" s="135"/>
      <c r="L10" s="135"/>
    </row>
    <row r="11" spans="1:12" ht="15" customHeight="1" x14ac:dyDescent="0.2">
      <c r="A11" s="59" t="s">
        <v>27</v>
      </c>
      <c r="B11" s="58"/>
      <c r="C11" s="58"/>
      <c r="D11" s="56"/>
      <c r="E11" s="56"/>
      <c r="F11" s="56"/>
      <c r="G11" s="56"/>
      <c r="H11" s="56"/>
      <c r="I11" s="56"/>
      <c r="J11" s="56"/>
      <c r="K11" s="56"/>
      <c r="L11" s="56"/>
    </row>
    <row r="12" spans="1:12" x14ac:dyDescent="0.2">
      <c r="A12" s="135" t="s">
        <v>28</v>
      </c>
      <c r="B12" s="135"/>
      <c r="C12" s="135"/>
      <c r="D12" s="135"/>
      <c r="E12" s="135"/>
      <c r="F12" s="135"/>
      <c r="G12" s="135"/>
      <c r="H12" s="135"/>
      <c r="I12" s="135"/>
      <c r="J12" s="135"/>
      <c r="K12" s="135"/>
      <c r="L12" s="135"/>
    </row>
    <row r="13" spans="1:12" ht="35.25" customHeight="1" x14ac:dyDescent="0.2">
      <c r="A13" s="135"/>
      <c r="B13" s="135"/>
      <c r="C13" s="135"/>
      <c r="D13" s="135"/>
      <c r="E13" s="135"/>
      <c r="F13" s="135"/>
      <c r="G13" s="135"/>
      <c r="H13" s="135"/>
      <c r="I13" s="135"/>
      <c r="J13" s="135"/>
      <c r="K13" s="135"/>
      <c r="L13" s="135"/>
    </row>
    <row r="14" spans="1:12" x14ac:dyDescent="0.2">
      <c r="A14" s="59" t="s">
        <v>29</v>
      </c>
      <c r="B14" s="56"/>
      <c r="C14" s="56"/>
      <c r="D14" s="56"/>
      <c r="E14" s="56"/>
      <c r="F14" s="56"/>
      <c r="G14" s="56"/>
      <c r="H14" s="56"/>
      <c r="I14" s="56"/>
      <c r="J14" s="56"/>
      <c r="K14" s="56"/>
      <c r="L14" s="56"/>
    </row>
    <row r="15" spans="1:12" x14ac:dyDescent="0.2">
      <c r="A15" s="135" t="s">
        <v>30</v>
      </c>
      <c r="B15" s="135"/>
      <c r="C15" s="135"/>
      <c r="D15" s="135"/>
      <c r="E15" s="135"/>
      <c r="F15" s="135"/>
      <c r="G15" s="135"/>
      <c r="H15" s="135"/>
      <c r="I15" s="135"/>
      <c r="J15" s="135"/>
      <c r="K15" s="135"/>
      <c r="L15" s="135"/>
    </row>
    <row r="16" spans="1:12" ht="35.25" customHeight="1" x14ac:dyDescent="0.2">
      <c r="A16" s="135"/>
      <c r="B16" s="135"/>
      <c r="C16" s="135"/>
      <c r="D16" s="135"/>
      <c r="E16" s="135"/>
      <c r="F16" s="135"/>
      <c r="G16" s="135"/>
      <c r="H16" s="135"/>
      <c r="I16" s="135"/>
      <c r="J16" s="135"/>
      <c r="K16" s="135"/>
      <c r="L16" s="135"/>
    </row>
    <row r="17" spans="1:12" x14ac:dyDescent="0.2">
      <c r="A17" s="59" t="s">
        <v>31</v>
      </c>
      <c r="B17" s="56"/>
      <c r="C17" s="56"/>
      <c r="D17" s="56"/>
      <c r="E17" s="56"/>
      <c r="F17" s="56"/>
      <c r="G17" s="56"/>
      <c r="H17" s="56"/>
      <c r="I17" s="56"/>
      <c r="J17" s="56"/>
      <c r="K17" s="56"/>
      <c r="L17" s="56"/>
    </row>
    <row r="18" spans="1:12" x14ac:dyDescent="0.2">
      <c r="A18" s="135" t="s">
        <v>32</v>
      </c>
      <c r="B18" s="135"/>
      <c r="C18" s="135"/>
      <c r="D18" s="135"/>
      <c r="E18" s="135"/>
      <c r="F18" s="135"/>
      <c r="G18" s="135"/>
      <c r="H18" s="135"/>
      <c r="I18" s="135"/>
      <c r="J18" s="135"/>
      <c r="K18" s="135"/>
      <c r="L18" s="135"/>
    </row>
    <row r="19" spans="1:12" ht="20.25" customHeight="1" x14ac:dyDescent="0.2">
      <c r="A19" s="135"/>
      <c r="B19" s="135"/>
      <c r="C19" s="135"/>
      <c r="D19" s="135"/>
      <c r="E19" s="135"/>
      <c r="F19" s="135"/>
      <c r="G19" s="135"/>
      <c r="H19" s="135"/>
      <c r="I19" s="135"/>
      <c r="J19" s="135"/>
      <c r="K19" s="135"/>
      <c r="L19" s="135"/>
    </row>
    <row r="20" spans="1:12" ht="16.5" customHeight="1" x14ac:dyDescent="0.2">
      <c r="A20" s="135"/>
      <c r="B20" s="135"/>
      <c r="C20" s="135"/>
      <c r="D20" s="135"/>
      <c r="E20" s="135"/>
      <c r="F20" s="135"/>
      <c r="G20" s="135"/>
      <c r="H20" s="135"/>
      <c r="I20" s="135"/>
      <c r="J20" s="135"/>
      <c r="K20" s="135"/>
      <c r="L20" s="135"/>
    </row>
    <row r="21" spans="1:12" ht="14.25" customHeight="1" x14ac:dyDescent="0.2">
      <c r="A21" s="136" t="s">
        <v>33</v>
      </c>
      <c r="B21" s="136"/>
      <c r="C21" s="136"/>
      <c r="D21" s="136"/>
      <c r="E21" s="136"/>
      <c r="F21" s="136"/>
      <c r="G21" s="136"/>
      <c r="H21" s="136"/>
      <c r="I21" s="136"/>
      <c r="J21" s="136"/>
      <c r="K21" s="136"/>
      <c r="L21" s="136"/>
    </row>
    <row r="22" spans="1:12" x14ac:dyDescent="0.2">
      <c r="A22" s="57"/>
      <c r="B22" s="56"/>
      <c r="C22" s="56"/>
      <c r="D22" s="56"/>
      <c r="E22" s="56"/>
      <c r="F22" s="56"/>
      <c r="G22" s="56"/>
      <c r="H22" s="56"/>
      <c r="I22" s="56"/>
      <c r="J22" s="56"/>
      <c r="K22" s="56"/>
      <c r="L22" s="56"/>
    </row>
    <row r="23" spans="1:12" ht="14.25" customHeight="1" x14ac:dyDescent="0.2">
      <c r="A23" s="7" t="s">
        <v>34</v>
      </c>
      <c r="B23" s="8"/>
      <c r="C23" s="8"/>
      <c r="D23" s="8"/>
      <c r="E23" s="8"/>
      <c r="F23" s="8"/>
      <c r="G23" s="8"/>
      <c r="H23" s="8"/>
      <c r="I23" s="8"/>
      <c r="J23" s="8"/>
      <c r="K23" s="8"/>
      <c r="L23" s="8"/>
    </row>
    <row r="24" spans="1:12" ht="10.5" customHeight="1" x14ac:dyDescent="0.2">
      <c r="A24" s="60"/>
    </row>
    <row r="25" spans="1:12" ht="14.25" customHeight="1" x14ac:dyDescent="0.2">
      <c r="A25" s="135" t="s">
        <v>35</v>
      </c>
      <c r="B25" s="135"/>
      <c r="C25" s="135"/>
      <c r="D25" s="135"/>
      <c r="E25" s="135"/>
      <c r="F25" s="135"/>
      <c r="G25" s="135"/>
      <c r="H25" s="135"/>
      <c r="I25" s="135"/>
      <c r="J25" s="135"/>
      <c r="K25" s="135"/>
      <c r="L25" s="135"/>
    </row>
    <row r="26" spans="1:12" x14ac:dyDescent="0.2">
      <c r="A26" s="5" t="s">
        <v>33</v>
      </c>
      <c r="B26" s="2"/>
      <c r="C26" s="2"/>
      <c r="D26" s="2"/>
      <c r="E26" s="2"/>
      <c r="F26" s="2"/>
      <c r="G26" s="2"/>
      <c r="H26" s="2"/>
      <c r="I26" s="2"/>
      <c r="J26" s="2"/>
      <c r="K26" s="2"/>
      <c r="L26" s="2"/>
    </row>
    <row r="27" spans="1:12" x14ac:dyDescent="0.2">
      <c r="A27" s="2"/>
      <c r="B27" s="2"/>
      <c r="C27" s="2"/>
      <c r="D27" s="2"/>
      <c r="E27" s="2"/>
      <c r="F27" s="2"/>
      <c r="G27" s="2"/>
      <c r="H27" s="2"/>
      <c r="I27" s="2"/>
      <c r="J27" s="2"/>
      <c r="K27" s="2"/>
      <c r="L27" s="2"/>
    </row>
    <row r="28" spans="1:12" x14ac:dyDescent="0.2">
      <c r="A28" s="2"/>
      <c r="B28" s="2"/>
      <c r="C28" s="2"/>
      <c r="D28" s="2"/>
      <c r="E28" s="2"/>
      <c r="F28" s="2"/>
      <c r="G28" s="2"/>
      <c r="H28" s="2"/>
      <c r="I28" s="2"/>
      <c r="J28" s="2"/>
      <c r="K28" s="2"/>
      <c r="L28" s="2"/>
    </row>
    <row r="29" spans="1:12" ht="12.75" customHeight="1" x14ac:dyDescent="0.2"/>
    <row r="30" spans="1:12" ht="13.5" customHeight="1" x14ac:dyDescent="0.2"/>
    <row r="32" spans="1:12" ht="12" customHeight="1" x14ac:dyDescent="0.2"/>
    <row r="33" ht="13.5" customHeight="1" x14ac:dyDescent="0.2"/>
    <row r="35" ht="14.25" customHeight="1" x14ac:dyDescent="0.2"/>
    <row r="36" ht="14.25" customHeight="1" x14ac:dyDescent="0.2"/>
  </sheetData>
  <sheetProtection selectLockedCells="1" selectUnlockedCells="1"/>
  <mergeCells count="8">
    <mergeCell ref="A18:L20"/>
    <mergeCell ref="A25:L25"/>
    <mergeCell ref="A21:L21"/>
    <mergeCell ref="A5:L7"/>
    <mergeCell ref="A8:L8"/>
    <mergeCell ref="A9:L10"/>
    <mergeCell ref="A12:L13"/>
    <mergeCell ref="A15:L16"/>
  </mergeCells>
  <hyperlinks>
    <hyperlink ref="A26" r:id="rId1" xr:uid="{00000000-0004-0000-0000-000001000000}"/>
    <hyperlink ref="A21" r:id="rId2" xr:uid="{00000000-0004-0000-0000-000002000000}"/>
    <hyperlink ref="A8:L8" r:id="rId3" display="https://www.london.gov.uk/what-we-do/planning/implementing-london-plan/london-plan-guidance/whole-life-cycle-carbon-assessments-guidance" xr:uid="{33B9E138-7EE4-43C6-8C99-71FB4764A94D}"/>
  </hyperlinks>
  <pageMargins left="0.7" right="0.7" top="0.75" bottom="0.75" header="0.3" footer="0.3"/>
  <pageSetup paperSize="9" scale="74" orientation="portrait"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6699"/>
    <pageSetUpPr fitToPage="1"/>
  </sheetPr>
  <dimension ref="A1:AU228"/>
  <sheetViews>
    <sheetView showGridLines="0" topLeftCell="A113" zoomScaleNormal="100" workbookViewId="0">
      <selection activeCell="C12" sqref="C12:F12"/>
    </sheetView>
  </sheetViews>
  <sheetFormatPr defaultColWidth="9.140625" defaultRowHeight="12.75" x14ac:dyDescent="0.2"/>
  <cols>
    <col min="1" max="1" width="14.28515625" style="22" customWidth="1"/>
    <col min="2" max="2" width="68.42578125" customWidth="1"/>
    <col min="3" max="3" width="44.7109375" style="24" customWidth="1"/>
    <col min="4" max="4" width="37" style="24" customWidth="1"/>
    <col min="5" max="5" width="41.140625" style="24" customWidth="1"/>
    <col min="6" max="6" width="25.28515625" style="24" customWidth="1"/>
    <col min="7" max="7" width="26.28515625" customWidth="1"/>
    <col min="8" max="8" width="30.5703125" customWidth="1"/>
    <col min="9" max="9" width="23.85546875" bestFit="1" customWidth="1"/>
    <col min="10" max="10" width="41.5703125" customWidth="1"/>
    <col min="11" max="11" width="21.140625" bestFit="1" customWidth="1"/>
    <col min="12" max="12" width="20.7109375" customWidth="1"/>
    <col min="13" max="13" width="24.5703125" customWidth="1"/>
    <col min="14" max="14" width="25.42578125" customWidth="1"/>
    <col min="15" max="15" width="33.5703125" customWidth="1"/>
    <col min="16" max="16" width="17.85546875" bestFit="1" customWidth="1"/>
    <col min="17" max="17" width="19.85546875" bestFit="1" customWidth="1"/>
    <col min="18" max="18" width="17.85546875" bestFit="1" customWidth="1"/>
    <col min="19" max="19" width="23.85546875" customWidth="1"/>
    <col min="20" max="20" width="26.42578125" customWidth="1"/>
    <col min="26" max="26" width="46" bestFit="1" customWidth="1"/>
    <col min="27" max="27" width="126.42578125" customWidth="1"/>
  </cols>
  <sheetData>
    <row r="1" spans="1:11" x14ac:dyDescent="0.2">
      <c r="A1" s="209" t="s">
        <v>36</v>
      </c>
      <c r="B1" s="209"/>
      <c r="C1" s="210"/>
      <c r="D1" s="210"/>
      <c r="E1" s="210"/>
      <c r="F1" s="210"/>
    </row>
    <row r="2" spans="1:11" x14ac:dyDescent="0.2">
      <c r="A2" s="211" t="s">
        <v>37</v>
      </c>
      <c r="B2" s="211"/>
      <c r="C2" s="167" t="s">
        <v>206</v>
      </c>
      <c r="D2" s="167"/>
      <c r="E2" s="167"/>
      <c r="F2" s="167"/>
      <c r="H2" s="164" t="s">
        <v>45</v>
      </c>
      <c r="I2" s="164"/>
      <c r="J2" s="164"/>
      <c r="K2" s="25"/>
    </row>
    <row r="3" spans="1:11" x14ac:dyDescent="0.2">
      <c r="A3" s="213" t="s">
        <v>38</v>
      </c>
      <c r="B3" s="214"/>
      <c r="C3" s="167"/>
      <c r="D3" s="167"/>
      <c r="E3" s="167"/>
      <c r="F3" s="167"/>
      <c r="H3" s="71"/>
      <c r="I3" s="162" t="s">
        <v>46</v>
      </c>
      <c r="J3" s="163"/>
      <c r="K3" s="23"/>
    </row>
    <row r="4" spans="1:11" x14ac:dyDescent="0.2">
      <c r="A4" s="211" t="s">
        <v>47</v>
      </c>
      <c r="B4" s="211"/>
      <c r="C4" s="167" t="s">
        <v>367</v>
      </c>
      <c r="D4" s="167"/>
      <c r="E4" s="167"/>
      <c r="F4" s="167"/>
      <c r="H4" s="81"/>
      <c r="I4" s="160" t="s">
        <v>48</v>
      </c>
      <c r="J4" s="161"/>
      <c r="K4" s="23"/>
    </row>
    <row r="5" spans="1:11" ht="80.25" customHeight="1" x14ac:dyDescent="0.2">
      <c r="A5" s="211" t="s">
        <v>39</v>
      </c>
      <c r="B5" s="211"/>
      <c r="C5" s="166" t="s">
        <v>369</v>
      </c>
      <c r="D5" s="166"/>
      <c r="E5" s="166"/>
      <c r="F5" s="166"/>
      <c r="H5" s="80"/>
      <c r="I5" s="149" t="s">
        <v>49</v>
      </c>
      <c r="J5" s="150"/>
    </row>
    <row r="6" spans="1:11" ht="14.25" x14ac:dyDescent="0.2">
      <c r="A6" s="211" t="s">
        <v>40</v>
      </c>
      <c r="B6" s="211"/>
      <c r="C6" s="167">
        <v>12747</v>
      </c>
      <c r="D6" s="167"/>
      <c r="E6" s="167"/>
      <c r="F6" s="167"/>
    </row>
    <row r="7" spans="1:11" x14ac:dyDescent="0.2">
      <c r="A7"/>
      <c r="C7"/>
      <c r="D7"/>
      <c r="E7"/>
      <c r="F7"/>
    </row>
    <row r="8" spans="1:11" ht="22.5" customHeight="1" x14ac:dyDescent="0.2">
      <c r="A8" s="286" t="s">
        <v>50</v>
      </c>
      <c r="B8" s="287"/>
      <c r="C8" s="287"/>
      <c r="D8" s="287"/>
      <c r="E8" s="287"/>
      <c r="F8" s="288"/>
    </row>
    <row r="9" spans="1:11" s="20" customFormat="1" x14ac:dyDescent="0.2">
      <c r="A9" s="211" t="s">
        <v>41</v>
      </c>
      <c r="B9" s="211"/>
      <c r="C9" s="167" t="s">
        <v>373</v>
      </c>
      <c r="D9" s="167"/>
      <c r="E9" s="167"/>
      <c r="F9" s="167"/>
    </row>
    <row r="10" spans="1:11" s="20" customFormat="1" x14ac:dyDescent="0.2">
      <c r="A10" s="211" t="s">
        <v>51</v>
      </c>
      <c r="B10" s="211"/>
      <c r="C10" s="212">
        <v>44833</v>
      </c>
      <c r="D10" s="212"/>
      <c r="E10" s="212"/>
      <c r="F10" s="212"/>
      <c r="G10" s="21"/>
    </row>
    <row r="11" spans="1:11" x14ac:dyDescent="0.2">
      <c r="A11" s="89"/>
      <c r="B11" s="90" t="s">
        <v>52</v>
      </c>
      <c r="C11" s="91" t="s">
        <v>372</v>
      </c>
      <c r="D11" s="92"/>
      <c r="E11" s="92"/>
      <c r="F11" s="93"/>
      <c r="G11" s="25"/>
    </row>
    <row r="12" spans="1:11" ht="64.5" customHeight="1" x14ac:dyDescent="0.2">
      <c r="A12" s="213" t="s">
        <v>53</v>
      </c>
      <c r="B12" s="214"/>
      <c r="C12" s="157" t="s">
        <v>54</v>
      </c>
      <c r="D12" s="158"/>
      <c r="E12" s="158"/>
      <c r="F12" s="159"/>
      <c r="G12" s="25"/>
    </row>
    <row r="13" spans="1:11" ht="39" customHeight="1" x14ac:dyDescent="0.2">
      <c r="A13" s="211" t="s">
        <v>55</v>
      </c>
      <c r="B13" s="211"/>
      <c r="C13" s="166" t="s">
        <v>374</v>
      </c>
      <c r="D13" s="166"/>
      <c r="E13" s="166"/>
      <c r="F13" s="166"/>
      <c r="G13" s="26"/>
    </row>
    <row r="14" spans="1:11" ht="39.75" customHeight="1" x14ac:dyDescent="0.2">
      <c r="A14" s="213" t="s">
        <v>163</v>
      </c>
      <c r="B14" s="214"/>
      <c r="C14" s="168" t="s">
        <v>375</v>
      </c>
      <c r="D14" s="280"/>
      <c r="E14" s="280"/>
      <c r="F14" s="281"/>
      <c r="G14" s="26"/>
    </row>
    <row r="15" spans="1:11" ht="39.75" customHeight="1" x14ac:dyDescent="0.2">
      <c r="A15" s="165" t="s">
        <v>56</v>
      </c>
      <c r="B15" s="165"/>
      <c r="C15" s="166" t="s">
        <v>376</v>
      </c>
      <c r="D15" s="166"/>
      <c r="E15" s="166"/>
      <c r="F15" s="166"/>
      <c r="G15" s="26"/>
    </row>
    <row r="16" spans="1:11" ht="39.75" customHeight="1" x14ac:dyDescent="0.2">
      <c r="A16" s="165" t="s">
        <v>164</v>
      </c>
      <c r="B16" s="165"/>
      <c r="C16" s="166" t="s">
        <v>377</v>
      </c>
      <c r="D16" s="166"/>
      <c r="E16" s="166"/>
      <c r="F16" s="166"/>
      <c r="G16" s="26"/>
    </row>
    <row r="17" spans="1:17" ht="39.75" customHeight="1" x14ac:dyDescent="0.2">
      <c r="A17" s="153" t="s">
        <v>57</v>
      </c>
      <c r="B17" s="154"/>
      <c r="C17" s="157" t="s">
        <v>58</v>
      </c>
      <c r="D17" s="158"/>
      <c r="E17" s="158"/>
      <c r="F17" s="159"/>
      <c r="G17" s="26"/>
    </row>
    <row r="18" spans="1:17" ht="39.75" customHeight="1" x14ac:dyDescent="0.2">
      <c r="A18" s="155"/>
      <c r="B18" s="156"/>
      <c r="C18" s="157" t="s">
        <v>59</v>
      </c>
      <c r="D18" s="158"/>
      <c r="E18" s="158"/>
      <c r="F18" s="159"/>
      <c r="G18" s="26"/>
    </row>
    <row r="19" spans="1:17" ht="16.149999999999999" customHeight="1" x14ac:dyDescent="0.2">
      <c r="A19" s="26"/>
      <c r="B19" s="26"/>
      <c r="C19" s="26"/>
      <c r="D19" s="26"/>
      <c r="E19" s="26"/>
      <c r="F19" s="26"/>
      <c r="G19" s="26"/>
    </row>
    <row r="20" spans="1:17" ht="40.15" customHeight="1" x14ac:dyDescent="0.2">
      <c r="A20" s="151" t="s">
        <v>165</v>
      </c>
      <c r="B20" s="152"/>
      <c r="C20" s="152"/>
      <c r="D20" s="152"/>
      <c r="E20" s="152"/>
      <c r="F20" s="152"/>
      <c r="G20" s="152"/>
      <c r="H20" s="152"/>
      <c r="I20" s="152"/>
    </row>
    <row r="21" spans="1:17" s="23" customFormat="1" ht="33.75" customHeight="1" x14ac:dyDescent="0.2">
      <c r="A21" s="282"/>
      <c r="B21" s="283"/>
      <c r="C21" s="75" t="s">
        <v>60</v>
      </c>
      <c r="D21" s="75" t="s">
        <v>61</v>
      </c>
      <c r="E21" s="75" t="s">
        <v>166</v>
      </c>
      <c r="F21" s="52" t="s">
        <v>62</v>
      </c>
      <c r="G21" s="52" t="s">
        <v>63</v>
      </c>
      <c r="H21" s="52" t="s">
        <v>64</v>
      </c>
      <c r="I21" s="52" t="s">
        <v>65</v>
      </c>
      <c r="K21"/>
      <c r="L21"/>
      <c r="M21"/>
      <c r="N21"/>
      <c r="O21"/>
      <c r="P21"/>
      <c r="Q21"/>
    </row>
    <row r="22" spans="1:17" s="23" customFormat="1" ht="33.75" customHeight="1" x14ac:dyDescent="0.2">
      <c r="A22" s="175" t="s">
        <v>66</v>
      </c>
      <c r="B22" s="176"/>
      <c r="C22" s="61">
        <f>D189+E189+F189</f>
        <v>5150791.3370000003</v>
      </c>
      <c r="D22" s="61">
        <f>G189+H189+I189+J189+K189+O189+P189+Q189+R189</f>
        <v>7496400.2589999996</v>
      </c>
      <c r="E22" s="61">
        <f>C189+D189+E189+F189+G189+H189+I189+J189+K189+O189+P189+Q189+R189</f>
        <v>10313916.365999999</v>
      </c>
      <c r="F22" s="61">
        <f>G189+H189+I189+J189+K189</f>
        <v>4888870.074</v>
      </c>
      <c r="G22" s="61">
        <f>L189+N189</f>
        <v>8418571.6999999993</v>
      </c>
      <c r="H22" s="61">
        <f>O189+P189+Q189+R189</f>
        <v>2607530.1849999996</v>
      </c>
      <c r="I22" s="61">
        <f>T189</f>
        <v>-4607006.43</v>
      </c>
      <c r="K22"/>
      <c r="L22"/>
      <c r="M22"/>
      <c r="N22"/>
      <c r="O22"/>
      <c r="P22"/>
      <c r="Q22"/>
    </row>
    <row r="23" spans="1:17" s="23" customFormat="1" ht="33.75" customHeight="1" x14ac:dyDescent="0.2">
      <c r="A23" s="284" t="s">
        <v>67</v>
      </c>
      <c r="B23" s="285"/>
      <c r="C23" s="62">
        <f t="shared" ref="C23:I23" si="0">C22/$C$6</f>
        <v>404.07871161842002</v>
      </c>
      <c r="D23" s="62">
        <f t="shared" si="0"/>
        <v>588.09133592217779</v>
      </c>
      <c r="E23" s="62">
        <f t="shared" si="0"/>
        <v>809.12499929395142</v>
      </c>
      <c r="F23" s="62">
        <f t="shared" si="0"/>
        <v>383.53103271357969</v>
      </c>
      <c r="G23" s="62">
        <f t="shared" si="0"/>
        <v>660.43552992861055</v>
      </c>
      <c r="H23" s="62">
        <f t="shared" si="0"/>
        <v>204.56030320859807</v>
      </c>
      <c r="I23" s="62">
        <f t="shared" si="0"/>
        <v>-361.41887738291359</v>
      </c>
      <c r="K23"/>
      <c r="L23"/>
      <c r="M23"/>
      <c r="N23"/>
      <c r="O23"/>
      <c r="P23"/>
      <c r="Q23"/>
    </row>
    <row r="24" spans="1:17" s="23" customFormat="1" ht="33.75" customHeight="1" x14ac:dyDescent="0.2">
      <c r="A24" s="175" t="s">
        <v>68</v>
      </c>
      <c r="B24" s="176"/>
      <c r="C24" s="177" t="s">
        <v>176</v>
      </c>
      <c r="D24" s="178"/>
      <c r="E24" s="179"/>
      <c r="F24" s="180"/>
      <c r="G24" s="181"/>
      <c r="H24" s="181"/>
      <c r="I24" s="182"/>
      <c r="K24"/>
      <c r="L24"/>
      <c r="M24"/>
      <c r="N24"/>
      <c r="O24"/>
      <c r="P24"/>
      <c r="Q24"/>
    </row>
    <row r="25" spans="1:17" s="23" customFormat="1" ht="33.75" customHeight="1" x14ac:dyDescent="0.2">
      <c r="A25" s="175" t="s">
        <v>167</v>
      </c>
      <c r="B25" s="176"/>
      <c r="C25" s="76" t="str">
        <f>VLOOKUP($C$24,'WLC benchmarks'!$B$10:$E$13,2, TRUE)</f>
        <v>&lt;950</v>
      </c>
      <c r="D25" s="76" t="str">
        <f>VLOOKUP($C$24,'WLC benchmarks'!$B$10:$E$13,3, TRUE)</f>
        <v>&lt;450</v>
      </c>
      <c r="E25" s="76" t="str">
        <f>VLOOKUP($C$24,'WLC benchmarks'!$B$10:$E$13,4, TRUE)</f>
        <v>&lt;1400</v>
      </c>
      <c r="F25" s="183"/>
      <c r="G25" s="184"/>
      <c r="H25" s="184"/>
      <c r="I25" s="185"/>
      <c r="K25"/>
      <c r="L25"/>
      <c r="M25"/>
      <c r="N25"/>
      <c r="O25"/>
      <c r="P25"/>
      <c r="Q25"/>
    </row>
    <row r="26" spans="1:17" s="23" customFormat="1" ht="33.75" customHeight="1" x14ac:dyDescent="0.2">
      <c r="A26" s="175" t="s">
        <v>70</v>
      </c>
      <c r="B26" s="176"/>
      <c r="C26" s="76" t="str">
        <f>VLOOKUP($C$24,'WLC benchmarks'!$B$16:$E$19,2, TRUE)</f>
        <v>&lt;600</v>
      </c>
      <c r="D26" s="76" t="str">
        <f>VLOOKUP($C$24,'WLC benchmarks'!$B$16:$E$19,3, TRUE)</f>
        <v>&lt;370</v>
      </c>
      <c r="E26" s="76" t="str">
        <f>VLOOKUP($C$24,'WLC benchmarks'!$B$16:$E$19,4, TRUE)</f>
        <v>&lt;970</v>
      </c>
      <c r="F26" s="186"/>
      <c r="G26" s="187"/>
      <c r="H26" s="187"/>
      <c r="I26" s="188"/>
      <c r="K26"/>
      <c r="L26"/>
      <c r="M26"/>
      <c r="N26"/>
      <c r="O26"/>
      <c r="P26"/>
      <c r="Q26"/>
    </row>
    <row r="27" spans="1:17" ht="57.75" customHeight="1" x14ac:dyDescent="0.2">
      <c r="A27" s="175" t="s">
        <v>71</v>
      </c>
      <c r="B27" s="176"/>
      <c r="C27" s="166" t="s">
        <v>49</v>
      </c>
      <c r="D27" s="166"/>
      <c r="E27" s="166"/>
      <c r="F27" s="166"/>
      <c r="G27" s="166"/>
      <c r="H27" s="166"/>
      <c r="I27" s="166"/>
    </row>
    <row r="28" spans="1:17" ht="15.75" customHeight="1" x14ac:dyDescent="0.2">
      <c r="A28" s="29"/>
      <c r="B28" s="29"/>
      <c r="C28" s="22"/>
      <c r="D28" s="22"/>
      <c r="E28" s="22"/>
      <c r="F28" s="22"/>
      <c r="G28" s="26"/>
      <c r="H28" s="30"/>
    </row>
    <row r="29" spans="1:17" ht="15.75" customHeight="1" x14ac:dyDescent="0.2">
      <c r="A29" s="151" t="s">
        <v>73</v>
      </c>
      <c r="B29" s="152"/>
      <c r="C29" s="152"/>
      <c r="D29" s="152"/>
      <c r="E29" s="152"/>
      <c r="F29" s="152"/>
      <c r="G29" s="26"/>
      <c r="H29" s="30"/>
    </row>
    <row r="30" spans="1:17" ht="39" customHeight="1" x14ac:dyDescent="0.2">
      <c r="A30" s="165" t="s">
        <v>42</v>
      </c>
      <c r="B30" s="165"/>
      <c r="C30" s="166" t="s">
        <v>392</v>
      </c>
      <c r="D30" s="166"/>
      <c r="E30" s="166"/>
      <c r="F30" s="166"/>
      <c r="G30" s="26"/>
      <c r="H30" s="30"/>
    </row>
    <row r="31" spans="1:17" ht="42" customHeight="1" x14ac:dyDescent="0.2">
      <c r="A31" s="165" t="s">
        <v>43</v>
      </c>
      <c r="B31" s="165"/>
      <c r="C31" s="167" t="s">
        <v>390</v>
      </c>
      <c r="D31" s="167"/>
      <c r="E31" s="167"/>
      <c r="F31" s="167"/>
      <c r="G31" s="26"/>
      <c r="H31" s="30"/>
    </row>
    <row r="32" spans="1:17" ht="39" customHeight="1" x14ac:dyDescent="0.2">
      <c r="A32" s="165" t="s">
        <v>44</v>
      </c>
      <c r="B32" s="165"/>
      <c r="C32" s="167" t="s">
        <v>379</v>
      </c>
      <c r="D32" s="167"/>
      <c r="E32" s="167"/>
      <c r="F32" s="167"/>
      <c r="G32" s="26"/>
      <c r="H32" s="30"/>
    </row>
    <row r="33" spans="1:47" ht="15.75" customHeight="1" x14ac:dyDescent="0.2">
      <c r="A33" s="29"/>
      <c r="B33" s="29"/>
      <c r="C33" s="22"/>
      <c r="D33" s="22"/>
      <c r="E33" s="22"/>
      <c r="F33" s="22"/>
      <c r="G33" s="26"/>
      <c r="H33" s="30"/>
    </row>
    <row r="34" spans="1:47" ht="40.5" customHeight="1" x14ac:dyDescent="0.2">
      <c r="A34" s="152" t="s">
        <v>74</v>
      </c>
      <c r="B34" s="171"/>
      <c r="C34" s="174" t="s">
        <v>75</v>
      </c>
      <c r="D34" s="174"/>
      <c r="E34" s="174"/>
      <c r="F34" s="32" t="s">
        <v>168</v>
      </c>
      <c r="G34" s="26"/>
      <c r="H34" s="30"/>
      <c r="I34" s="30"/>
      <c r="J34" s="28"/>
      <c r="K34" s="28"/>
      <c r="L34" s="28"/>
      <c r="M34" s="28"/>
      <c r="N34" s="31"/>
      <c r="O34" s="31"/>
      <c r="P34" s="31"/>
      <c r="Q34" s="31"/>
    </row>
    <row r="35" spans="1:47" ht="12.75" customHeight="1" x14ac:dyDescent="0.2">
      <c r="A35" s="152"/>
      <c r="B35" s="171"/>
      <c r="C35" s="166" t="s">
        <v>381</v>
      </c>
      <c r="D35" s="166"/>
      <c r="E35" s="166"/>
      <c r="F35" s="19" t="s">
        <v>382</v>
      </c>
      <c r="G35" s="26"/>
      <c r="H35" s="30"/>
      <c r="I35" s="30"/>
      <c r="J35" s="33"/>
      <c r="K35" s="33"/>
      <c r="L35" s="33"/>
      <c r="M35" s="33"/>
      <c r="N35" s="31"/>
      <c r="O35" s="31"/>
      <c r="P35" s="31"/>
      <c r="Q35" s="31"/>
    </row>
    <row r="36" spans="1:47" ht="12.75" customHeight="1" x14ac:dyDescent="0.2">
      <c r="A36" s="152"/>
      <c r="B36" s="171"/>
      <c r="C36" s="167" t="s">
        <v>385</v>
      </c>
      <c r="D36" s="167"/>
      <c r="E36" s="167"/>
      <c r="F36" s="130" t="s">
        <v>384</v>
      </c>
      <c r="G36" s="26"/>
      <c r="H36" s="30"/>
      <c r="I36" s="30"/>
      <c r="J36" s="28"/>
      <c r="K36" s="28"/>
      <c r="L36" s="28"/>
      <c r="M36" s="28"/>
      <c r="N36" s="31"/>
      <c r="O36" s="31"/>
      <c r="P36" s="31"/>
      <c r="Q36" s="31"/>
    </row>
    <row r="37" spans="1:47" s="23" customFormat="1" x14ac:dyDescent="0.2">
      <c r="A37" s="152"/>
      <c r="B37" s="171"/>
      <c r="C37" s="167" t="s">
        <v>387</v>
      </c>
      <c r="D37" s="167"/>
      <c r="E37" s="167"/>
      <c r="F37" s="130" t="s">
        <v>386</v>
      </c>
      <c r="H37" s="30"/>
      <c r="I37" s="30"/>
      <c r="J37" s="33"/>
      <c r="K37" s="33"/>
      <c r="L37" s="33"/>
      <c r="M37" s="33"/>
      <c r="N37" s="31"/>
      <c r="O37" s="31"/>
      <c r="P37" s="31"/>
      <c r="Q37" s="31"/>
    </row>
    <row r="38" spans="1:47" s="23" customFormat="1" x14ac:dyDescent="0.2">
      <c r="A38" s="172"/>
      <c r="B38" s="173"/>
      <c r="C38" s="167"/>
      <c r="D38" s="167"/>
      <c r="E38" s="167"/>
      <c r="F38" s="19"/>
      <c r="G38" s="26"/>
      <c r="H38" s="30"/>
      <c r="I38" s="30"/>
      <c r="J38" s="33"/>
      <c r="K38" s="33"/>
      <c r="L38" s="33"/>
      <c r="M38" s="33"/>
      <c r="N38" s="31"/>
      <c r="O38" s="31"/>
      <c r="P38" s="31"/>
      <c r="Q38" s="31"/>
    </row>
    <row r="39" spans="1:47" s="23" customFormat="1" x14ac:dyDescent="0.2">
      <c r="A39" s="26"/>
      <c r="B39" s="26"/>
      <c r="C39" s="26"/>
      <c r="D39" s="26"/>
      <c r="E39" s="26"/>
      <c r="F39" s="53"/>
      <c r="G39" s="26"/>
      <c r="H39" s="30"/>
      <c r="I39" s="30"/>
      <c r="J39" s="33"/>
      <c r="K39" s="33"/>
      <c r="L39" s="33"/>
      <c r="M39" s="33"/>
      <c r="N39" s="31"/>
      <c r="O39" s="31"/>
      <c r="P39" s="31"/>
      <c r="Q39" s="31"/>
    </row>
    <row r="40" spans="1:47" s="23" customFormat="1" ht="27.75" customHeight="1" x14ac:dyDescent="0.2">
      <c r="A40" s="152" t="s">
        <v>76</v>
      </c>
      <c r="B40" s="171"/>
      <c r="C40" s="174" t="s">
        <v>77</v>
      </c>
      <c r="D40" s="174"/>
      <c r="E40" s="174"/>
      <c r="F40" s="32" t="s">
        <v>78</v>
      </c>
      <c r="G40" s="26"/>
      <c r="H40" s="30"/>
      <c r="I40" s="30"/>
      <c r="J40" s="33"/>
      <c r="K40" s="33"/>
      <c r="L40" s="33"/>
      <c r="M40" s="33"/>
      <c r="N40" s="31"/>
      <c r="O40" s="31"/>
      <c r="P40" s="31"/>
      <c r="Q40" s="31"/>
    </row>
    <row r="41" spans="1:47" s="23" customFormat="1" x14ac:dyDescent="0.2">
      <c r="A41" s="152"/>
      <c r="B41" s="171"/>
      <c r="C41" s="167" t="s">
        <v>389</v>
      </c>
      <c r="D41" s="167"/>
      <c r="E41" s="167"/>
      <c r="F41" s="19" t="s">
        <v>388</v>
      </c>
      <c r="G41" s="26"/>
      <c r="H41" s="30"/>
      <c r="I41" s="30"/>
      <c r="J41" s="33"/>
      <c r="K41" s="33"/>
      <c r="L41" s="33"/>
      <c r="M41" s="33"/>
      <c r="N41" s="31"/>
      <c r="O41" s="31"/>
      <c r="P41" s="31"/>
      <c r="Q41" s="31"/>
    </row>
    <row r="42" spans="1:47" s="23" customFormat="1" x14ac:dyDescent="0.2">
      <c r="A42" s="152"/>
      <c r="B42" s="171"/>
      <c r="C42" s="167"/>
      <c r="D42" s="167"/>
      <c r="E42" s="167"/>
      <c r="F42" s="70"/>
      <c r="G42" s="26"/>
      <c r="H42" s="30"/>
      <c r="I42" s="30"/>
      <c r="J42" s="33"/>
      <c r="K42" s="33"/>
      <c r="L42" s="33"/>
      <c r="M42" s="33"/>
      <c r="N42" s="31"/>
      <c r="O42" s="31"/>
      <c r="P42" s="31"/>
      <c r="Q42" s="31"/>
    </row>
    <row r="43" spans="1:47" s="23" customFormat="1" x14ac:dyDescent="0.2">
      <c r="A43" s="152"/>
      <c r="B43" s="171"/>
      <c r="C43" s="168"/>
      <c r="D43" s="169"/>
      <c r="E43" s="170"/>
      <c r="F43" s="70"/>
      <c r="G43" s="26"/>
      <c r="H43" s="30"/>
      <c r="I43" s="30"/>
      <c r="J43" s="33"/>
      <c r="K43" s="33"/>
      <c r="L43" s="33"/>
      <c r="M43" s="33"/>
      <c r="N43" s="31"/>
      <c r="O43" s="31"/>
      <c r="P43" s="31"/>
      <c r="Q43" s="31"/>
    </row>
    <row r="44" spans="1:47" s="23" customFormat="1" x14ac:dyDescent="0.2">
      <c r="A44" s="152"/>
      <c r="B44" s="171"/>
      <c r="C44" s="168"/>
      <c r="D44" s="169"/>
      <c r="E44" s="170"/>
      <c r="F44" s="70"/>
      <c r="G44" s="26"/>
      <c r="H44" s="30"/>
      <c r="I44" s="30"/>
      <c r="J44" s="33"/>
      <c r="K44" s="33"/>
      <c r="L44" s="33"/>
      <c r="M44" s="33"/>
      <c r="N44" s="31"/>
      <c r="O44" s="31"/>
      <c r="P44" s="31"/>
      <c r="Q44" s="31"/>
    </row>
    <row r="45" spans="1:47" x14ac:dyDescent="0.2">
      <c r="B45" s="289"/>
      <c r="C45" s="289"/>
      <c r="D45" s="289"/>
      <c r="E45" s="289"/>
      <c r="F45" s="289"/>
    </row>
    <row r="46" spans="1:47" s="27" customFormat="1" ht="12.75" customHeight="1" x14ac:dyDescent="0.2">
      <c r="A46"/>
      <c r="B46" s="290"/>
      <c r="C46" s="290"/>
      <c r="D46" s="290"/>
      <c r="E46" s="290"/>
      <c r="F46" s="290"/>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row>
    <row r="47" spans="1:47" s="27" customFormat="1" ht="36.75" customHeight="1" x14ac:dyDescent="0.2">
      <c r="A47" s="248" t="s">
        <v>79</v>
      </c>
      <c r="B47" s="248"/>
      <c r="C47" s="229" t="s">
        <v>80</v>
      </c>
      <c r="D47" s="249"/>
      <c r="E47" s="250" t="s">
        <v>169</v>
      </c>
      <c r="F47" s="252" t="s">
        <v>81</v>
      </c>
      <c r="G47" s="253"/>
      <c r="H47" s="229" t="s">
        <v>82</v>
      </c>
      <c r="I47" s="230"/>
      <c r="J47"/>
      <c r="K47"/>
      <c r="L47"/>
      <c r="M47"/>
      <c r="N47"/>
      <c r="O47"/>
      <c r="P47"/>
      <c r="Q47"/>
      <c r="R47"/>
      <c r="S47"/>
      <c r="T47"/>
      <c r="U47"/>
      <c r="V47"/>
      <c r="W47"/>
      <c r="X47"/>
      <c r="Y47"/>
      <c r="Z47"/>
      <c r="AA47"/>
      <c r="AB47"/>
      <c r="AC47"/>
      <c r="AD47"/>
      <c r="AE47"/>
      <c r="AF47"/>
      <c r="AG47"/>
      <c r="AH47"/>
      <c r="AI47"/>
      <c r="AJ47"/>
      <c r="AK47"/>
      <c r="AL47"/>
      <c r="AM47"/>
    </row>
    <row r="48" spans="1:47" s="27" customFormat="1" ht="48.75" customHeight="1" x14ac:dyDescent="0.2">
      <c r="A48" s="231" t="s">
        <v>83</v>
      </c>
      <c r="B48" s="232"/>
      <c r="C48" s="34" t="s">
        <v>84</v>
      </c>
      <c r="D48" s="34" t="s">
        <v>85</v>
      </c>
      <c r="E48" s="251"/>
      <c r="F48" s="254"/>
      <c r="G48" s="255"/>
      <c r="H48" s="34" t="s">
        <v>86</v>
      </c>
      <c r="I48" s="34" t="s">
        <v>87</v>
      </c>
      <c r="J48"/>
      <c r="K48"/>
      <c r="L48"/>
      <c r="M48"/>
      <c r="N48"/>
      <c r="O48"/>
      <c r="P48"/>
      <c r="Q48"/>
      <c r="R48"/>
      <c r="S48"/>
      <c r="T48"/>
      <c r="U48"/>
      <c r="V48"/>
      <c r="W48"/>
      <c r="X48"/>
      <c r="Y48"/>
      <c r="Z48"/>
      <c r="AA48"/>
      <c r="AB48"/>
      <c r="AC48"/>
      <c r="AD48"/>
      <c r="AE48"/>
      <c r="AF48"/>
      <c r="AG48"/>
      <c r="AH48"/>
      <c r="AI48"/>
      <c r="AJ48"/>
      <c r="AK48"/>
      <c r="AL48"/>
      <c r="AM48"/>
    </row>
    <row r="49" spans="1:39" s="27" customFormat="1" ht="74.25" customHeight="1" x14ac:dyDescent="0.2">
      <c r="A49" s="233" t="s">
        <v>88</v>
      </c>
      <c r="B49" s="234"/>
      <c r="C49" s="35" t="s">
        <v>89</v>
      </c>
      <c r="D49" s="54" t="s">
        <v>90</v>
      </c>
      <c r="E49" s="237" t="s">
        <v>91</v>
      </c>
      <c r="F49" s="240" t="s">
        <v>92</v>
      </c>
      <c r="G49" s="241"/>
      <c r="H49" s="54" t="s">
        <v>93</v>
      </c>
      <c r="I49" s="54" t="s">
        <v>94</v>
      </c>
      <c r="J49"/>
      <c r="K49"/>
      <c r="L49"/>
      <c r="M49"/>
      <c r="N49"/>
      <c r="O49"/>
      <c r="P49"/>
      <c r="Q49"/>
      <c r="R49"/>
      <c r="S49"/>
      <c r="T49"/>
      <c r="U49"/>
      <c r="V49"/>
      <c r="W49"/>
      <c r="X49"/>
      <c r="Y49"/>
      <c r="Z49"/>
      <c r="AA49"/>
      <c r="AB49"/>
      <c r="AC49"/>
      <c r="AD49"/>
      <c r="AE49"/>
      <c r="AF49"/>
      <c r="AG49"/>
      <c r="AH49"/>
      <c r="AI49"/>
      <c r="AJ49"/>
      <c r="AK49"/>
      <c r="AL49"/>
      <c r="AM49"/>
    </row>
    <row r="50" spans="1:39" s="27" customFormat="1" ht="13.15" customHeight="1" x14ac:dyDescent="0.2">
      <c r="A50" s="235"/>
      <c r="B50" s="236"/>
      <c r="C50" s="36" t="s">
        <v>95</v>
      </c>
      <c r="D50" s="54" t="s">
        <v>96</v>
      </c>
      <c r="E50" s="238"/>
      <c r="F50" s="138"/>
      <c r="G50" s="242"/>
      <c r="H50" s="54" t="s">
        <v>97</v>
      </c>
      <c r="I50" s="54" t="s">
        <v>98</v>
      </c>
      <c r="J50"/>
      <c r="K50"/>
      <c r="L50"/>
      <c r="M50"/>
      <c r="N50"/>
      <c r="O50"/>
      <c r="P50"/>
      <c r="Q50"/>
      <c r="R50"/>
      <c r="S50"/>
      <c r="T50"/>
      <c r="U50"/>
      <c r="V50"/>
      <c r="W50"/>
      <c r="X50"/>
      <c r="Y50"/>
      <c r="Z50"/>
      <c r="AA50"/>
      <c r="AB50"/>
      <c r="AC50"/>
      <c r="AD50"/>
      <c r="AE50"/>
      <c r="AF50"/>
      <c r="AG50"/>
      <c r="AH50"/>
      <c r="AI50"/>
      <c r="AJ50"/>
      <c r="AK50"/>
      <c r="AL50"/>
      <c r="AM50"/>
    </row>
    <row r="51" spans="1:39" s="27" customFormat="1" ht="13.15" customHeight="1" x14ac:dyDescent="0.2">
      <c r="A51" s="235"/>
      <c r="B51" s="236"/>
      <c r="C51" s="36" t="s">
        <v>99</v>
      </c>
      <c r="D51" s="55" t="s">
        <v>100</v>
      </c>
      <c r="E51" s="239"/>
      <c r="F51" s="243"/>
      <c r="G51" s="244"/>
      <c r="H51" s="55" t="s">
        <v>93</v>
      </c>
      <c r="I51" s="55" t="s">
        <v>93</v>
      </c>
      <c r="J51"/>
      <c r="K51"/>
      <c r="L51"/>
      <c r="M51"/>
      <c r="N51"/>
      <c r="O51"/>
      <c r="P51"/>
      <c r="Q51"/>
      <c r="R51"/>
      <c r="S51"/>
      <c r="T51"/>
      <c r="U51"/>
      <c r="V51"/>
      <c r="W51"/>
      <c r="X51"/>
      <c r="Y51"/>
      <c r="Z51"/>
      <c r="AA51"/>
      <c r="AB51"/>
      <c r="AC51"/>
      <c r="AD51"/>
      <c r="AE51"/>
      <c r="AF51"/>
      <c r="AG51"/>
      <c r="AH51"/>
      <c r="AI51"/>
      <c r="AJ51"/>
      <c r="AK51"/>
      <c r="AL51"/>
      <c r="AM51"/>
    </row>
    <row r="52" spans="1:39" s="27" customFormat="1" ht="30" customHeight="1" x14ac:dyDescent="0.2">
      <c r="A52" s="37">
        <v>0.1</v>
      </c>
      <c r="B52" s="38" t="s">
        <v>101</v>
      </c>
      <c r="C52" s="9"/>
      <c r="D52" s="129"/>
      <c r="E52" s="245"/>
      <c r="F52" s="145"/>
      <c r="G52" s="146"/>
      <c r="H52" s="10"/>
      <c r="I52" s="10"/>
      <c r="J52" s="147" t="s">
        <v>102</v>
      </c>
      <c r="K52" s="148"/>
      <c r="L52" s="148"/>
      <c r="M52"/>
      <c r="N52"/>
      <c r="O52"/>
      <c r="P52"/>
      <c r="Q52"/>
      <c r="R52"/>
      <c r="S52"/>
      <c r="T52"/>
      <c r="U52"/>
      <c r="V52"/>
      <c r="W52"/>
      <c r="X52"/>
      <c r="Y52"/>
      <c r="Z52"/>
      <c r="AA52"/>
      <c r="AB52"/>
      <c r="AC52"/>
      <c r="AD52"/>
      <c r="AE52"/>
      <c r="AF52"/>
      <c r="AG52"/>
      <c r="AH52"/>
      <c r="AI52"/>
      <c r="AJ52"/>
      <c r="AK52"/>
      <c r="AL52"/>
      <c r="AM52"/>
    </row>
    <row r="53" spans="1:39" s="27" customFormat="1" ht="30" customHeight="1" x14ac:dyDescent="0.2">
      <c r="A53" s="39">
        <v>0.2</v>
      </c>
      <c r="B53" s="40" t="s">
        <v>103</v>
      </c>
      <c r="C53" s="9"/>
      <c r="D53" s="9"/>
      <c r="E53" s="246"/>
      <c r="F53" s="145"/>
      <c r="G53" s="146"/>
      <c r="H53" s="10"/>
      <c r="I53" s="10"/>
      <c r="J53" s="138"/>
      <c r="K53" s="139"/>
      <c r="L53" s="139"/>
      <c r="M53"/>
      <c r="N53"/>
      <c r="O53"/>
      <c r="P53"/>
      <c r="Q53"/>
      <c r="R53"/>
      <c r="S53"/>
      <c r="T53"/>
      <c r="U53"/>
      <c r="V53"/>
      <c r="W53"/>
      <c r="X53"/>
      <c r="Y53"/>
      <c r="Z53"/>
      <c r="AA53"/>
      <c r="AB53"/>
      <c r="AC53"/>
      <c r="AD53"/>
      <c r="AE53"/>
      <c r="AF53"/>
      <c r="AG53"/>
      <c r="AH53"/>
      <c r="AI53"/>
      <c r="AJ53"/>
      <c r="AK53"/>
      <c r="AL53"/>
      <c r="AM53"/>
    </row>
    <row r="54" spans="1:39" s="27" customFormat="1" ht="30" hidden="1" customHeight="1" x14ac:dyDescent="0.2">
      <c r="A54" s="39"/>
      <c r="B54" s="40"/>
      <c r="C54" s="9"/>
      <c r="D54" s="106"/>
      <c r="E54" s="246"/>
      <c r="F54" s="99"/>
      <c r="G54" s="100"/>
      <c r="H54" s="10"/>
      <c r="I54" s="10"/>
      <c r="J54" s="97"/>
      <c r="K54" s="98"/>
      <c r="L54" s="98"/>
      <c r="M54"/>
      <c r="N54"/>
      <c r="O54"/>
      <c r="P54"/>
      <c r="Q54"/>
      <c r="R54"/>
      <c r="S54"/>
      <c r="T54"/>
      <c r="U54"/>
      <c r="V54"/>
      <c r="W54"/>
      <c r="X54"/>
      <c r="Y54"/>
      <c r="Z54"/>
      <c r="AA54"/>
      <c r="AB54"/>
      <c r="AC54"/>
      <c r="AD54"/>
      <c r="AE54"/>
      <c r="AF54"/>
      <c r="AG54"/>
      <c r="AH54"/>
      <c r="AI54"/>
      <c r="AJ54"/>
      <c r="AK54"/>
      <c r="AL54"/>
      <c r="AM54"/>
    </row>
    <row r="55" spans="1:39" s="27" customFormat="1" ht="30" hidden="1" customHeight="1" x14ac:dyDescent="0.2">
      <c r="A55" s="39"/>
      <c r="B55" s="40"/>
      <c r="C55" s="9"/>
      <c r="D55" s="106"/>
      <c r="E55" s="246"/>
      <c r="F55" s="99"/>
      <c r="G55" s="100"/>
      <c r="H55" s="10"/>
      <c r="I55" s="10"/>
      <c r="J55" s="97"/>
      <c r="K55" s="98"/>
      <c r="L55" s="98"/>
      <c r="M55"/>
      <c r="N55"/>
      <c r="O55"/>
      <c r="P55"/>
      <c r="Q55"/>
      <c r="R55"/>
      <c r="S55"/>
      <c r="T55"/>
      <c r="U55"/>
      <c r="V55"/>
      <c r="W55"/>
      <c r="X55"/>
      <c r="Y55"/>
      <c r="Z55"/>
      <c r="AA55"/>
      <c r="AB55"/>
      <c r="AC55"/>
      <c r="AD55"/>
      <c r="AE55"/>
      <c r="AF55"/>
      <c r="AG55"/>
      <c r="AH55"/>
      <c r="AI55"/>
      <c r="AJ55"/>
      <c r="AK55"/>
      <c r="AL55"/>
      <c r="AM55"/>
    </row>
    <row r="56" spans="1:39" s="27" customFormat="1" ht="30" hidden="1" customHeight="1" x14ac:dyDescent="0.2">
      <c r="A56" s="39"/>
      <c r="B56" s="40"/>
      <c r="C56" s="9"/>
      <c r="D56" s="106"/>
      <c r="E56" s="246"/>
      <c r="F56" s="99"/>
      <c r="G56" s="100"/>
      <c r="H56" s="10"/>
      <c r="I56" s="10"/>
      <c r="J56" s="97"/>
      <c r="K56" s="98"/>
      <c r="L56" s="98"/>
      <c r="M56"/>
      <c r="N56"/>
      <c r="O56"/>
      <c r="P56"/>
      <c r="Q56"/>
      <c r="R56"/>
      <c r="S56"/>
      <c r="T56"/>
      <c r="U56"/>
      <c r="V56"/>
      <c r="W56"/>
      <c r="X56"/>
      <c r="Y56"/>
      <c r="Z56"/>
      <c r="AA56"/>
      <c r="AB56"/>
      <c r="AC56"/>
      <c r="AD56"/>
      <c r="AE56"/>
      <c r="AF56"/>
      <c r="AG56"/>
      <c r="AH56"/>
      <c r="AI56"/>
      <c r="AJ56"/>
      <c r="AK56"/>
      <c r="AL56"/>
      <c r="AM56"/>
    </row>
    <row r="57" spans="1:39" s="27" customFormat="1" ht="30" hidden="1" customHeight="1" x14ac:dyDescent="0.2">
      <c r="A57" s="39"/>
      <c r="B57" s="40"/>
      <c r="C57" s="9"/>
      <c r="D57" s="106"/>
      <c r="E57" s="246"/>
      <c r="F57" s="99"/>
      <c r="G57" s="100"/>
      <c r="H57" s="10"/>
      <c r="I57" s="10"/>
      <c r="J57" s="97"/>
      <c r="K57" s="98"/>
      <c r="L57" s="98"/>
      <c r="M57"/>
      <c r="N57"/>
      <c r="O57"/>
      <c r="P57"/>
      <c r="Q57"/>
      <c r="R57"/>
      <c r="S57"/>
      <c r="T57"/>
      <c r="U57"/>
      <c r="V57"/>
      <c r="W57"/>
      <c r="X57"/>
      <c r="Y57"/>
      <c r="Z57"/>
      <c r="AA57"/>
      <c r="AB57"/>
      <c r="AC57"/>
      <c r="AD57"/>
      <c r="AE57"/>
      <c r="AF57"/>
      <c r="AG57"/>
      <c r="AH57"/>
      <c r="AI57"/>
      <c r="AJ57"/>
      <c r="AK57"/>
      <c r="AL57"/>
      <c r="AM57"/>
    </row>
    <row r="58" spans="1:39" s="27" customFormat="1" ht="30" hidden="1" customHeight="1" x14ac:dyDescent="0.2">
      <c r="A58" s="39"/>
      <c r="B58" s="40"/>
      <c r="C58" s="9"/>
      <c r="D58" s="106"/>
      <c r="E58" s="246"/>
      <c r="F58" s="99"/>
      <c r="G58" s="100"/>
      <c r="H58" s="10"/>
      <c r="I58" s="10"/>
      <c r="J58" s="97"/>
      <c r="K58" s="98"/>
      <c r="L58" s="98"/>
      <c r="M58"/>
      <c r="N58"/>
      <c r="O58"/>
      <c r="P58"/>
      <c r="Q58"/>
      <c r="R58"/>
      <c r="S58"/>
      <c r="T58"/>
      <c r="U58"/>
      <c r="V58"/>
      <c r="W58"/>
      <c r="X58"/>
      <c r="Y58"/>
      <c r="Z58"/>
      <c r="AA58"/>
      <c r="AB58"/>
      <c r="AC58"/>
      <c r="AD58"/>
      <c r="AE58"/>
      <c r="AF58"/>
      <c r="AG58"/>
      <c r="AH58"/>
      <c r="AI58"/>
      <c r="AJ58"/>
      <c r="AK58"/>
      <c r="AL58"/>
      <c r="AM58"/>
    </row>
    <row r="59" spans="1:39" s="27" customFormat="1" ht="30" hidden="1" customHeight="1" x14ac:dyDescent="0.2">
      <c r="A59" s="39"/>
      <c r="B59" s="40"/>
      <c r="C59" s="9"/>
      <c r="D59" s="101"/>
      <c r="E59" s="246"/>
      <c r="F59" s="99"/>
      <c r="G59" s="100"/>
      <c r="H59" s="10"/>
      <c r="I59" s="10"/>
      <c r="J59" s="97"/>
      <c r="K59" s="98"/>
      <c r="L59" s="98"/>
      <c r="M59"/>
      <c r="N59"/>
      <c r="O59"/>
      <c r="P59"/>
      <c r="Q59"/>
      <c r="R59"/>
      <c r="S59"/>
      <c r="T59"/>
      <c r="U59"/>
      <c r="V59"/>
      <c r="W59"/>
      <c r="X59"/>
      <c r="Y59"/>
      <c r="Z59"/>
      <c r="AA59"/>
      <c r="AB59"/>
      <c r="AC59"/>
      <c r="AD59"/>
      <c r="AE59"/>
      <c r="AF59"/>
      <c r="AG59"/>
      <c r="AH59"/>
      <c r="AI59"/>
      <c r="AJ59"/>
      <c r="AK59"/>
      <c r="AL59"/>
      <c r="AM59"/>
    </row>
    <row r="60" spans="1:39" s="27" customFormat="1" ht="30" hidden="1" customHeight="1" x14ac:dyDescent="0.2">
      <c r="A60" s="39"/>
      <c r="B60" s="40"/>
      <c r="C60" s="9"/>
      <c r="D60" s="101"/>
      <c r="E60" s="246"/>
      <c r="F60" s="99"/>
      <c r="G60" s="100"/>
      <c r="H60" s="10"/>
      <c r="I60" s="10"/>
      <c r="J60" s="97"/>
      <c r="K60" s="98"/>
      <c r="L60" s="98"/>
      <c r="M60"/>
      <c r="N60"/>
      <c r="O60"/>
      <c r="P60"/>
      <c r="Q60"/>
      <c r="R60"/>
      <c r="S60"/>
      <c r="T60"/>
      <c r="U60"/>
      <c r="V60"/>
      <c r="W60"/>
      <c r="X60"/>
      <c r="Y60"/>
      <c r="Z60"/>
      <c r="AA60"/>
      <c r="AB60"/>
      <c r="AC60"/>
      <c r="AD60"/>
      <c r="AE60"/>
      <c r="AF60"/>
      <c r="AG60"/>
      <c r="AH60"/>
      <c r="AI60"/>
      <c r="AJ60"/>
      <c r="AK60"/>
      <c r="AL60"/>
      <c r="AM60"/>
    </row>
    <row r="61" spans="1:39" s="27" customFormat="1" ht="30" hidden="1" customHeight="1" x14ac:dyDescent="0.2">
      <c r="A61" s="39"/>
      <c r="B61" s="40"/>
      <c r="C61" s="9"/>
      <c r="D61" s="101"/>
      <c r="E61" s="246"/>
      <c r="F61" s="104"/>
      <c r="G61" s="105"/>
      <c r="H61" s="10"/>
      <c r="I61" s="10"/>
      <c r="J61" s="102"/>
      <c r="K61" s="103"/>
      <c r="L61" s="103"/>
      <c r="M61"/>
      <c r="N61"/>
      <c r="O61"/>
      <c r="P61"/>
      <c r="Q61"/>
      <c r="R61"/>
      <c r="S61"/>
      <c r="T61"/>
      <c r="U61"/>
      <c r="V61"/>
      <c r="W61"/>
      <c r="X61"/>
      <c r="Y61"/>
      <c r="Z61"/>
      <c r="AA61"/>
      <c r="AB61"/>
      <c r="AC61"/>
      <c r="AD61"/>
      <c r="AE61"/>
      <c r="AF61"/>
      <c r="AG61"/>
      <c r="AH61"/>
      <c r="AI61"/>
      <c r="AJ61"/>
      <c r="AK61"/>
      <c r="AL61"/>
      <c r="AM61"/>
    </row>
    <row r="62" spans="1:39" s="27" customFormat="1" ht="30" hidden="1" customHeight="1" x14ac:dyDescent="0.2">
      <c r="A62" s="39"/>
      <c r="B62" s="40"/>
      <c r="C62" s="9"/>
      <c r="D62" s="101"/>
      <c r="E62" s="246"/>
      <c r="F62" s="104"/>
      <c r="G62" s="105"/>
      <c r="H62" s="10"/>
      <c r="I62" s="10"/>
      <c r="J62" s="102"/>
      <c r="K62" s="103"/>
      <c r="L62" s="103"/>
      <c r="M62"/>
      <c r="N62"/>
      <c r="O62"/>
      <c r="P62"/>
      <c r="Q62"/>
      <c r="R62"/>
      <c r="S62"/>
      <c r="T62"/>
      <c r="U62"/>
      <c r="V62"/>
      <c r="W62"/>
      <c r="X62"/>
      <c r="Y62"/>
      <c r="Z62"/>
      <c r="AA62"/>
      <c r="AB62"/>
      <c r="AC62"/>
      <c r="AD62"/>
      <c r="AE62"/>
      <c r="AF62"/>
      <c r="AG62"/>
      <c r="AH62"/>
      <c r="AI62"/>
      <c r="AJ62"/>
      <c r="AK62"/>
      <c r="AL62"/>
      <c r="AM62"/>
    </row>
    <row r="63" spans="1:39" s="27" customFormat="1" ht="30" hidden="1" customHeight="1" x14ac:dyDescent="0.2">
      <c r="A63" s="39"/>
      <c r="B63" s="40"/>
      <c r="C63" s="9"/>
      <c r="D63" s="101"/>
      <c r="E63" s="246"/>
      <c r="F63" s="104"/>
      <c r="G63" s="105"/>
      <c r="H63" s="10"/>
      <c r="I63" s="10"/>
      <c r="J63" s="102"/>
      <c r="K63" s="103"/>
      <c r="L63" s="103"/>
      <c r="M63"/>
      <c r="N63"/>
      <c r="O63"/>
      <c r="P63"/>
      <c r="Q63"/>
      <c r="R63"/>
      <c r="S63"/>
      <c r="T63"/>
      <c r="U63"/>
      <c r="V63"/>
      <c r="W63"/>
      <c r="X63"/>
      <c r="Y63"/>
      <c r="Z63"/>
      <c r="AA63"/>
      <c r="AB63"/>
      <c r="AC63"/>
      <c r="AD63"/>
      <c r="AE63"/>
      <c r="AF63"/>
      <c r="AG63"/>
      <c r="AH63"/>
      <c r="AI63"/>
      <c r="AJ63"/>
      <c r="AK63"/>
      <c r="AL63"/>
      <c r="AM63"/>
    </row>
    <row r="64" spans="1:39" s="27" customFormat="1" ht="30" hidden="1" customHeight="1" x14ac:dyDescent="0.2">
      <c r="A64" s="39"/>
      <c r="B64" s="40"/>
      <c r="C64" s="9"/>
      <c r="D64" s="101"/>
      <c r="E64" s="246"/>
      <c r="F64" s="99"/>
      <c r="G64" s="100"/>
      <c r="H64" s="10"/>
      <c r="I64" s="10"/>
      <c r="J64" s="97"/>
      <c r="K64" s="98"/>
      <c r="L64" s="98"/>
      <c r="M64"/>
      <c r="N64"/>
      <c r="O64"/>
      <c r="P64"/>
      <c r="Q64"/>
      <c r="R64"/>
      <c r="S64"/>
      <c r="T64"/>
      <c r="U64"/>
      <c r="V64"/>
      <c r="W64"/>
      <c r="X64"/>
      <c r="Y64"/>
      <c r="Z64"/>
      <c r="AA64"/>
      <c r="AB64"/>
      <c r="AC64"/>
      <c r="AD64"/>
      <c r="AE64"/>
      <c r="AF64"/>
      <c r="AG64"/>
      <c r="AH64"/>
      <c r="AI64"/>
      <c r="AJ64"/>
      <c r="AK64"/>
      <c r="AL64"/>
      <c r="AM64"/>
    </row>
    <row r="65" spans="1:39" s="27" customFormat="1" ht="30" hidden="1" customHeight="1" x14ac:dyDescent="0.2">
      <c r="A65" s="39"/>
      <c r="B65" s="40"/>
      <c r="C65" s="9"/>
      <c r="D65" s="101"/>
      <c r="E65" s="246"/>
      <c r="F65" s="99"/>
      <c r="G65" s="100"/>
      <c r="H65" s="10"/>
      <c r="I65" s="10"/>
      <c r="J65" s="97"/>
      <c r="K65" s="98"/>
      <c r="L65" s="98"/>
      <c r="M65"/>
      <c r="N65"/>
      <c r="O65"/>
      <c r="P65"/>
      <c r="Q65"/>
      <c r="R65"/>
      <c r="S65"/>
      <c r="T65"/>
      <c r="U65"/>
      <c r="V65"/>
      <c r="W65"/>
      <c r="X65"/>
      <c r="Y65"/>
      <c r="Z65"/>
      <c r="AA65"/>
      <c r="AB65"/>
      <c r="AC65"/>
      <c r="AD65"/>
      <c r="AE65"/>
      <c r="AF65"/>
      <c r="AG65"/>
      <c r="AH65"/>
      <c r="AI65"/>
      <c r="AJ65"/>
      <c r="AK65"/>
      <c r="AL65"/>
      <c r="AM65"/>
    </row>
    <row r="66" spans="1:39" s="27" customFormat="1" ht="30" hidden="1" customHeight="1" x14ac:dyDescent="0.2">
      <c r="A66" s="39"/>
      <c r="B66" s="40"/>
      <c r="C66" s="9"/>
      <c r="D66" s="101"/>
      <c r="E66" s="246"/>
      <c r="F66" s="99"/>
      <c r="G66" s="100"/>
      <c r="H66" s="10"/>
      <c r="I66" s="10"/>
      <c r="J66" s="97"/>
      <c r="K66" s="98"/>
      <c r="L66" s="98"/>
      <c r="M66"/>
      <c r="N66"/>
      <c r="O66"/>
      <c r="P66"/>
      <c r="Q66"/>
      <c r="R66"/>
      <c r="S66"/>
      <c r="T66"/>
      <c r="U66"/>
      <c r="V66"/>
      <c r="W66"/>
      <c r="X66"/>
      <c r="Y66"/>
      <c r="Z66"/>
      <c r="AA66"/>
      <c r="AB66"/>
      <c r="AC66"/>
      <c r="AD66"/>
      <c r="AE66"/>
      <c r="AF66"/>
      <c r="AG66"/>
      <c r="AH66"/>
      <c r="AI66"/>
      <c r="AJ66"/>
      <c r="AK66"/>
      <c r="AL66"/>
      <c r="AM66"/>
    </row>
    <row r="67" spans="1:39" s="27" customFormat="1" ht="30" hidden="1" customHeight="1" x14ac:dyDescent="0.2">
      <c r="A67" s="39"/>
      <c r="B67" s="40"/>
      <c r="C67" s="9"/>
      <c r="D67" s="9"/>
      <c r="E67" s="246"/>
      <c r="F67" s="99"/>
      <c r="G67" s="100"/>
      <c r="H67" s="10"/>
      <c r="I67" s="10"/>
      <c r="J67" s="97"/>
      <c r="K67" s="98"/>
      <c r="L67" s="98"/>
      <c r="M67"/>
      <c r="N67"/>
      <c r="O67"/>
      <c r="P67"/>
      <c r="Q67"/>
      <c r="R67"/>
      <c r="S67"/>
      <c r="T67"/>
      <c r="U67"/>
      <c r="V67"/>
      <c r="W67"/>
      <c r="X67"/>
      <c r="Y67"/>
      <c r="Z67"/>
      <c r="AA67"/>
      <c r="AB67"/>
      <c r="AC67"/>
      <c r="AD67"/>
      <c r="AE67"/>
      <c r="AF67"/>
      <c r="AG67"/>
      <c r="AH67"/>
      <c r="AI67"/>
      <c r="AJ67"/>
      <c r="AK67"/>
      <c r="AL67"/>
      <c r="AM67"/>
    </row>
    <row r="68" spans="1:39" s="27" customFormat="1" ht="30" hidden="1" customHeight="1" x14ac:dyDescent="0.2">
      <c r="A68" s="39"/>
      <c r="B68" s="40"/>
      <c r="C68" s="9"/>
      <c r="D68" s="9"/>
      <c r="E68" s="246"/>
      <c r="F68" s="99"/>
      <c r="G68" s="100"/>
      <c r="H68" s="10"/>
      <c r="I68" s="10"/>
      <c r="J68" s="97"/>
      <c r="K68" s="98"/>
      <c r="L68" s="98"/>
      <c r="M68"/>
      <c r="N68"/>
      <c r="O68"/>
      <c r="P68"/>
      <c r="Q68"/>
      <c r="R68"/>
      <c r="S68"/>
      <c r="T68"/>
      <c r="U68"/>
      <c r="V68"/>
      <c r="W68"/>
      <c r="X68"/>
      <c r="Y68"/>
      <c r="Z68"/>
      <c r="AA68"/>
      <c r="AB68"/>
      <c r="AC68"/>
      <c r="AD68"/>
      <c r="AE68"/>
      <c r="AF68"/>
      <c r="AG68"/>
      <c r="AH68"/>
      <c r="AI68"/>
      <c r="AJ68"/>
      <c r="AK68"/>
      <c r="AL68"/>
      <c r="AM68"/>
    </row>
    <row r="69" spans="1:39" s="27" customFormat="1" ht="30" hidden="1" customHeight="1" x14ac:dyDescent="0.2">
      <c r="A69" s="39"/>
      <c r="B69" s="40"/>
      <c r="C69" s="9"/>
      <c r="D69" s="9"/>
      <c r="E69" s="246"/>
      <c r="F69" s="99"/>
      <c r="G69" s="100"/>
      <c r="H69" s="10"/>
      <c r="I69" s="10"/>
      <c r="J69" s="97"/>
      <c r="K69" s="98"/>
      <c r="L69" s="98"/>
      <c r="M69"/>
      <c r="N69"/>
      <c r="O69"/>
      <c r="P69"/>
      <c r="Q69"/>
      <c r="R69"/>
      <c r="S69"/>
      <c r="T69"/>
      <c r="U69"/>
      <c r="V69"/>
      <c r="W69"/>
      <c r="X69"/>
      <c r="Y69"/>
      <c r="Z69"/>
      <c r="AA69"/>
      <c r="AB69"/>
      <c r="AC69"/>
      <c r="AD69"/>
      <c r="AE69"/>
      <c r="AF69"/>
      <c r="AG69"/>
      <c r="AH69"/>
      <c r="AI69"/>
      <c r="AJ69"/>
      <c r="AK69"/>
      <c r="AL69"/>
      <c r="AM69"/>
    </row>
    <row r="70" spans="1:39" s="27" customFormat="1" ht="30" hidden="1" customHeight="1" x14ac:dyDescent="0.2">
      <c r="A70" s="39"/>
      <c r="B70" s="40"/>
      <c r="C70" s="9"/>
      <c r="D70" s="9"/>
      <c r="E70" s="246"/>
      <c r="F70" s="99"/>
      <c r="G70" s="100"/>
      <c r="H70" s="10"/>
      <c r="I70" s="10"/>
      <c r="J70" s="97"/>
      <c r="K70" s="98"/>
      <c r="L70" s="98"/>
      <c r="M70"/>
      <c r="N70"/>
      <c r="O70"/>
      <c r="P70"/>
      <c r="Q70"/>
      <c r="R70"/>
      <c r="S70"/>
      <c r="T70"/>
      <c r="U70"/>
      <c r="V70"/>
      <c r="W70"/>
      <c r="X70"/>
      <c r="Y70"/>
      <c r="Z70"/>
      <c r="AA70"/>
      <c r="AB70"/>
      <c r="AC70"/>
      <c r="AD70"/>
      <c r="AE70"/>
      <c r="AF70"/>
      <c r="AG70"/>
      <c r="AH70"/>
      <c r="AI70"/>
      <c r="AJ70"/>
      <c r="AK70"/>
      <c r="AL70"/>
      <c r="AM70"/>
    </row>
    <row r="71" spans="1:39" s="27" customFormat="1" ht="30" hidden="1" customHeight="1" x14ac:dyDescent="0.2">
      <c r="A71" s="39"/>
      <c r="B71" s="40"/>
      <c r="C71" s="9"/>
      <c r="D71" s="9"/>
      <c r="E71" s="246"/>
      <c r="F71" s="99"/>
      <c r="G71" s="100"/>
      <c r="H71" s="10"/>
      <c r="I71" s="10"/>
      <c r="J71" s="97"/>
      <c r="K71" s="98"/>
      <c r="L71" s="98"/>
      <c r="M71"/>
      <c r="N71"/>
      <c r="O71"/>
      <c r="P71"/>
      <c r="Q71"/>
      <c r="R71"/>
      <c r="S71"/>
      <c r="T71"/>
      <c r="U71"/>
      <c r="V71"/>
      <c r="W71"/>
      <c r="X71"/>
      <c r="Y71"/>
      <c r="Z71"/>
      <c r="AA71"/>
      <c r="AB71"/>
      <c r="AC71"/>
      <c r="AD71"/>
      <c r="AE71"/>
      <c r="AF71"/>
      <c r="AG71"/>
      <c r="AH71"/>
      <c r="AI71"/>
      <c r="AJ71"/>
      <c r="AK71"/>
      <c r="AL71"/>
      <c r="AM71"/>
    </row>
    <row r="72" spans="1:39" s="27" customFormat="1" ht="30" hidden="1" customHeight="1" x14ac:dyDescent="0.2">
      <c r="A72" s="39"/>
      <c r="B72" s="40"/>
      <c r="C72" s="9"/>
      <c r="D72" s="9"/>
      <c r="E72" s="246"/>
      <c r="F72" s="99"/>
      <c r="G72" s="100"/>
      <c r="H72" s="10"/>
      <c r="I72" s="10"/>
      <c r="J72" s="97"/>
      <c r="K72" s="98"/>
      <c r="L72" s="98"/>
      <c r="M72"/>
      <c r="N72"/>
      <c r="O72"/>
      <c r="P72"/>
      <c r="Q72"/>
      <c r="R72"/>
      <c r="S72"/>
      <c r="T72"/>
      <c r="U72"/>
      <c r="V72"/>
      <c r="W72"/>
      <c r="X72"/>
      <c r="Y72"/>
      <c r="Z72"/>
      <c r="AA72"/>
      <c r="AB72"/>
      <c r="AC72"/>
      <c r="AD72"/>
      <c r="AE72"/>
      <c r="AF72"/>
      <c r="AG72"/>
      <c r="AH72"/>
      <c r="AI72"/>
      <c r="AJ72"/>
      <c r="AK72"/>
      <c r="AL72"/>
      <c r="AM72"/>
    </row>
    <row r="73" spans="1:39" s="27" customFormat="1" ht="30" customHeight="1" x14ac:dyDescent="0.2">
      <c r="A73" s="39">
        <v>0.3</v>
      </c>
      <c r="B73" s="40" t="s">
        <v>104</v>
      </c>
      <c r="C73" s="9"/>
      <c r="D73" s="9"/>
      <c r="E73" s="246"/>
      <c r="F73" s="145"/>
      <c r="G73" s="146"/>
      <c r="H73" s="10"/>
      <c r="I73" s="10"/>
      <c r="J73" s="138"/>
      <c r="K73" s="139"/>
      <c r="L73" s="139"/>
      <c r="M73"/>
      <c r="N73"/>
      <c r="O73"/>
      <c r="P73"/>
      <c r="Q73"/>
      <c r="R73"/>
      <c r="S73"/>
      <c r="T73"/>
      <c r="U73"/>
      <c r="V73"/>
      <c r="W73"/>
      <c r="X73"/>
      <c r="Y73"/>
      <c r="Z73"/>
      <c r="AA73"/>
      <c r="AB73"/>
      <c r="AC73"/>
      <c r="AD73"/>
      <c r="AE73"/>
      <c r="AF73"/>
      <c r="AG73"/>
      <c r="AH73"/>
      <c r="AI73"/>
      <c r="AJ73"/>
      <c r="AK73"/>
      <c r="AL73"/>
      <c r="AM73"/>
    </row>
    <row r="74" spans="1:39" s="27" customFormat="1" ht="30" customHeight="1" x14ac:dyDescent="0.2">
      <c r="A74" s="39">
        <v>0.4</v>
      </c>
      <c r="B74" s="40" t="s">
        <v>105</v>
      </c>
      <c r="C74" s="9"/>
      <c r="D74" s="9"/>
      <c r="E74" s="247"/>
      <c r="F74" s="145"/>
      <c r="G74" s="146"/>
      <c r="H74" s="10"/>
      <c r="I74" s="10"/>
      <c r="J74" s="138"/>
      <c r="K74" s="139"/>
      <c r="L74" s="139"/>
      <c r="M74"/>
      <c r="N74"/>
      <c r="O74"/>
      <c r="P74"/>
      <c r="Q74"/>
      <c r="R74"/>
      <c r="S74"/>
      <c r="T74"/>
      <c r="U74"/>
      <c r="V74"/>
      <c r="W74"/>
      <c r="X74"/>
      <c r="Y74"/>
      <c r="Z74"/>
      <c r="AA74"/>
      <c r="AB74"/>
      <c r="AC74"/>
      <c r="AD74"/>
      <c r="AE74"/>
      <c r="AF74"/>
      <c r="AG74"/>
      <c r="AH74"/>
      <c r="AI74"/>
      <c r="AJ74"/>
      <c r="AK74"/>
      <c r="AL74"/>
      <c r="AM74"/>
    </row>
    <row r="75" spans="1:39" s="27" customFormat="1" ht="30" customHeight="1" x14ac:dyDescent="0.2">
      <c r="A75" s="39">
        <v>1</v>
      </c>
      <c r="B75" s="40" t="s">
        <v>106</v>
      </c>
      <c r="C75" s="123" t="s">
        <v>208</v>
      </c>
      <c r="D75" s="9">
        <v>6124010</v>
      </c>
      <c r="E75" s="9" t="s">
        <v>210</v>
      </c>
      <c r="F75" s="145" t="s">
        <v>211</v>
      </c>
      <c r="G75" s="146"/>
      <c r="H75" s="10">
        <v>0</v>
      </c>
      <c r="I75" s="10">
        <v>6124010</v>
      </c>
      <c r="J75" s="138"/>
      <c r="K75" s="139"/>
      <c r="L75" s="139"/>
      <c r="M75"/>
      <c r="N75"/>
      <c r="O75"/>
      <c r="P75"/>
      <c r="Q75"/>
      <c r="R75"/>
      <c r="S75"/>
      <c r="T75"/>
      <c r="U75"/>
      <c r="V75"/>
      <c r="W75"/>
      <c r="X75"/>
      <c r="Y75"/>
      <c r="Z75"/>
      <c r="AA75"/>
      <c r="AB75"/>
      <c r="AC75"/>
      <c r="AD75"/>
      <c r="AE75"/>
      <c r="AF75"/>
      <c r="AG75"/>
      <c r="AH75"/>
      <c r="AI75"/>
      <c r="AJ75"/>
      <c r="AK75"/>
      <c r="AL75"/>
      <c r="AM75"/>
    </row>
    <row r="76" spans="1:39" s="27" customFormat="1" ht="30" customHeight="1" x14ac:dyDescent="0.2">
      <c r="A76" s="39"/>
      <c r="B76" s="40"/>
      <c r="C76" s="123" t="s">
        <v>209</v>
      </c>
      <c r="D76" s="9">
        <v>168380</v>
      </c>
      <c r="E76" s="9" t="s">
        <v>210</v>
      </c>
      <c r="F76" s="108" t="s">
        <v>212</v>
      </c>
      <c r="G76" s="109"/>
      <c r="H76" s="10">
        <v>0</v>
      </c>
      <c r="I76" s="10">
        <v>168380</v>
      </c>
      <c r="J76" s="107"/>
      <c r="K76" s="110"/>
      <c r="L76" s="110"/>
      <c r="M76"/>
      <c r="N76"/>
      <c r="O76"/>
      <c r="P76"/>
      <c r="Q76"/>
      <c r="R76"/>
      <c r="S76"/>
      <c r="T76"/>
      <c r="U76"/>
      <c r="V76"/>
      <c r="W76"/>
      <c r="X76"/>
      <c r="Y76"/>
      <c r="Z76"/>
      <c r="AA76"/>
      <c r="AB76"/>
      <c r="AC76"/>
      <c r="AD76"/>
      <c r="AE76"/>
      <c r="AF76"/>
      <c r="AG76"/>
      <c r="AH76"/>
      <c r="AI76"/>
      <c r="AJ76"/>
      <c r="AK76"/>
      <c r="AL76"/>
      <c r="AM76"/>
    </row>
    <row r="77" spans="1:39" s="27" customFormat="1" ht="30" customHeight="1" x14ac:dyDescent="0.2">
      <c r="A77" s="39">
        <v>2.1</v>
      </c>
      <c r="B77" s="40" t="s">
        <v>107</v>
      </c>
      <c r="C77" s="123" t="s">
        <v>214</v>
      </c>
      <c r="D77" s="9">
        <v>59300.000000000007</v>
      </c>
      <c r="E77" s="9" t="s">
        <v>210</v>
      </c>
      <c r="F77" s="145" t="s">
        <v>221</v>
      </c>
      <c r="G77" s="146"/>
      <c r="H77" s="10">
        <v>0</v>
      </c>
      <c r="I77" s="10">
        <v>59300.000000000007</v>
      </c>
      <c r="J77" s="138"/>
      <c r="K77" s="139"/>
      <c r="L77" s="139"/>
      <c r="M77"/>
      <c r="N77"/>
      <c r="O77"/>
      <c r="P77"/>
      <c r="Q77"/>
      <c r="R77"/>
      <c r="S77"/>
      <c r="T77"/>
      <c r="U77"/>
      <c r="V77"/>
      <c r="W77"/>
      <c r="X77"/>
      <c r="Y77"/>
      <c r="Z77"/>
      <c r="AA77"/>
      <c r="AB77"/>
      <c r="AC77"/>
      <c r="AD77"/>
      <c r="AE77"/>
      <c r="AF77"/>
      <c r="AG77"/>
      <c r="AH77"/>
      <c r="AI77"/>
      <c r="AJ77"/>
      <c r="AK77"/>
      <c r="AL77"/>
      <c r="AM77"/>
    </row>
    <row r="78" spans="1:39" s="27" customFormat="1" ht="30" customHeight="1" x14ac:dyDescent="0.2">
      <c r="A78" s="39"/>
      <c r="B78" s="40"/>
      <c r="C78" s="123" t="s">
        <v>215</v>
      </c>
      <c r="D78" s="9">
        <v>5863.6</v>
      </c>
      <c r="E78" s="9" t="s">
        <v>210</v>
      </c>
      <c r="F78" s="108" t="s">
        <v>212</v>
      </c>
      <c r="G78" s="109"/>
      <c r="H78" s="10">
        <v>0</v>
      </c>
      <c r="I78" s="10">
        <v>5863.6</v>
      </c>
      <c r="J78" s="107"/>
      <c r="K78" s="110"/>
      <c r="L78" s="110"/>
      <c r="M78"/>
      <c r="N78"/>
      <c r="O78"/>
      <c r="P78"/>
      <c r="Q78"/>
      <c r="R78"/>
      <c r="S78"/>
      <c r="T78"/>
      <c r="U78"/>
      <c r="V78"/>
      <c r="W78"/>
      <c r="X78"/>
      <c r="Y78"/>
      <c r="Z78"/>
      <c r="AA78"/>
      <c r="AB78"/>
      <c r="AC78"/>
      <c r="AD78"/>
      <c r="AE78"/>
      <c r="AF78"/>
      <c r="AG78"/>
      <c r="AH78"/>
      <c r="AI78"/>
      <c r="AJ78"/>
      <c r="AK78"/>
      <c r="AL78"/>
      <c r="AM78"/>
    </row>
    <row r="79" spans="1:39" s="27" customFormat="1" ht="30" customHeight="1" x14ac:dyDescent="0.2">
      <c r="A79" s="39"/>
      <c r="B79" s="40"/>
      <c r="C79" s="123" t="s">
        <v>216</v>
      </c>
      <c r="D79" s="9">
        <v>949560.00000000012</v>
      </c>
      <c r="E79" s="9" t="s">
        <v>210</v>
      </c>
      <c r="F79" s="108" t="s">
        <v>222</v>
      </c>
      <c r="G79" s="109"/>
      <c r="H79" s="10">
        <v>0</v>
      </c>
      <c r="I79" s="10">
        <v>949560.00000000012</v>
      </c>
      <c r="J79" s="107"/>
      <c r="K79" s="110"/>
      <c r="L79" s="110"/>
      <c r="M79"/>
      <c r="N79"/>
      <c r="O79"/>
      <c r="P79"/>
      <c r="Q79"/>
      <c r="R79"/>
      <c r="S79"/>
      <c r="T79"/>
      <c r="U79"/>
      <c r="V79"/>
      <c r="W79"/>
      <c r="X79"/>
      <c r="Y79"/>
      <c r="Z79"/>
      <c r="AA79"/>
      <c r="AB79"/>
      <c r="AC79"/>
      <c r="AD79"/>
      <c r="AE79"/>
      <c r="AF79"/>
      <c r="AG79"/>
      <c r="AH79"/>
      <c r="AI79"/>
      <c r="AJ79"/>
      <c r="AK79"/>
      <c r="AL79"/>
      <c r="AM79"/>
    </row>
    <row r="80" spans="1:39" s="27" customFormat="1" ht="30" customHeight="1" x14ac:dyDescent="0.2">
      <c r="A80" s="39"/>
      <c r="B80" s="40"/>
      <c r="C80" s="123" t="s">
        <v>217</v>
      </c>
      <c r="D80" s="9">
        <v>2579220</v>
      </c>
      <c r="E80" s="9" t="s">
        <v>210</v>
      </c>
      <c r="F80" s="108" t="s">
        <v>211</v>
      </c>
      <c r="G80" s="109"/>
      <c r="H80" s="10">
        <v>0</v>
      </c>
      <c r="I80" s="10">
        <v>2579220</v>
      </c>
      <c r="J80" s="107"/>
      <c r="K80" s="110"/>
      <c r="L80" s="110"/>
      <c r="M80"/>
      <c r="N80"/>
      <c r="O80"/>
      <c r="P80"/>
      <c r="Q80"/>
      <c r="R80"/>
      <c r="S80"/>
      <c r="T80"/>
      <c r="U80"/>
      <c r="V80"/>
      <c r="W80"/>
      <c r="X80"/>
      <c r="Y80"/>
      <c r="Z80"/>
      <c r="AA80"/>
      <c r="AB80"/>
      <c r="AC80"/>
      <c r="AD80"/>
      <c r="AE80"/>
      <c r="AF80"/>
      <c r="AG80"/>
      <c r="AH80"/>
      <c r="AI80"/>
      <c r="AJ80"/>
      <c r="AK80"/>
      <c r="AL80"/>
      <c r="AM80"/>
    </row>
    <row r="81" spans="1:39" s="27" customFormat="1" ht="30" customHeight="1" x14ac:dyDescent="0.2">
      <c r="A81" s="39"/>
      <c r="B81" s="40"/>
      <c r="C81" s="123" t="s">
        <v>218</v>
      </c>
      <c r="D81" s="9">
        <v>133015</v>
      </c>
      <c r="E81" s="9" t="s">
        <v>210</v>
      </c>
      <c r="F81" s="108" t="s">
        <v>212</v>
      </c>
      <c r="G81" s="109"/>
      <c r="H81" s="10">
        <v>0</v>
      </c>
      <c r="I81" s="10">
        <v>133015</v>
      </c>
      <c r="J81" s="107"/>
      <c r="K81" s="110"/>
      <c r="L81" s="110"/>
      <c r="M81"/>
      <c r="N81"/>
      <c r="O81"/>
      <c r="P81"/>
      <c r="Q81"/>
      <c r="R81"/>
      <c r="S81"/>
      <c r="T81"/>
      <c r="U81"/>
      <c r="V81"/>
      <c r="W81"/>
      <c r="X81"/>
      <c r="Y81"/>
      <c r="Z81"/>
      <c r="AA81"/>
      <c r="AB81"/>
      <c r="AC81"/>
      <c r="AD81"/>
      <c r="AE81"/>
      <c r="AF81"/>
      <c r="AG81"/>
      <c r="AH81"/>
      <c r="AI81"/>
      <c r="AJ81"/>
      <c r="AK81"/>
      <c r="AL81"/>
      <c r="AM81"/>
    </row>
    <row r="82" spans="1:39" s="27" customFormat="1" ht="30" customHeight="1" x14ac:dyDescent="0.2">
      <c r="A82" s="39"/>
      <c r="B82" s="40"/>
      <c r="C82" s="123" t="s">
        <v>219</v>
      </c>
      <c r="D82" s="9">
        <v>1320360</v>
      </c>
      <c r="E82" s="9" t="s">
        <v>210</v>
      </c>
      <c r="F82" s="108" t="s">
        <v>211</v>
      </c>
      <c r="G82" s="109"/>
      <c r="H82" s="10">
        <v>0</v>
      </c>
      <c r="I82" s="10">
        <v>1320360</v>
      </c>
      <c r="J82" s="107"/>
      <c r="K82" s="110"/>
      <c r="L82" s="110"/>
      <c r="M82"/>
      <c r="N82"/>
      <c r="O82"/>
      <c r="P82"/>
      <c r="Q82"/>
      <c r="R82"/>
      <c r="S82"/>
      <c r="T82"/>
      <c r="U82"/>
      <c r="V82"/>
      <c r="W82"/>
      <c r="X82"/>
      <c r="Y82"/>
      <c r="Z82"/>
      <c r="AA82"/>
      <c r="AB82"/>
      <c r="AC82"/>
      <c r="AD82"/>
      <c r="AE82"/>
      <c r="AF82"/>
      <c r="AG82"/>
      <c r="AH82"/>
      <c r="AI82"/>
      <c r="AJ82"/>
      <c r="AK82"/>
      <c r="AL82"/>
      <c r="AM82"/>
    </row>
    <row r="83" spans="1:39" s="27" customFormat="1" ht="30" customHeight="1" x14ac:dyDescent="0.2">
      <c r="A83" s="39">
        <v>2.2000000000000002</v>
      </c>
      <c r="B83" s="40" t="s">
        <v>108</v>
      </c>
      <c r="C83" s="123" t="s">
        <v>223</v>
      </c>
      <c r="D83" s="9">
        <v>241280</v>
      </c>
      <c r="E83" s="9" t="s">
        <v>210</v>
      </c>
      <c r="F83" s="145" t="s">
        <v>222</v>
      </c>
      <c r="G83" s="146"/>
      <c r="H83" s="10"/>
      <c r="I83" s="9">
        <v>241280</v>
      </c>
      <c r="J83" s="138"/>
      <c r="K83" s="139"/>
      <c r="L83" s="139"/>
      <c r="M83"/>
      <c r="N83"/>
      <c r="O83"/>
      <c r="P83"/>
      <c r="Q83"/>
      <c r="R83"/>
      <c r="S83"/>
      <c r="T83"/>
      <c r="U83"/>
      <c r="V83"/>
      <c r="W83"/>
      <c r="X83"/>
      <c r="Y83"/>
      <c r="Z83"/>
      <c r="AA83"/>
      <c r="AB83"/>
      <c r="AC83"/>
      <c r="AD83"/>
      <c r="AE83"/>
      <c r="AF83"/>
      <c r="AG83"/>
      <c r="AH83"/>
      <c r="AI83"/>
      <c r="AJ83"/>
      <c r="AK83"/>
      <c r="AL83"/>
      <c r="AM83"/>
    </row>
    <row r="84" spans="1:39" s="27" customFormat="1" ht="30" customHeight="1" x14ac:dyDescent="0.2">
      <c r="A84" s="39"/>
      <c r="B84" s="40"/>
      <c r="C84" s="123" t="s">
        <v>224</v>
      </c>
      <c r="D84" s="9">
        <v>32840</v>
      </c>
      <c r="E84" s="9" t="s">
        <v>210</v>
      </c>
      <c r="F84" s="108" t="s">
        <v>222</v>
      </c>
      <c r="G84" s="109"/>
      <c r="H84" s="10"/>
      <c r="I84" s="10">
        <v>32840</v>
      </c>
      <c r="J84" s="107"/>
      <c r="K84" s="110"/>
      <c r="L84" s="110"/>
      <c r="M84"/>
      <c r="N84"/>
      <c r="O84"/>
      <c r="P84"/>
      <c r="Q84"/>
      <c r="R84"/>
      <c r="S84"/>
      <c r="T84"/>
      <c r="U84"/>
      <c r="V84"/>
      <c r="W84"/>
      <c r="X84"/>
      <c r="Y84"/>
      <c r="Z84"/>
      <c r="AA84"/>
      <c r="AB84"/>
      <c r="AC84"/>
      <c r="AD84"/>
      <c r="AE84"/>
      <c r="AF84"/>
      <c r="AG84"/>
      <c r="AH84"/>
      <c r="AI84"/>
      <c r="AJ84"/>
      <c r="AK84"/>
      <c r="AL84"/>
      <c r="AM84"/>
    </row>
    <row r="85" spans="1:39" s="27" customFormat="1" ht="30" customHeight="1" x14ac:dyDescent="0.2">
      <c r="A85" s="39">
        <v>2.2999999999999998</v>
      </c>
      <c r="B85" s="40" t="s">
        <v>109</v>
      </c>
      <c r="C85" s="123" t="s">
        <v>225</v>
      </c>
      <c r="D85" s="9">
        <v>554</v>
      </c>
      <c r="E85" s="9" t="s">
        <v>210</v>
      </c>
      <c r="F85" s="145" t="s">
        <v>211</v>
      </c>
      <c r="G85" s="146"/>
      <c r="H85" s="10"/>
      <c r="I85" s="9">
        <v>554</v>
      </c>
      <c r="J85" s="138"/>
      <c r="K85" s="139"/>
      <c r="L85" s="139"/>
      <c r="M85"/>
      <c r="N85"/>
      <c r="O85"/>
      <c r="P85"/>
      <c r="Q85"/>
      <c r="R85"/>
      <c r="S85"/>
      <c r="T85"/>
      <c r="U85"/>
      <c r="V85"/>
      <c r="W85"/>
      <c r="X85"/>
      <c r="Y85"/>
      <c r="Z85"/>
      <c r="AA85"/>
      <c r="AB85"/>
      <c r="AC85"/>
      <c r="AD85"/>
      <c r="AE85"/>
      <c r="AF85"/>
      <c r="AG85"/>
      <c r="AH85"/>
      <c r="AI85"/>
      <c r="AJ85"/>
      <c r="AK85"/>
      <c r="AL85"/>
      <c r="AM85"/>
    </row>
    <row r="86" spans="1:39" s="27" customFormat="1" ht="30" customHeight="1" x14ac:dyDescent="0.2">
      <c r="A86" s="39"/>
      <c r="B86" s="40"/>
      <c r="C86" s="123" t="s">
        <v>226</v>
      </c>
      <c r="D86" s="9">
        <v>5970</v>
      </c>
      <c r="E86" s="9" t="s">
        <v>210</v>
      </c>
      <c r="F86" s="108" t="s">
        <v>235</v>
      </c>
      <c r="G86" s="109"/>
      <c r="H86" s="10"/>
      <c r="I86" s="10">
        <f>D86</f>
        <v>5970</v>
      </c>
      <c r="J86" s="107"/>
      <c r="K86" s="110"/>
      <c r="L86" s="110"/>
      <c r="M86"/>
      <c r="N86"/>
      <c r="O86"/>
      <c r="P86"/>
      <c r="Q86"/>
      <c r="R86"/>
      <c r="S86"/>
      <c r="T86"/>
      <c r="U86"/>
      <c r="V86"/>
      <c r="W86"/>
      <c r="X86"/>
      <c r="Y86"/>
      <c r="Z86"/>
      <c r="AA86"/>
      <c r="AB86"/>
      <c r="AC86"/>
      <c r="AD86"/>
      <c r="AE86"/>
      <c r="AF86"/>
      <c r="AG86"/>
      <c r="AH86"/>
      <c r="AI86"/>
      <c r="AJ86"/>
      <c r="AK86"/>
      <c r="AL86"/>
      <c r="AM86"/>
    </row>
    <row r="87" spans="1:39" s="27" customFormat="1" ht="30" customHeight="1" x14ac:dyDescent="0.2">
      <c r="A87" s="39"/>
      <c r="B87" s="40"/>
      <c r="C87" s="123" t="s">
        <v>227</v>
      </c>
      <c r="D87" s="9">
        <v>20810</v>
      </c>
      <c r="E87" s="9" t="s">
        <v>210</v>
      </c>
      <c r="F87" s="108" t="s">
        <v>245</v>
      </c>
      <c r="G87" s="109"/>
      <c r="H87" s="10"/>
      <c r="I87" s="10">
        <f>D87</f>
        <v>20810</v>
      </c>
      <c r="J87" s="107"/>
      <c r="K87" s="110"/>
      <c r="L87" s="110"/>
      <c r="M87"/>
      <c r="N87"/>
      <c r="O87"/>
      <c r="P87"/>
      <c r="Q87"/>
      <c r="R87"/>
      <c r="S87"/>
      <c r="T87"/>
      <c r="U87"/>
      <c r="V87"/>
      <c r="W87"/>
      <c r="X87"/>
      <c r="Y87"/>
      <c r="Z87"/>
      <c r="AA87"/>
      <c r="AB87"/>
      <c r="AC87"/>
      <c r="AD87"/>
      <c r="AE87"/>
      <c r="AF87"/>
      <c r="AG87"/>
      <c r="AH87"/>
      <c r="AI87"/>
      <c r="AJ87"/>
      <c r="AK87"/>
      <c r="AL87"/>
      <c r="AM87"/>
    </row>
    <row r="88" spans="1:39" s="27" customFormat="1" ht="30" customHeight="1" x14ac:dyDescent="0.2">
      <c r="A88" s="39"/>
      <c r="B88" s="40"/>
      <c r="C88" s="123" t="s">
        <v>228</v>
      </c>
      <c r="D88" s="9">
        <v>1932</v>
      </c>
      <c r="E88" s="9" t="s">
        <v>296</v>
      </c>
      <c r="F88" s="108" t="s">
        <v>245</v>
      </c>
      <c r="G88" s="109"/>
      <c r="H88" s="10"/>
      <c r="I88" s="10">
        <f>D88</f>
        <v>1932</v>
      </c>
      <c r="J88" s="107"/>
      <c r="K88" s="110"/>
      <c r="L88" s="110"/>
      <c r="M88"/>
      <c r="N88"/>
      <c r="O88"/>
      <c r="P88"/>
      <c r="Q88"/>
      <c r="R88"/>
      <c r="S88"/>
      <c r="T88"/>
      <c r="U88"/>
      <c r="V88"/>
      <c r="W88"/>
      <c r="X88"/>
      <c r="Y88"/>
      <c r="Z88"/>
      <c r="AA88"/>
      <c r="AB88"/>
      <c r="AC88"/>
      <c r="AD88"/>
      <c r="AE88"/>
      <c r="AF88"/>
      <c r="AG88"/>
      <c r="AH88"/>
      <c r="AI88"/>
      <c r="AJ88"/>
      <c r="AK88"/>
      <c r="AL88"/>
      <c r="AM88"/>
    </row>
    <row r="89" spans="1:39" s="27" customFormat="1" ht="30" customHeight="1" x14ac:dyDescent="0.2">
      <c r="A89" s="39"/>
      <c r="B89" s="40"/>
      <c r="C89" s="123" t="s">
        <v>229</v>
      </c>
      <c r="D89" s="9">
        <v>4670</v>
      </c>
      <c r="E89" s="9" t="s">
        <v>210</v>
      </c>
      <c r="F89" s="108" t="s">
        <v>234</v>
      </c>
      <c r="G89" s="109"/>
      <c r="H89" s="10"/>
      <c r="I89" s="10">
        <v>4670</v>
      </c>
      <c r="J89" s="107"/>
      <c r="K89" s="110"/>
      <c r="L89" s="110"/>
      <c r="M89"/>
      <c r="N89"/>
      <c r="O89"/>
      <c r="P89"/>
      <c r="Q89"/>
      <c r="R89"/>
      <c r="S89"/>
      <c r="T89"/>
      <c r="U89"/>
      <c r="V89"/>
      <c r="W89"/>
      <c r="X89"/>
      <c r="Y89"/>
      <c r="Z89"/>
      <c r="AA89"/>
      <c r="AB89"/>
      <c r="AC89"/>
      <c r="AD89"/>
      <c r="AE89"/>
      <c r="AF89"/>
      <c r="AG89"/>
      <c r="AH89"/>
      <c r="AI89"/>
      <c r="AJ89"/>
      <c r="AK89"/>
      <c r="AL89"/>
      <c r="AM89"/>
    </row>
    <row r="90" spans="1:39" s="27" customFormat="1" ht="30" customHeight="1" x14ac:dyDescent="0.2">
      <c r="A90" s="39"/>
      <c r="B90" s="40"/>
      <c r="C90" s="123" t="s">
        <v>230</v>
      </c>
      <c r="D90" s="9">
        <v>11450</v>
      </c>
      <c r="E90" s="9" t="s">
        <v>296</v>
      </c>
      <c r="F90" s="108" t="s">
        <v>245</v>
      </c>
      <c r="G90" s="109"/>
      <c r="H90" s="10"/>
      <c r="I90" s="10">
        <f>D90</f>
        <v>11450</v>
      </c>
      <c r="J90" s="107"/>
      <c r="K90" s="110"/>
      <c r="L90" s="110"/>
      <c r="M90"/>
      <c r="N90"/>
      <c r="O90"/>
      <c r="P90"/>
      <c r="Q90"/>
      <c r="R90"/>
      <c r="S90"/>
      <c r="T90"/>
      <c r="U90"/>
      <c r="V90"/>
      <c r="W90"/>
      <c r="X90"/>
      <c r="Y90"/>
      <c r="Z90"/>
      <c r="AA90"/>
      <c r="AB90"/>
      <c r="AC90"/>
      <c r="AD90"/>
      <c r="AE90"/>
      <c r="AF90"/>
      <c r="AG90"/>
      <c r="AH90"/>
      <c r="AI90"/>
      <c r="AJ90"/>
      <c r="AK90"/>
      <c r="AL90"/>
      <c r="AM90"/>
    </row>
    <row r="91" spans="1:39" s="27" customFormat="1" ht="30" customHeight="1" x14ac:dyDescent="0.2">
      <c r="A91" s="39"/>
      <c r="B91" s="40"/>
      <c r="C91" s="123" t="s">
        <v>231</v>
      </c>
      <c r="D91" s="9">
        <v>6370</v>
      </c>
      <c r="E91" s="9" t="s">
        <v>210</v>
      </c>
      <c r="F91" s="108" t="s">
        <v>273</v>
      </c>
      <c r="G91" s="109"/>
      <c r="H91" s="10"/>
      <c r="I91" s="10">
        <v>0</v>
      </c>
      <c r="J91" s="107"/>
      <c r="K91" s="110"/>
      <c r="L91" s="110"/>
      <c r="M91"/>
      <c r="N91"/>
      <c r="O91"/>
      <c r="P91"/>
      <c r="Q91"/>
      <c r="R91"/>
      <c r="S91"/>
      <c r="T91"/>
      <c r="U91"/>
      <c r="V91"/>
      <c r="W91"/>
      <c r="X91"/>
      <c r="Y91"/>
      <c r="Z91"/>
      <c r="AA91"/>
      <c r="AB91"/>
      <c r="AC91"/>
      <c r="AD91"/>
      <c r="AE91"/>
      <c r="AF91"/>
      <c r="AG91"/>
      <c r="AH91"/>
      <c r="AI91"/>
      <c r="AJ91"/>
      <c r="AK91"/>
      <c r="AL91"/>
      <c r="AM91"/>
    </row>
    <row r="92" spans="1:39" s="27" customFormat="1" ht="30" customHeight="1" x14ac:dyDescent="0.2">
      <c r="A92" s="39"/>
      <c r="B92" s="40"/>
      <c r="C92" s="123" t="s">
        <v>232</v>
      </c>
      <c r="D92" s="9">
        <v>19660</v>
      </c>
      <c r="E92" s="9" t="s">
        <v>210</v>
      </c>
      <c r="F92" s="108" t="s">
        <v>235</v>
      </c>
      <c r="G92" s="109"/>
      <c r="H92" s="10"/>
      <c r="I92" s="10">
        <v>19660</v>
      </c>
      <c r="J92" s="107"/>
      <c r="K92" s="110"/>
      <c r="L92" s="110"/>
      <c r="M92"/>
      <c r="N92"/>
      <c r="O92"/>
      <c r="P92"/>
      <c r="Q92"/>
      <c r="R92"/>
      <c r="S92"/>
      <c r="T92"/>
      <c r="U92"/>
      <c r="V92"/>
      <c r="W92"/>
      <c r="X92"/>
      <c r="Y92"/>
      <c r="Z92"/>
      <c r="AA92"/>
      <c r="AB92"/>
      <c r="AC92"/>
      <c r="AD92"/>
      <c r="AE92"/>
      <c r="AF92"/>
      <c r="AG92"/>
      <c r="AH92"/>
      <c r="AI92"/>
      <c r="AJ92"/>
      <c r="AK92"/>
      <c r="AL92"/>
      <c r="AM92"/>
    </row>
    <row r="93" spans="1:39" s="27" customFormat="1" ht="30" customHeight="1" x14ac:dyDescent="0.2">
      <c r="A93" s="39"/>
      <c r="B93" s="40"/>
      <c r="C93" s="123" t="s">
        <v>233</v>
      </c>
      <c r="D93" s="9">
        <v>25740</v>
      </c>
      <c r="E93" s="9" t="s">
        <v>210</v>
      </c>
      <c r="F93" s="108" t="s">
        <v>235</v>
      </c>
      <c r="G93" s="109"/>
      <c r="H93" s="10"/>
      <c r="I93" s="10">
        <f>D93</f>
        <v>25740</v>
      </c>
      <c r="J93" s="107"/>
      <c r="K93" s="110"/>
      <c r="L93" s="110"/>
      <c r="M93"/>
      <c r="N93"/>
      <c r="O93"/>
      <c r="P93"/>
      <c r="Q93"/>
      <c r="R93"/>
      <c r="S93"/>
      <c r="T93"/>
      <c r="U93"/>
      <c r="V93"/>
      <c r="W93"/>
      <c r="X93"/>
      <c r="Y93"/>
      <c r="Z93"/>
      <c r="AA93"/>
      <c r="AB93"/>
      <c r="AC93"/>
      <c r="AD93"/>
      <c r="AE93"/>
      <c r="AF93"/>
      <c r="AG93"/>
      <c r="AH93"/>
      <c r="AI93"/>
      <c r="AJ93"/>
      <c r="AK93"/>
      <c r="AL93"/>
      <c r="AM93"/>
    </row>
    <row r="94" spans="1:39" s="27" customFormat="1" ht="30" customHeight="1" x14ac:dyDescent="0.2">
      <c r="A94" s="39">
        <v>2.4</v>
      </c>
      <c r="B94" s="40" t="s">
        <v>110</v>
      </c>
      <c r="C94" s="123" t="s">
        <v>305</v>
      </c>
      <c r="D94" s="9">
        <v>119559.99999999999</v>
      </c>
      <c r="E94" s="9" t="s">
        <v>213</v>
      </c>
      <c r="F94" s="145" t="s">
        <v>211</v>
      </c>
      <c r="G94" s="146"/>
      <c r="H94" s="10"/>
      <c r="I94" s="10">
        <v>119559.99999999999</v>
      </c>
      <c r="J94" s="138"/>
      <c r="K94" s="139"/>
      <c r="L94" s="139"/>
      <c r="M94"/>
      <c r="N94"/>
      <c r="O94"/>
      <c r="P94"/>
      <c r="Q94"/>
      <c r="R94"/>
      <c r="S94"/>
      <c r="T94"/>
      <c r="U94"/>
      <c r="V94"/>
      <c r="W94"/>
      <c r="X94"/>
      <c r="Y94"/>
      <c r="Z94"/>
      <c r="AA94"/>
      <c r="AB94"/>
      <c r="AC94"/>
      <c r="AD94"/>
      <c r="AE94"/>
      <c r="AF94"/>
      <c r="AG94"/>
      <c r="AH94"/>
      <c r="AI94"/>
      <c r="AJ94"/>
      <c r="AK94"/>
      <c r="AL94"/>
      <c r="AM94"/>
    </row>
    <row r="95" spans="1:39" s="27" customFormat="1" ht="30" customHeight="1" x14ac:dyDescent="0.2">
      <c r="A95" s="39"/>
      <c r="B95" s="40"/>
      <c r="C95" s="123" t="s">
        <v>306</v>
      </c>
      <c r="D95" s="9">
        <v>4500</v>
      </c>
      <c r="E95" s="9" t="s">
        <v>220</v>
      </c>
      <c r="F95" s="108" t="s">
        <v>212</v>
      </c>
      <c r="G95" s="109"/>
      <c r="H95" s="10"/>
      <c r="I95" s="124">
        <v>4500</v>
      </c>
      <c r="J95" s="107"/>
      <c r="K95" s="110"/>
      <c r="L95" s="110"/>
      <c r="M95"/>
      <c r="N95"/>
      <c r="O95"/>
      <c r="P95"/>
      <c r="Q95"/>
      <c r="R95"/>
      <c r="S95"/>
      <c r="T95"/>
      <c r="U95"/>
      <c r="V95"/>
      <c r="W95"/>
      <c r="X95"/>
      <c r="Y95"/>
      <c r="Z95"/>
      <c r="AA95"/>
      <c r="AB95"/>
      <c r="AC95"/>
      <c r="AD95"/>
      <c r="AE95"/>
      <c r="AF95"/>
      <c r="AG95"/>
      <c r="AH95"/>
      <c r="AI95"/>
      <c r="AJ95"/>
      <c r="AK95"/>
      <c r="AL95"/>
      <c r="AM95"/>
    </row>
    <row r="96" spans="1:39" s="27" customFormat="1" ht="30" customHeight="1" x14ac:dyDescent="0.2">
      <c r="A96" s="39">
        <v>2.5</v>
      </c>
      <c r="B96" s="40" t="s">
        <v>111</v>
      </c>
      <c r="C96" s="123" t="s">
        <v>236</v>
      </c>
      <c r="D96" s="9">
        <v>7439.9999999999991</v>
      </c>
      <c r="E96" s="9" t="s">
        <v>210</v>
      </c>
      <c r="F96" s="145" t="s">
        <v>235</v>
      </c>
      <c r="G96" s="146"/>
      <c r="H96" s="10"/>
      <c r="I96" s="10">
        <f t="shared" ref="I96:I101" si="1">D96</f>
        <v>7439.9999999999991</v>
      </c>
      <c r="J96" s="138"/>
      <c r="K96" s="139"/>
      <c r="L96" s="139"/>
      <c r="M96"/>
      <c r="N96"/>
      <c r="O96"/>
      <c r="P96"/>
      <c r="Q96"/>
      <c r="R96"/>
      <c r="S96"/>
      <c r="T96"/>
      <c r="U96"/>
      <c r="V96"/>
      <c r="W96"/>
      <c r="X96"/>
      <c r="Y96"/>
      <c r="Z96"/>
      <c r="AA96"/>
      <c r="AB96"/>
      <c r="AC96"/>
      <c r="AD96"/>
      <c r="AE96"/>
      <c r="AF96"/>
      <c r="AG96"/>
      <c r="AH96"/>
      <c r="AI96"/>
      <c r="AJ96"/>
      <c r="AK96"/>
      <c r="AL96"/>
      <c r="AM96"/>
    </row>
    <row r="97" spans="1:39" s="27" customFormat="1" ht="30" customHeight="1" x14ac:dyDescent="0.2">
      <c r="A97" s="39"/>
      <c r="B97" s="40"/>
      <c r="C97" s="123" t="s">
        <v>237</v>
      </c>
      <c r="D97" s="9">
        <v>11729.999999999998</v>
      </c>
      <c r="E97" s="9" t="s">
        <v>210</v>
      </c>
      <c r="F97" s="145" t="s">
        <v>211</v>
      </c>
      <c r="G97" s="146"/>
      <c r="H97" s="10"/>
      <c r="I97" s="10">
        <f t="shared" si="1"/>
        <v>11729.999999999998</v>
      </c>
      <c r="J97" s="107"/>
      <c r="K97" s="110"/>
      <c r="L97" s="110"/>
      <c r="M97"/>
      <c r="N97"/>
      <c r="O97"/>
      <c r="P97"/>
      <c r="Q97"/>
      <c r="R97"/>
      <c r="S97"/>
      <c r="T97"/>
      <c r="U97"/>
      <c r="V97"/>
      <c r="W97"/>
      <c r="X97"/>
      <c r="Y97"/>
      <c r="Z97"/>
      <c r="AA97"/>
      <c r="AB97"/>
      <c r="AC97"/>
      <c r="AD97"/>
      <c r="AE97"/>
      <c r="AF97"/>
      <c r="AG97"/>
      <c r="AH97"/>
      <c r="AI97"/>
      <c r="AJ97"/>
      <c r="AK97"/>
      <c r="AL97"/>
      <c r="AM97"/>
    </row>
    <row r="98" spans="1:39" s="27" customFormat="1" ht="30" customHeight="1" x14ac:dyDescent="0.2">
      <c r="A98" s="39"/>
      <c r="B98" s="40"/>
      <c r="C98" s="123" t="s">
        <v>238</v>
      </c>
      <c r="D98" s="9">
        <v>164670.00000000003</v>
      </c>
      <c r="E98" s="9" t="s">
        <v>297</v>
      </c>
      <c r="F98" s="108" t="s">
        <v>307</v>
      </c>
      <c r="G98" s="109"/>
      <c r="H98" s="10"/>
      <c r="I98" s="10">
        <f t="shared" si="1"/>
        <v>164670.00000000003</v>
      </c>
      <c r="J98" s="107"/>
      <c r="K98" s="110"/>
      <c r="L98" s="110"/>
      <c r="M98"/>
      <c r="N98"/>
      <c r="O98"/>
      <c r="P98"/>
      <c r="Q98"/>
      <c r="R98"/>
      <c r="S98"/>
      <c r="T98"/>
      <c r="U98"/>
      <c r="V98"/>
      <c r="W98"/>
      <c r="X98"/>
      <c r="Y98"/>
      <c r="Z98"/>
      <c r="AA98"/>
      <c r="AB98"/>
      <c r="AC98"/>
      <c r="AD98"/>
      <c r="AE98"/>
      <c r="AF98"/>
      <c r="AG98"/>
      <c r="AH98"/>
      <c r="AI98"/>
      <c r="AJ98"/>
      <c r="AK98"/>
      <c r="AL98"/>
      <c r="AM98"/>
    </row>
    <row r="99" spans="1:39" s="27" customFormat="1" ht="30" customHeight="1" x14ac:dyDescent="0.2">
      <c r="A99" s="39"/>
      <c r="B99" s="40"/>
      <c r="C99" s="123" t="s">
        <v>239</v>
      </c>
      <c r="D99" s="9">
        <v>26072.999999999996</v>
      </c>
      <c r="E99" s="9" t="s">
        <v>210</v>
      </c>
      <c r="F99" s="108" t="s">
        <v>308</v>
      </c>
      <c r="G99" s="109"/>
      <c r="H99" s="10"/>
      <c r="I99" s="10">
        <f t="shared" si="1"/>
        <v>26072.999999999996</v>
      </c>
      <c r="J99" s="107"/>
      <c r="K99" s="110"/>
      <c r="L99" s="110"/>
      <c r="M99"/>
      <c r="N99"/>
      <c r="O99"/>
      <c r="P99"/>
      <c r="Q99"/>
      <c r="R99"/>
      <c r="S99"/>
      <c r="T99"/>
      <c r="U99"/>
      <c r="V99"/>
      <c r="W99"/>
      <c r="X99"/>
      <c r="Y99"/>
      <c r="Z99"/>
      <c r="AA99"/>
      <c r="AB99"/>
      <c r="AC99"/>
      <c r="AD99"/>
      <c r="AE99"/>
      <c r="AF99"/>
      <c r="AG99"/>
      <c r="AH99"/>
      <c r="AI99"/>
      <c r="AJ99"/>
      <c r="AK99"/>
      <c r="AL99"/>
      <c r="AM99"/>
    </row>
    <row r="100" spans="1:39" s="27" customFormat="1" ht="30" customHeight="1" x14ac:dyDescent="0.2">
      <c r="A100" s="39"/>
      <c r="B100" s="40"/>
      <c r="C100" s="123" t="s">
        <v>240</v>
      </c>
      <c r="D100" s="9">
        <v>1480590.0000000002</v>
      </c>
      <c r="E100" s="9" t="s">
        <v>210</v>
      </c>
      <c r="F100" s="145" t="s">
        <v>211</v>
      </c>
      <c r="G100" s="146"/>
      <c r="H100" s="10"/>
      <c r="I100" s="10">
        <f t="shared" si="1"/>
        <v>1480590.0000000002</v>
      </c>
      <c r="J100" s="107"/>
      <c r="K100" s="110"/>
      <c r="L100" s="110"/>
      <c r="M100"/>
      <c r="N100"/>
      <c r="O100"/>
      <c r="P100"/>
      <c r="Q100"/>
      <c r="R100"/>
      <c r="S100"/>
      <c r="T100"/>
      <c r="U100"/>
      <c r="V100"/>
      <c r="W100"/>
      <c r="X100"/>
      <c r="Y100"/>
      <c r="Z100"/>
      <c r="AA100"/>
      <c r="AB100"/>
      <c r="AC100"/>
      <c r="AD100"/>
      <c r="AE100"/>
      <c r="AF100"/>
      <c r="AG100"/>
      <c r="AH100"/>
      <c r="AI100"/>
      <c r="AJ100"/>
      <c r="AK100"/>
      <c r="AL100"/>
      <c r="AM100"/>
    </row>
    <row r="101" spans="1:39" s="27" customFormat="1" ht="30" customHeight="1" x14ac:dyDescent="0.2">
      <c r="A101" s="39"/>
      <c r="B101" s="40"/>
      <c r="C101" s="123" t="s">
        <v>241</v>
      </c>
      <c r="D101" s="9">
        <v>30950</v>
      </c>
      <c r="E101" s="9" t="s">
        <v>210</v>
      </c>
      <c r="F101" s="108" t="s">
        <v>253</v>
      </c>
      <c r="G101" s="109"/>
      <c r="H101" s="10"/>
      <c r="I101" s="10">
        <f t="shared" si="1"/>
        <v>30950</v>
      </c>
      <c r="J101" s="107"/>
      <c r="K101" s="110"/>
      <c r="L101" s="110"/>
      <c r="M101"/>
      <c r="N101"/>
      <c r="O101"/>
      <c r="P101"/>
      <c r="Q101"/>
      <c r="R101"/>
      <c r="S101"/>
      <c r="T101"/>
      <c r="U101"/>
      <c r="V101"/>
      <c r="W101"/>
      <c r="X101"/>
      <c r="Y101"/>
      <c r="Z101"/>
      <c r="AA101"/>
      <c r="AB101"/>
      <c r="AC101"/>
      <c r="AD101"/>
      <c r="AE101"/>
      <c r="AF101"/>
      <c r="AG101"/>
      <c r="AH101"/>
      <c r="AI101"/>
      <c r="AJ101"/>
      <c r="AK101"/>
      <c r="AL101"/>
      <c r="AM101"/>
    </row>
    <row r="102" spans="1:39" s="27" customFormat="1" ht="30" customHeight="1" x14ac:dyDescent="0.2">
      <c r="A102" s="39"/>
      <c r="B102" s="40"/>
      <c r="C102" s="123" t="s">
        <v>242</v>
      </c>
      <c r="D102" s="9">
        <v>11035.000000000002</v>
      </c>
      <c r="E102" s="9" t="s">
        <v>296</v>
      </c>
      <c r="F102" s="108" t="s">
        <v>245</v>
      </c>
      <c r="G102" s="109"/>
      <c r="H102" s="10"/>
      <c r="I102" s="10">
        <v>11035.000000000002</v>
      </c>
      <c r="J102" s="107"/>
      <c r="K102" s="110"/>
      <c r="L102" s="110"/>
      <c r="M102"/>
      <c r="N102"/>
      <c r="O102"/>
      <c r="P102"/>
      <c r="Q102"/>
      <c r="R102"/>
      <c r="S102"/>
      <c r="T102"/>
      <c r="U102"/>
      <c r="V102"/>
      <c r="W102"/>
      <c r="X102"/>
      <c r="Y102"/>
      <c r="Z102"/>
      <c r="AA102"/>
      <c r="AB102"/>
      <c r="AC102"/>
      <c r="AD102"/>
      <c r="AE102"/>
      <c r="AF102"/>
      <c r="AG102"/>
      <c r="AH102"/>
      <c r="AI102"/>
      <c r="AJ102"/>
      <c r="AK102"/>
      <c r="AL102"/>
      <c r="AM102"/>
    </row>
    <row r="103" spans="1:39" s="27" customFormat="1" ht="30" customHeight="1" x14ac:dyDescent="0.2">
      <c r="A103" s="39"/>
      <c r="B103" s="40"/>
      <c r="C103" s="123" t="s">
        <v>243</v>
      </c>
      <c r="D103" s="9">
        <v>8677.0000000000018</v>
      </c>
      <c r="E103" s="9" t="s">
        <v>210</v>
      </c>
      <c r="F103" s="108" t="s">
        <v>212</v>
      </c>
      <c r="G103" s="109"/>
      <c r="H103" s="10"/>
      <c r="I103" s="10">
        <f>D103</f>
        <v>8677.0000000000018</v>
      </c>
      <c r="J103" s="107"/>
      <c r="K103" s="110"/>
      <c r="L103" s="110"/>
      <c r="M103"/>
      <c r="N103"/>
      <c r="O103"/>
      <c r="P103"/>
      <c r="Q103"/>
      <c r="R103"/>
      <c r="S103"/>
      <c r="T103"/>
      <c r="U103"/>
      <c r="V103"/>
      <c r="W103"/>
      <c r="X103"/>
      <c r="Y103"/>
      <c r="Z103"/>
      <c r="AA103"/>
      <c r="AB103"/>
      <c r="AC103"/>
      <c r="AD103"/>
      <c r="AE103"/>
      <c r="AF103"/>
      <c r="AG103"/>
      <c r="AH103"/>
      <c r="AI103"/>
      <c r="AJ103"/>
      <c r="AK103"/>
      <c r="AL103"/>
      <c r="AM103"/>
    </row>
    <row r="104" spans="1:39" s="27" customFormat="1" ht="30" customHeight="1" x14ac:dyDescent="0.2">
      <c r="A104" s="39"/>
      <c r="B104" s="40"/>
      <c r="C104" s="123" t="s">
        <v>244</v>
      </c>
      <c r="D104" s="9">
        <v>1900</v>
      </c>
      <c r="E104" s="9" t="s">
        <v>210</v>
      </c>
      <c r="F104" s="108" t="s">
        <v>212</v>
      </c>
      <c r="G104" s="109"/>
      <c r="H104" s="10"/>
      <c r="I104" s="10">
        <f>D104</f>
        <v>1900</v>
      </c>
      <c r="J104" s="107"/>
      <c r="K104" s="110"/>
      <c r="L104" s="110"/>
      <c r="M104"/>
      <c r="N104"/>
      <c r="O104"/>
      <c r="P104"/>
      <c r="Q104"/>
      <c r="R104"/>
      <c r="S104"/>
      <c r="T104"/>
      <c r="U104"/>
      <c r="V104"/>
      <c r="W104"/>
      <c r="X104"/>
      <c r="Y104"/>
      <c r="Z104"/>
      <c r="AA104"/>
      <c r="AB104"/>
      <c r="AC104"/>
      <c r="AD104"/>
      <c r="AE104"/>
      <c r="AF104"/>
      <c r="AG104"/>
      <c r="AH104"/>
      <c r="AI104"/>
      <c r="AJ104"/>
      <c r="AK104"/>
      <c r="AL104"/>
      <c r="AM104"/>
    </row>
    <row r="105" spans="1:39" s="27" customFormat="1" ht="30" customHeight="1" x14ac:dyDescent="0.2">
      <c r="A105" s="39">
        <v>2.6</v>
      </c>
      <c r="B105" s="40" t="s">
        <v>112</v>
      </c>
      <c r="C105" s="123" t="s">
        <v>246</v>
      </c>
      <c r="D105" s="9">
        <v>23970</v>
      </c>
      <c r="E105" s="9" t="s">
        <v>210</v>
      </c>
      <c r="F105" s="145" t="s">
        <v>253</v>
      </c>
      <c r="G105" s="146"/>
      <c r="H105" s="10"/>
      <c r="I105" s="10">
        <f>D105</f>
        <v>23970</v>
      </c>
      <c r="J105" s="138"/>
      <c r="K105" s="139"/>
      <c r="L105" s="139"/>
      <c r="M105"/>
      <c r="N105"/>
      <c r="O105"/>
      <c r="P105"/>
      <c r="Q105"/>
      <c r="R105"/>
      <c r="S105"/>
      <c r="T105"/>
      <c r="U105"/>
      <c r="V105"/>
      <c r="W105"/>
      <c r="X105"/>
      <c r="Y105"/>
      <c r="Z105"/>
      <c r="AA105"/>
      <c r="AB105"/>
      <c r="AC105"/>
      <c r="AD105"/>
      <c r="AE105"/>
      <c r="AF105"/>
      <c r="AG105"/>
      <c r="AH105"/>
      <c r="AI105"/>
      <c r="AJ105"/>
      <c r="AK105"/>
      <c r="AL105"/>
      <c r="AM105"/>
    </row>
    <row r="106" spans="1:39" s="27" customFormat="1" ht="30" customHeight="1" x14ac:dyDescent="0.2">
      <c r="A106" s="39"/>
      <c r="B106" s="40"/>
      <c r="C106" s="123" t="s">
        <v>247</v>
      </c>
      <c r="D106" s="9">
        <v>3340</v>
      </c>
      <c r="E106" s="9" t="s">
        <v>297</v>
      </c>
      <c r="F106" s="145" t="s">
        <v>253</v>
      </c>
      <c r="G106" s="146"/>
      <c r="H106" s="10"/>
      <c r="I106" s="10">
        <f>D106</f>
        <v>3340</v>
      </c>
      <c r="J106" s="107"/>
      <c r="K106" s="110"/>
      <c r="L106" s="110"/>
      <c r="M106"/>
      <c r="N106"/>
      <c r="O106"/>
      <c r="P106"/>
      <c r="Q106"/>
      <c r="R106"/>
      <c r="S106"/>
      <c r="T106"/>
      <c r="U106"/>
      <c r="V106"/>
      <c r="W106"/>
      <c r="X106"/>
      <c r="Y106"/>
      <c r="Z106"/>
      <c r="AA106"/>
      <c r="AB106"/>
      <c r="AC106"/>
      <c r="AD106"/>
      <c r="AE106"/>
      <c r="AF106"/>
      <c r="AG106"/>
      <c r="AH106"/>
      <c r="AI106"/>
      <c r="AJ106"/>
      <c r="AK106"/>
      <c r="AL106"/>
      <c r="AM106"/>
    </row>
    <row r="107" spans="1:39" s="27" customFormat="1" ht="30" customHeight="1" x14ac:dyDescent="0.2">
      <c r="A107" s="39">
        <v>2.7</v>
      </c>
      <c r="B107" s="40" t="s">
        <v>113</v>
      </c>
      <c r="C107" s="123" t="s">
        <v>248</v>
      </c>
      <c r="D107" s="9">
        <v>68150</v>
      </c>
      <c r="E107" s="9" t="s">
        <v>210</v>
      </c>
      <c r="F107" s="145" t="s">
        <v>222</v>
      </c>
      <c r="G107" s="146"/>
      <c r="H107" s="10"/>
      <c r="I107" s="10">
        <f>D107</f>
        <v>68150</v>
      </c>
      <c r="J107" s="138"/>
      <c r="K107" s="139"/>
      <c r="L107" s="139"/>
      <c r="M107"/>
      <c r="N107"/>
      <c r="O107"/>
      <c r="P107"/>
      <c r="Q107"/>
      <c r="R107"/>
      <c r="S107"/>
      <c r="T107"/>
      <c r="U107"/>
      <c r="V107"/>
      <c r="W107"/>
      <c r="X107"/>
      <c r="Y107"/>
      <c r="Z107"/>
      <c r="AA107"/>
      <c r="AB107"/>
      <c r="AC107"/>
      <c r="AD107"/>
      <c r="AE107"/>
      <c r="AF107"/>
      <c r="AG107"/>
      <c r="AH107"/>
      <c r="AI107"/>
      <c r="AJ107"/>
      <c r="AK107"/>
      <c r="AL107"/>
      <c r="AM107"/>
    </row>
    <row r="108" spans="1:39" s="27" customFormat="1" ht="30" customHeight="1" x14ac:dyDescent="0.2">
      <c r="A108" s="39"/>
      <c r="B108" s="40"/>
      <c r="C108" s="123" t="s">
        <v>249</v>
      </c>
      <c r="D108" s="9">
        <v>2180</v>
      </c>
      <c r="E108" s="9" t="s">
        <v>210</v>
      </c>
      <c r="F108" s="108" t="s">
        <v>253</v>
      </c>
      <c r="G108" s="109"/>
      <c r="H108" s="10"/>
      <c r="I108" s="10">
        <v>2180</v>
      </c>
      <c r="J108" s="107"/>
      <c r="K108" s="110"/>
      <c r="L108" s="110"/>
      <c r="M108"/>
      <c r="N108"/>
      <c r="O108"/>
      <c r="P108"/>
      <c r="Q108"/>
      <c r="R108"/>
      <c r="S108"/>
      <c r="T108"/>
      <c r="U108"/>
      <c r="V108"/>
      <c r="W108"/>
      <c r="X108"/>
      <c r="Y108"/>
      <c r="Z108"/>
      <c r="AA108"/>
      <c r="AB108"/>
      <c r="AC108"/>
      <c r="AD108"/>
      <c r="AE108"/>
      <c r="AF108"/>
      <c r="AG108"/>
      <c r="AH108"/>
      <c r="AI108"/>
      <c r="AJ108"/>
      <c r="AK108"/>
      <c r="AL108"/>
      <c r="AM108"/>
    </row>
    <row r="109" spans="1:39" s="27" customFormat="1" ht="30" customHeight="1" x14ac:dyDescent="0.2">
      <c r="A109" s="39"/>
      <c r="B109" s="40"/>
      <c r="C109" s="123" t="s">
        <v>250</v>
      </c>
      <c r="D109" s="9">
        <v>16869.999999999996</v>
      </c>
      <c r="E109" s="9" t="s">
        <v>210</v>
      </c>
      <c r="F109" s="108" t="s">
        <v>308</v>
      </c>
      <c r="G109" s="109"/>
      <c r="H109" s="10"/>
      <c r="I109" s="10">
        <f t="shared" ref="I109:I114" si="2">D109</f>
        <v>16869.999999999996</v>
      </c>
      <c r="J109" s="107"/>
      <c r="K109" s="110"/>
      <c r="L109" s="110"/>
      <c r="M109"/>
      <c r="N109"/>
      <c r="O109"/>
      <c r="P109"/>
      <c r="Q109"/>
      <c r="R109"/>
      <c r="S109"/>
      <c r="T109"/>
      <c r="U109"/>
      <c r="V109"/>
      <c r="W109"/>
      <c r="X109"/>
      <c r="Y109"/>
      <c r="Z109"/>
      <c r="AA109"/>
      <c r="AB109"/>
      <c r="AC109"/>
      <c r="AD109"/>
      <c r="AE109"/>
      <c r="AF109"/>
      <c r="AG109"/>
      <c r="AH109"/>
      <c r="AI109"/>
      <c r="AJ109"/>
      <c r="AK109"/>
      <c r="AL109"/>
      <c r="AM109"/>
    </row>
    <row r="110" spans="1:39" s="27" customFormat="1" ht="30" customHeight="1" x14ac:dyDescent="0.2">
      <c r="A110" s="39"/>
      <c r="B110" s="40"/>
      <c r="C110" s="123" t="s">
        <v>251</v>
      </c>
      <c r="D110" s="9">
        <v>2900.0000000000005</v>
      </c>
      <c r="E110" s="9" t="s">
        <v>210</v>
      </c>
      <c r="F110" s="108" t="s">
        <v>212</v>
      </c>
      <c r="G110" s="109"/>
      <c r="H110" s="10"/>
      <c r="I110" s="10">
        <f t="shared" si="2"/>
        <v>2900.0000000000005</v>
      </c>
      <c r="J110" s="107"/>
      <c r="K110" s="110"/>
      <c r="L110" s="110"/>
      <c r="M110"/>
      <c r="N110"/>
      <c r="O110"/>
      <c r="P110"/>
      <c r="Q110"/>
      <c r="R110"/>
      <c r="S110"/>
      <c r="T110"/>
      <c r="U110"/>
      <c r="V110"/>
      <c r="W110"/>
      <c r="X110"/>
      <c r="Y110"/>
      <c r="Z110"/>
      <c r="AA110"/>
      <c r="AB110"/>
      <c r="AC110"/>
      <c r="AD110"/>
      <c r="AE110"/>
      <c r="AF110"/>
      <c r="AG110"/>
      <c r="AH110"/>
      <c r="AI110"/>
      <c r="AJ110"/>
      <c r="AK110"/>
      <c r="AL110"/>
      <c r="AM110"/>
    </row>
    <row r="111" spans="1:39" s="27" customFormat="1" ht="30" customHeight="1" x14ac:dyDescent="0.2">
      <c r="A111" s="39"/>
      <c r="B111" s="40"/>
      <c r="C111" s="123" t="s">
        <v>252</v>
      </c>
      <c r="D111" s="9">
        <v>87229.999999999985</v>
      </c>
      <c r="E111" s="9" t="s">
        <v>297</v>
      </c>
      <c r="F111" s="108" t="s">
        <v>307</v>
      </c>
      <c r="G111" s="109"/>
      <c r="H111" s="10"/>
      <c r="I111" s="10">
        <f t="shared" si="2"/>
        <v>87229.999999999985</v>
      </c>
      <c r="J111" s="107"/>
      <c r="K111" s="110"/>
      <c r="L111" s="110"/>
      <c r="M111"/>
      <c r="N111"/>
      <c r="O111"/>
      <c r="P111"/>
      <c r="Q111"/>
      <c r="R111"/>
      <c r="S111"/>
      <c r="T111"/>
      <c r="U111"/>
      <c r="V111"/>
      <c r="W111"/>
      <c r="X111"/>
      <c r="Y111"/>
      <c r="Z111"/>
      <c r="AA111"/>
      <c r="AB111"/>
      <c r="AC111"/>
      <c r="AD111"/>
      <c r="AE111"/>
      <c r="AF111"/>
      <c r="AG111"/>
      <c r="AH111"/>
      <c r="AI111"/>
      <c r="AJ111"/>
      <c r="AK111"/>
      <c r="AL111"/>
      <c r="AM111"/>
    </row>
    <row r="112" spans="1:39" s="27" customFormat="1" ht="30" customHeight="1" x14ac:dyDescent="0.2">
      <c r="A112" s="39">
        <v>2.8</v>
      </c>
      <c r="B112" s="40" t="s">
        <v>114</v>
      </c>
      <c r="C112" s="123" t="s">
        <v>254</v>
      </c>
      <c r="D112" s="9">
        <v>9540.0000000000018</v>
      </c>
      <c r="E112" s="9" t="s">
        <v>297</v>
      </c>
      <c r="F112" s="145" t="s">
        <v>222</v>
      </c>
      <c r="G112" s="146"/>
      <c r="H112" s="10"/>
      <c r="I112" s="10">
        <f t="shared" si="2"/>
        <v>9540.0000000000018</v>
      </c>
      <c r="J112" s="138"/>
      <c r="K112" s="139"/>
      <c r="L112" s="139"/>
      <c r="M112"/>
      <c r="N112"/>
      <c r="O112"/>
      <c r="P112"/>
      <c r="Q112"/>
      <c r="R112"/>
      <c r="S112"/>
      <c r="T112"/>
      <c r="U112"/>
      <c r="V112"/>
      <c r="W112"/>
      <c r="X112"/>
      <c r="Y112"/>
      <c r="Z112"/>
      <c r="AA112"/>
      <c r="AB112"/>
      <c r="AC112"/>
      <c r="AD112"/>
      <c r="AE112"/>
      <c r="AF112"/>
      <c r="AG112"/>
      <c r="AH112"/>
      <c r="AI112"/>
      <c r="AJ112"/>
      <c r="AK112"/>
      <c r="AL112"/>
      <c r="AM112"/>
    </row>
    <row r="113" spans="1:39" s="27" customFormat="1" ht="30" customHeight="1" x14ac:dyDescent="0.2">
      <c r="A113" s="39"/>
      <c r="B113" s="40"/>
      <c r="C113" s="123" t="s">
        <v>255</v>
      </c>
      <c r="D113" s="9">
        <v>12360</v>
      </c>
      <c r="E113" s="9" t="s">
        <v>297</v>
      </c>
      <c r="F113" s="108" t="s">
        <v>222</v>
      </c>
      <c r="G113" s="109"/>
      <c r="H113" s="10"/>
      <c r="I113" s="10">
        <f t="shared" si="2"/>
        <v>12360</v>
      </c>
      <c r="J113" s="107"/>
      <c r="K113" s="110"/>
      <c r="L113" s="110"/>
      <c r="M113"/>
      <c r="N113"/>
      <c r="O113"/>
      <c r="P113"/>
      <c r="Q113"/>
      <c r="R113"/>
      <c r="S113"/>
      <c r="T113"/>
      <c r="U113"/>
      <c r="V113"/>
      <c r="W113"/>
      <c r="X113"/>
      <c r="Y113"/>
      <c r="Z113"/>
      <c r="AA113"/>
      <c r="AB113"/>
      <c r="AC113"/>
      <c r="AD113"/>
      <c r="AE113"/>
      <c r="AF113"/>
      <c r="AG113"/>
      <c r="AH113"/>
      <c r="AI113"/>
      <c r="AJ113"/>
      <c r="AK113"/>
      <c r="AL113"/>
      <c r="AM113"/>
    </row>
    <row r="114" spans="1:39" s="27" customFormat="1" ht="30" customHeight="1" x14ac:dyDescent="0.2">
      <c r="A114" s="39">
        <v>3</v>
      </c>
      <c r="B114" s="40" t="s">
        <v>115</v>
      </c>
      <c r="C114" s="123" t="s">
        <v>256</v>
      </c>
      <c r="D114" s="9">
        <v>2790</v>
      </c>
      <c r="E114" s="9" t="s">
        <v>210</v>
      </c>
      <c r="F114" s="145" t="s">
        <v>222</v>
      </c>
      <c r="G114" s="146"/>
      <c r="H114" s="10"/>
      <c r="I114" s="10">
        <f t="shared" si="2"/>
        <v>2790</v>
      </c>
      <c r="J114" s="138"/>
      <c r="K114" s="139"/>
      <c r="L114" s="139"/>
      <c r="M114"/>
      <c r="N114"/>
      <c r="O114"/>
      <c r="P114"/>
      <c r="Q114"/>
      <c r="R114"/>
      <c r="S114"/>
      <c r="T114"/>
      <c r="U114"/>
      <c r="V114"/>
      <c r="W114"/>
      <c r="X114"/>
      <c r="Y114"/>
      <c r="Z114"/>
      <c r="AA114"/>
      <c r="AB114"/>
      <c r="AC114"/>
      <c r="AD114"/>
      <c r="AE114"/>
      <c r="AF114"/>
      <c r="AG114"/>
      <c r="AH114"/>
      <c r="AI114"/>
      <c r="AJ114"/>
      <c r="AK114"/>
      <c r="AL114"/>
      <c r="AM114"/>
    </row>
    <row r="115" spans="1:39" s="27" customFormat="1" ht="30" customHeight="1" x14ac:dyDescent="0.2">
      <c r="A115" s="39"/>
      <c r="B115" s="40"/>
      <c r="C115" s="123" t="s">
        <v>257</v>
      </c>
      <c r="D115" s="9">
        <v>14649.999999999998</v>
      </c>
      <c r="E115" s="9"/>
      <c r="F115" s="108" t="s">
        <v>273</v>
      </c>
      <c r="G115" s="109"/>
      <c r="H115" s="10"/>
      <c r="I115" s="10">
        <v>14649.999999999998</v>
      </c>
      <c r="J115" s="107"/>
      <c r="K115" s="110"/>
      <c r="L115" s="110"/>
      <c r="M115"/>
      <c r="N115"/>
      <c r="O115"/>
      <c r="P115"/>
      <c r="Q115"/>
      <c r="R115"/>
      <c r="S115"/>
      <c r="T115"/>
      <c r="U115"/>
      <c r="V115"/>
      <c r="W115"/>
      <c r="X115"/>
      <c r="Y115"/>
      <c r="Z115"/>
      <c r="AA115"/>
      <c r="AB115"/>
      <c r="AC115"/>
      <c r="AD115"/>
      <c r="AE115"/>
      <c r="AF115"/>
      <c r="AG115"/>
      <c r="AH115"/>
      <c r="AI115"/>
      <c r="AJ115"/>
      <c r="AK115"/>
      <c r="AL115"/>
      <c r="AM115"/>
    </row>
    <row r="116" spans="1:39" s="27" customFormat="1" ht="30" customHeight="1" x14ac:dyDescent="0.2">
      <c r="A116" s="39"/>
      <c r="B116" s="40"/>
      <c r="C116" s="123" t="s">
        <v>258</v>
      </c>
      <c r="D116" s="9">
        <v>19397.999999999996</v>
      </c>
      <c r="E116" s="9"/>
      <c r="F116" s="108" t="s">
        <v>273</v>
      </c>
      <c r="G116" s="109"/>
      <c r="H116" s="10"/>
      <c r="I116" s="10">
        <f>D116</f>
        <v>19397.999999999996</v>
      </c>
      <c r="J116" s="107"/>
      <c r="K116" s="110"/>
      <c r="L116" s="110"/>
      <c r="M116"/>
      <c r="N116"/>
      <c r="O116"/>
      <c r="P116"/>
      <c r="Q116"/>
      <c r="R116"/>
      <c r="S116"/>
      <c r="T116"/>
      <c r="U116"/>
      <c r="V116"/>
      <c r="W116"/>
      <c r="X116"/>
      <c r="Y116"/>
      <c r="Z116"/>
      <c r="AA116"/>
      <c r="AB116"/>
      <c r="AC116"/>
      <c r="AD116"/>
      <c r="AE116"/>
      <c r="AF116"/>
      <c r="AG116"/>
      <c r="AH116"/>
      <c r="AI116"/>
      <c r="AJ116"/>
      <c r="AK116"/>
      <c r="AL116"/>
      <c r="AM116"/>
    </row>
    <row r="117" spans="1:39" s="27" customFormat="1" ht="30" customHeight="1" x14ac:dyDescent="0.2">
      <c r="A117" s="39"/>
      <c r="B117" s="40"/>
      <c r="C117" s="123" t="s">
        <v>259</v>
      </c>
      <c r="D117" s="9">
        <v>2660</v>
      </c>
      <c r="E117" s="9"/>
      <c r="F117" s="108" t="s">
        <v>273</v>
      </c>
      <c r="G117" s="109"/>
      <c r="H117" s="10"/>
      <c r="I117" s="10">
        <v>2660</v>
      </c>
      <c r="J117" s="107"/>
      <c r="K117" s="110"/>
      <c r="L117" s="110"/>
      <c r="M117"/>
      <c r="N117"/>
      <c r="O117"/>
      <c r="P117"/>
      <c r="Q117"/>
      <c r="R117"/>
      <c r="S117"/>
      <c r="T117"/>
      <c r="U117"/>
      <c r="V117"/>
      <c r="W117"/>
      <c r="X117"/>
      <c r="Y117"/>
      <c r="Z117"/>
      <c r="AA117"/>
      <c r="AB117"/>
      <c r="AC117"/>
      <c r="AD117"/>
      <c r="AE117"/>
      <c r="AF117"/>
      <c r="AG117"/>
      <c r="AH117"/>
      <c r="AI117"/>
      <c r="AJ117"/>
      <c r="AK117"/>
      <c r="AL117"/>
      <c r="AM117"/>
    </row>
    <row r="118" spans="1:39" s="27" customFormat="1" ht="30" customHeight="1" x14ac:dyDescent="0.2">
      <c r="A118" s="39"/>
      <c r="B118" s="40"/>
      <c r="C118" s="123" t="s">
        <v>260</v>
      </c>
      <c r="D118" s="9">
        <v>3590</v>
      </c>
      <c r="E118" s="9"/>
      <c r="F118" s="145" t="s">
        <v>273</v>
      </c>
      <c r="G118" s="146"/>
      <c r="H118" s="10"/>
      <c r="I118" s="10">
        <v>3590</v>
      </c>
      <c r="J118" s="107"/>
      <c r="K118" s="110"/>
      <c r="L118" s="110"/>
      <c r="M118"/>
      <c r="N118"/>
      <c r="O118"/>
      <c r="P118"/>
      <c r="Q118"/>
      <c r="R118"/>
      <c r="S118"/>
      <c r="T118"/>
      <c r="U118"/>
      <c r="V118"/>
      <c r="W118"/>
      <c r="X118"/>
      <c r="Y118"/>
      <c r="Z118"/>
      <c r="AA118"/>
      <c r="AB118"/>
      <c r="AC118"/>
      <c r="AD118"/>
      <c r="AE118"/>
      <c r="AF118"/>
      <c r="AG118"/>
      <c r="AH118"/>
      <c r="AI118"/>
      <c r="AJ118"/>
      <c r="AK118"/>
      <c r="AL118"/>
      <c r="AM118"/>
    </row>
    <row r="119" spans="1:39" s="27" customFormat="1" ht="30" customHeight="1" x14ac:dyDescent="0.2">
      <c r="A119" s="39"/>
      <c r="B119" s="40"/>
      <c r="C119" s="123" t="s">
        <v>261</v>
      </c>
      <c r="D119" s="9">
        <v>4540</v>
      </c>
      <c r="E119" s="9"/>
      <c r="F119" s="108" t="s">
        <v>273</v>
      </c>
      <c r="G119" s="109"/>
      <c r="H119" s="10"/>
      <c r="I119" s="10">
        <f>D119</f>
        <v>4540</v>
      </c>
      <c r="J119" s="107"/>
      <c r="K119" s="110"/>
      <c r="L119" s="110"/>
      <c r="M119"/>
      <c r="N119"/>
      <c r="O119"/>
      <c r="P119"/>
      <c r="Q119"/>
      <c r="R119"/>
      <c r="S119"/>
      <c r="T119"/>
      <c r="U119"/>
      <c r="V119"/>
      <c r="W119"/>
      <c r="X119"/>
      <c r="Y119"/>
      <c r="Z119"/>
      <c r="AA119"/>
      <c r="AB119"/>
      <c r="AC119"/>
      <c r="AD119"/>
      <c r="AE119"/>
      <c r="AF119"/>
      <c r="AG119"/>
      <c r="AH119"/>
      <c r="AI119"/>
      <c r="AJ119"/>
      <c r="AK119"/>
      <c r="AL119"/>
      <c r="AM119"/>
    </row>
    <row r="120" spans="1:39" s="27" customFormat="1" ht="30" customHeight="1" x14ac:dyDescent="0.2">
      <c r="A120" s="39"/>
      <c r="B120" s="40"/>
      <c r="C120" s="123" t="s">
        <v>262</v>
      </c>
      <c r="D120" s="9">
        <v>56850</v>
      </c>
      <c r="E120" s="9"/>
      <c r="F120" s="108" t="s">
        <v>273</v>
      </c>
      <c r="G120" s="109"/>
      <c r="H120" s="10"/>
      <c r="I120" s="10">
        <f>D120</f>
        <v>56850</v>
      </c>
      <c r="J120" s="107"/>
      <c r="K120" s="110"/>
      <c r="L120" s="110"/>
      <c r="M120"/>
      <c r="N120"/>
      <c r="O120"/>
      <c r="P120"/>
      <c r="Q120"/>
      <c r="R120"/>
      <c r="S120"/>
      <c r="T120"/>
      <c r="U120"/>
      <c r="V120"/>
      <c r="W120"/>
      <c r="X120"/>
      <c r="Y120"/>
      <c r="Z120"/>
      <c r="AA120"/>
      <c r="AB120"/>
      <c r="AC120"/>
      <c r="AD120"/>
      <c r="AE120"/>
      <c r="AF120"/>
      <c r="AG120"/>
      <c r="AH120"/>
      <c r="AI120"/>
      <c r="AJ120"/>
      <c r="AK120"/>
      <c r="AL120"/>
      <c r="AM120"/>
    </row>
    <row r="121" spans="1:39" s="27" customFormat="1" ht="30" customHeight="1" x14ac:dyDescent="0.2">
      <c r="A121" s="39"/>
      <c r="B121" s="40"/>
      <c r="C121" s="123" t="s">
        <v>263</v>
      </c>
      <c r="D121" s="9">
        <v>836949.99999999988</v>
      </c>
      <c r="E121" s="9"/>
      <c r="F121" s="108" t="s">
        <v>309</v>
      </c>
      <c r="G121" s="109"/>
      <c r="H121" s="10">
        <f>D121</f>
        <v>836949.99999999988</v>
      </c>
      <c r="I121" s="10">
        <v>0</v>
      </c>
      <c r="J121" s="107"/>
      <c r="K121" s="110"/>
      <c r="L121" s="110"/>
      <c r="M121"/>
      <c r="N121"/>
      <c r="O121"/>
      <c r="P121"/>
      <c r="Q121"/>
      <c r="R121"/>
      <c r="S121"/>
      <c r="T121"/>
      <c r="U121"/>
      <c r="V121"/>
      <c r="W121"/>
      <c r="X121"/>
      <c r="Y121"/>
      <c r="Z121"/>
      <c r="AA121"/>
      <c r="AB121"/>
      <c r="AC121"/>
      <c r="AD121"/>
      <c r="AE121"/>
      <c r="AF121"/>
      <c r="AG121"/>
      <c r="AH121"/>
      <c r="AI121"/>
      <c r="AJ121"/>
      <c r="AK121"/>
      <c r="AL121"/>
      <c r="AM121"/>
    </row>
    <row r="122" spans="1:39" s="27" customFormat="1" ht="30" customHeight="1" x14ac:dyDescent="0.2">
      <c r="A122" s="39"/>
      <c r="B122" s="40"/>
      <c r="C122" s="123" t="s">
        <v>264</v>
      </c>
      <c r="D122" s="9">
        <v>16612</v>
      </c>
      <c r="E122" s="9"/>
      <c r="F122" s="108" t="s">
        <v>212</v>
      </c>
      <c r="G122" s="109"/>
      <c r="H122" s="10"/>
      <c r="I122" s="10">
        <f t="shared" ref="I122:I127" si="3">D122</f>
        <v>16612</v>
      </c>
      <c r="J122" s="107"/>
      <c r="K122" s="110"/>
      <c r="L122" s="110"/>
      <c r="M122"/>
      <c r="N122"/>
      <c r="O122"/>
      <c r="P122"/>
      <c r="Q122"/>
      <c r="R122"/>
      <c r="S122"/>
      <c r="T122"/>
      <c r="U122"/>
      <c r="V122"/>
      <c r="W122"/>
      <c r="X122"/>
      <c r="Y122"/>
      <c r="Z122"/>
      <c r="AA122"/>
      <c r="AB122"/>
      <c r="AC122"/>
      <c r="AD122"/>
      <c r="AE122"/>
      <c r="AF122"/>
      <c r="AG122"/>
      <c r="AH122"/>
      <c r="AI122"/>
      <c r="AJ122"/>
      <c r="AK122"/>
      <c r="AL122"/>
      <c r="AM122"/>
    </row>
    <row r="123" spans="1:39" s="27" customFormat="1" ht="30" customHeight="1" x14ac:dyDescent="0.2">
      <c r="A123" s="39"/>
      <c r="B123" s="40"/>
      <c r="C123" s="123" t="s">
        <v>265</v>
      </c>
      <c r="D123" s="9">
        <v>25010</v>
      </c>
      <c r="E123" s="9"/>
      <c r="F123" s="145" t="s">
        <v>211</v>
      </c>
      <c r="G123" s="146"/>
      <c r="H123" s="10"/>
      <c r="I123" s="10">
        <f t="shared" si="3"/>
        <v>25010</v>
      </c>
      <c r="J123" s="107"/>
      <c r="K123" s="110"/>
      <c r="L123" s="110"/>
      <c r="M123"/>
      <c r="N123"/>
      <c r="O123"/>
      <c r="P123"/>
      <c r="Q123"/>
      <c r="R123"/>
      <c r="S123"/>
      <c r="T123"/>
      <c r="U123"/>
      <c r="V123"/>
      <c r="W123"/>
      <c r="X123"/>
      <c r="Y123"/>
      <c r="Z123"/>
      <c r="AA123"/>
      <c r="AB123"/>
      <c r="AC123"/>
      <c r="AD123"/>
      <c r="AE123"/>
      <c r="AF123"/>
      <c r="AG123"/>
      <c r="AH123"/>
      <c r="AI123"/>
      <c r="AJ123"/>
      <c r="AK123"/>
      <c r="AL123"/>
      <c r="AM123"/>
    </row>
    <row r="124" spans="1:39" s="27" customFormat="1" ht="30" customHeight="1" x14ac:dyDescent="0.2">
      <c r="A124" s="39"/>
      <c r="B124" s="40"/>
      <c r="C124" s="123" t="s">
        <v>266</v>
      </c>
      <c r="D124" s="9">
        <v>162800</v>
      </c>
      <c r="E124" s="9" t="s">
        <v>298</v>
      </c>
      <c r="F124" s="108" t="s">
        <v>310</v>
      </c>
      <c r="G124" s="109"/>
      <c r="H124" s="10"/>
      <c r="I124" s="10">
        <f t="shared" si="3"/>
        <v>162800</v>
      </c>
      <c r="J124" s="107"/>
      <c r="K124" s="110"/>
      <c r="L124" s="110"/>
      <c r="M124"/>
      <c r="N124"/>
      <c r="O124"/>
      <c r="P124"/>
      <c r="Q124"/>
      <c r="R124"/>
      <c r="S124"/>
      <c r="T124"/>
      <c r="U124"/>
      <c r="V124"/>
      <c r="W124"/>
      <c r="X124"/>
      <c r="Y124"/>
      <c r="Z124"/>
      <c r="AA124"/>
      <c r="AB124"/>
      <c r="AC124"/>
      <c r="AD124"/>
      <c r="AE124"/>
      <c r="AF124"/>
      <c r="AG124"/>
      <c r="AH124"/>
      <c r="AI124"/>
      <c r="AJ124"/>
      <c r="AK124"/>
      <c r="AL124"/>
      <c r="AM124"/>
    </row>
    <row r="125" spans="1:39" s="27" customFormat="1" ht="30" customHeight="1" x14ac:dyDescent="0.2">
      <c r="A125" s="39"/>
      <c r="B125" s="40"/>
      <c r="C125" s="123" t="s">
        <v>267</v>
      </c>
      <c r="D125" s="9">
        <v>52440</v>
      </c>
      <c r="E125" s="9" t="s">
        <v>296</v>
      </c>
      <c r="F125" s="108" t="s">
        <v>245</v>
      </c>
      <c r="G125" s="109"/>
      <c r="H125" s="10"/>
      <c r="I125" s="10">
        <f t="shared" si="3"/>
        <v>52440</v>
      </c>
      <c r="J125" s="107"/>
      <c r="K125" s="110"/>
      <c r="L125" s="110"/>
      <c r="M125"/>
      <c r="N125"/>
      <c r="O125"/>
      <c r="P125"/>
      <c r="Q125"/>
      <c r="R125"/>
      <c r="S125"/>
      <c r="T125"/>
      <c r="U125"/>
      <c r="V125"/>
      <c r="W125"/>
      <c r="X125"/>
      <c r="Y125"/>
      <c r="Z125"/>
      <c r="AA125"/>
      <c r="AB125"/>
      <c r="AC125"/>
      <c r="AD125"/>
      <c r="AE125"/>
      <c r="AF125"/>
      <c r="AG125"/>
      <c r="AH125"/>
      <c r="AI125"/>
      <c r="AJ125"/>
      <c r="AK125"/>
      <c r="AL125"/>
      <c r="AM125"/>
    </row>
    <row r="126" spans="1:39" s="27" customFormat="1" ht="30" customHeight="1" x14ac:dyDescent="0.2">
      <c r="A126" s="39"/>
      <c r="B126" s="40"/>
      <c r="C126" s="123" t="s">
        <v>268</v>
      </c>
      <c r="D126" s="9">
        <v>53600</v>
      </c>
      <c r="E126" s="9"/>
      <c r="F126" s="145" t="s">
        <v>235</v>
      </c>
      <c r="G126" s="146"/>
      <c r="H126" s="10"/>
      <c r="I126" s="10">
        <f t="shared" si="3"/>
        <v>53600</v>
      </c>
      <c r="J126" s="107"/>
      <c r="K126" s="110"/>
      <c r="L126" s="110"/>
      <c r="M126"/>
      <c r="N126"/>
      <c r="O126"/>
      <c r="P126"/>
      <c r="Q126"/>
      <c r="R126"/>
      <c r="S126"/>
      <c r="T126"/>
      <c r="U126"/>
      <c r="V126"/>
      <c r="W126"/>
      <c r="X126"/>
      <c r="Y126"/>
      <c r="Z126"/>
      <c r="AA126"/>
      <c r="AB126"/>
      <c r="AC126"/>
      <c r="AD126"/>
      <c r="AE126"/>
      <c r="AF126"/>
      <c r="AG126"/>
      <c r="AH126"/>
      <c r="AI126"/>
      <c r="AJ126"/>
      <c r="AK126"/>
      <c r="AL126"/>
      <c r="AM126"/>
    </row>
    <row r="127" spans="1:39" s="27" customFormat="1" ht="30" customHeight="1" x14ac:dyDescent="0.2">
      <c r="A127" s="39"/>
      <c r="B127" s="40"/>
      <c r="C127" s="123" t="s">
        <v>269</v>
      </c>
      <c r="D127" s="9">
        <v>8180</v>
      </c>
      <c r="E127" s="9"/>
      <c r="F127" s="108" t="s">
        <v>308</v>
      </c>
      <c r="G127" s="109"/>
      <c r="H127" s="10"/>
      <c r="I127" s="10">
        <f t="shared" si="3"/>
        <v>8180</v>
      </c>
      <c r="J127" s="107"/>
      <c r="K127" s="110"/>
      <c r="L127" s="110"/>
      <c r="M127"/>
      <c r="N127"/>
      <c r="O127"/>
      <c r="P127"/>
      <c r="Q127"/>
      <c r="R127"/>
      <c r="S127"/>
      <c r="T127"/>
      <c r="U127"/>
      <c r="V127"/>
      <c r="W127"/>
      <c r="X127"/>
      <c r="Y127"/>
      <c r="Z127"/>
      <c r="AA127"/>
      <c r="AB127"/>
      <c r="AC127"/>
      <c r="AD127"/>
      <c r="AE127"/>
      <c r="AF127"/>
      <c r="AG127"/>
      <c r="AH127"/>
      <c r="AI127"/>
      <c r="AJ127"/>
      <c r="AK127"/>
      <c r="AL127"/>
      <c r="AM127"/>
    </row>
    <row r="128" spans="1:39" s="27" customFormat="1" ht="30" customHeight="1" x14ac:dyDescent="0.2">
      <c r="A128" s="39"/>
      <c r="B128" s="40"/>
      <c r="C128" s="123" t="s">
        <v>270</v>
      </c>
      <c r="D128" s="9">
        <v>6870</v>
      </c>
      <c r="E128" s="9" t="s">
        <v>296</v>
      </c>
      <c r="F128" s="108" t="s">
        <v>245</v>
      </c>
      <c r="G128" s="109"/>
      <c r="H128" s="10"/>
      <c r="I128" s="10">
        <v>6870</v>
      </c>
      <c r="J128" s="107"/>
      <c r="K128" s="110"/>
      <c r="L128" s="110"/>
      <c r="M128"/>
      <c r="N128"/>
      <c r="O128"/>
      <c r="P128"/>
      <c r="Q128"/>
      <c r="R128"/>
      <c r="S128"/>
      <c r="T128"/>
      <c r="U128"/>
      <c r="V128"/>
      <c r="W128"/>
      <c r="X128"/>
      <c r="Y128"/>
      <c r="Z128"/>
      <c r="AA128"/>
      <c r="AB128"/>
      <c r="AC128"/>
      <c r="AD128"/>
      <c r="AE128"/>
      <c r="AF128"/>
      <c r="AG128"/>
      <c r="AH128"/>
      <c r="AI128"/>
      <c r="AJ128"/>
      <c r="AK128"/>
      <c r="AL128"/>
      <c r="AM128"/>
    </row>
    <row r="129" spans="1:39" s="27" customFormat="1" ht="30" customHeight="1" x14ac:dyDescent="0.2">
      <c r="A129" s="39"/>
      <c r="B129" s="40"/>
      <c r="C129" s="123" t="s">
        <v>271</v>
      </c>
      <c r="D129" s="9">
        <v>5790</v>
      </c>
      <c r="E129" s="9" t="s">
        <v>210</v>
      </c>
      <c r="F129" s="108" t="s">
        <v>245</v>
      </c>
      <c r="G129" s="109"/>
      <c r="H129" s="10"/>
      <c r="I129" s="10">
        <v>5790</v>
      </c>
      <c r="J129" s="107"/>
      <c r="K129" s="110"/>
      <c r="L129" s="110"/>
      <c r="M129"/>
      <c r="N129"/>
      <c r="O129"/>
      <c r="P129"/>
      <c r="Q129"/>
      <c r="R129"/>
      <c r="S129"/>
      <c r="T129"/>
      <c r="U129"/>
      <c r="V129"/>
      <c r="W129"/>
      <c r="X129"/>
      <c r="Y129"/>
      <c r="Z129"/>
      <c r="AA129"/>
      <c r="AB129"/>
      <c r="AC129"/>
      <c r="AD129"/>
      <c r="AE129"/>
      <c r="AF129"/>
      <c r="AG129"/>
      <c r="AH129"/>
      <c r="AI129"/>
      <c r="AJ129"/>
      <c r="AK129"/>
      <c r="AL129"/>
      <c r="AM129"/>
    </row>
    <row r="130" spans="1:39" s="27" customFormat="1" ht="30" customHeight="1" x14ac:dyDescent="0.2">
      <c r="A130" s="39"/>
      <c r="B130" s="40"/>
      <c r="C130" s="123" t="s">
        <v>272</v>
      </c>
      <c r="D130" s="9">
        <v>25939.999999999996</v>
      </c>
      <c r="E130" s="9" t="s">
        <v>299</v>
      </c>
      <c r="F130" s="108" t="s">
        <v>273</v>
      </c>
      <c r="G130" s="109"/>
      <c r="H130" s="10"/>
      <c r="I130" s="10">
        <v>0</v>
      </c>
      <c r="J130" s="107"/>
      <c r="K130" s="110"/>
      <c r="L130" s="110"/>
      <c r="M130"/>
      <c r="N130"/>
      <c r="O130"/>
      <c r="P130"/>
      <c r="Q130"/>
      <c r="R130"/>
      <c r="S130"/>
      <c r="T130"/>
      <c r="U130"/>
      <c r="V130"/>
      <c r="W130"/>
      <c r="X130"/>
      <c r="Y130"/>
      <c r="Z130"/>
      <c r="AA130"/>
      <c r="AB130"/>
      <c r="AC130"/>
      <c r="AD130"/>
      <c r="AE130"/>
      <c r="AF130"/>
      <c r="AG130"/>
      <c r="AH130"/>
      <c r="AI130"/>
      <c r="AJ130"/>
      <c r="AK130"/>
      <c r="AL130"/>
      <c r="AM130"/>
    </row>
    <row r="131" spans="1:39" s="27" customFormat="1" ht="30" customHeight="1" x14ac:dyDescent="0.2">
      <c r="A131" s="39"/>
      <c r="B131" s="40"/>
      <c r="C131" s="9"/>
      <c r="D131" s="9"/>
      <c r="E131" s="9"/>
      <c r="F131" s="108"/>
      <c r="G131" s="109"/>
      <c r="H131" s="10"/>
      <c r="I131" s="10"/>
      <c r="J131" s="107"/>
      <c r="K131" s="110"/>
      <c r="L131" s="110"/>
      <c r="M131"/>
      <c r="N131"/>
      <c r="O131"/>
      <c r="P131"/>
      <c r="Q131"/>
      <c r="R131"/>
      <c r="S131"/>
      <c r="T131"/>
      <c r="U131"/>
      <c r="V131"/>
      <c r="W131"/>
      <c r="X131"/>
      <c r="Y131"/>
      <c r="Z131"/>
      <c r="AA131"/>
      <c r="AB131"/>
      <c r="AC131"/>
      <c r="AD131"/>
      <c r="AE131"/>
      <c r="AF131"/>
      <c r="AG131"/>
      <c r="AH131"/>
      <c r="AI131"/>
      <c r="AJ131"/>
      <c r="AK131"/>
      <c r="AL131"/>
      <c r="AM131"/>
    </row>
    <row r="132" spans="1:39" s="27" customFormat="1" ht="30" customHeight="1" x14ac:dyDescent="0.2">
      <c r="A132" s="39">
        <v>4</v>
      </c>
      <c r="B132" s="40" t="s">
        <v>116</v>
      </c>
      <c r="C132" s="9" t="s">
        <v>49</v>
      </c>
      <c r="D132" s="9" t="s">
        <v>49</v>
      </c>
      <c r="E132" s="9"/>
      <c r="F132" s="145"/>
      <c r="G132" s="146"/>
      <c r="H132" s="10"/>
      <c r="I132" s="10"/>
      <c r="J132" s="138"/>
      <c r="K132" s="139"/>
      <c r="L132" s="139"/>
      <c r="M132"/>
      <c r="N132"/>
      <c r="O132"/>
      <c r="P132"/>
      <c r="Q132"/>
      <c r="R132"/>
      <c r="S132"/>
      <c r="T132"/>
      <c r="U132"/>
      <c r="V132"/>
      <c r="W132"/>
      <c r="X132"/>
      <c r="Y132"/>
      <c r="Z132"/>
      <c r="AA132"/>
      <c r="AB132"/>
      <c r="AC132"/>
      <c r="AD132"/>
      <c r="AE132"/>
      <c r="AF132"/>
      <c r="AG132"/>
      <c r="AH132"/>
      <c r="AI132"/>
      <c r="AJ132"/>
      <c r="AK132"/>
      <c r="AL132"/>
      <c r="AM132"/>
    </row>
    <row r="133" spans="1:39" s="27" customFormat="1" ht="30" customHeight="1" x14ac:dyDescent="0.2">
      <c r="A133" s="39">
        <v>5</v>
      </c>
      <c r="B133" s="40" t="s">
        <v>117</v>
      </c>
      <c r="C133" s="123" t="s">
        <v>274</v>
      </c>
      <c r="D133" s="9">
        <v>69540</v>
      </c>
      <c r="E133" s="9" t="s">
        <v>300</v>
      </c>
      <c r="F133" s="145" t="s">
        <v>291</v>
      </c>
      <c r="G133" s="146"/>
      <c r="H133" s="10"/>
      <c r="I133" s="10">
        <f>D133</f>
        <v>69540</v>
      </c>
      <c r="J133" s="138"/>
      <c r="K133" s="139"/>
      <c r="L133" s="139"/>
      <c r="M133"/>
      <c r="N133"/>
      <c r="O133"/>
      <c r="P133"/>
      <c r="Q133"/>
      <c r="R133"/>
      <c r="S133"/>
      <c r="T133"/>
      <c r="U133"/>
      <c r="V133"/>
      <c r="W133"/>
      <c r="X133"/>
      <c r="Y133"/>
      <c r="Z133"/>
      <c r="AA133"/>
      <c r="AB133"/>
      <c r="AC133"/>
      <c r="AD133"/>
      <c r="AE133"/>
      <c r="AF133"/>
      <c r="AG133"/>
      <c r="AH133"/>
      <c r="AI133"/>
      <c r="AJ133"/>
      <c r="AK133"/>
      <c r="AL133"/>
      <c r="AM133"/>
    </row>
    <row r="134" spans="1:39" s="27" customFormat="1" ht="30" customHeight="1" x14ac:dyDescent="0.2">
      <c r="A134" s="39"/>
      <c r="B134" s="40"/>
      <c r="C134" s="123" t="s">
        <v>275</v>
      </c>
      <c r="D134" s="9">
        <v>2490</v>
      </c>
      <c r="E134" s="9" t="s">
        <v>301</v>
      </c>
      <c r="F134" s="108" t="s">
        <v>245</v>
      </c>
      <c r="G134" s="109"/>
      <c r="H134" s="10"/>
      <c r="I134" s="10">
        <v>2490</v>
      </c>
      <c r="J134" s="107"/>
      <c r="K134" s="110"/>
      <c r="L134" s="110"/>
      <c r="M134"/>
      <c r="N134"/>
      <c r="O134"/>
      <c r="P134"/>
      <c r="Q134"/>
      <c r="R134"/>
      <c r="S134"/>
      <c r="T134"/>
      <c r="U134"/>
      <c r="V134"/>
      <c r="W134"/>
      <c r="X134"/>
      <c r="Y134"/>
      <c r="Z134"/>
      <c r="AA134"/>
      <c r="AB134"/>
      <c r="AC134"/>
      <c r="AD134"/>
      <c r="AE134"/>
      <c r="AF134"/>
      <c r="AG134"/>
      <c r="AH134"/>
      <c r="AI134"/>
      <c r="AJ134"/>
      <c r="AK134"/>
      <c r="AL134"/>
      <c r="AM134"/>
    </row>
    <row r="135" spans="1:39" s="27" customFormat="1" ht="30" customHeight="1" x14ac:dyDescent="0.2">
      <c r="A135" s="39"/>
      <c r="B135" s="40"/>
      <c r="C135" s="123" t="s">
        <v>276</v>
      </c>
      <c r="D135" s="9">
        <v>53190</v>
      </c>
      <c r="E135" s="9" t="s">
        <v>210</v>
      </c>
      <c r="F135" s="108" t="s">
        <v>291</v>
      </c>
      <c r="G135" s="109"/>
      <c r="H135" s="10"/>
      <c r="I135" s="10">
        <f>D135</f>
        <v>53190</v>
      </c>
      <c r="J135" s="107"/>
      <c r="K135" s="110"/>
      <c r="L135" s="110"/>
      <c r="M135"/>
      <c r="N135"/>
      <c r="O135"/>
      <c r="P135"/>
      <c r="Q135"/>
      <c r="R135"/>
      <c r="S135"/>
      <c r="T135"/>
      <c r="U135"/>
      <c r="V135"/>
      <c r="W135"/>
      <c r="X135"/>
      <c r="Y135"/>
      <c r="Z135"/>
      <c r="AA135"/>
      <c r="AB135"/>
      <c r="AC135"/>
      <c r="AD135"/>
      <c r="AE135"/>
      <c r="AF135"/>
      <c r="AG135"/>
      <c r="AH135"/>
      <c r="AI135"/>
      <c r="AJ135"/>
      <c r="AK135"/>
      <c r="AL135"/>
      <c r="AM135"/>
    </row>
    <row r="136" spans="1:39" s="27" customFormat="1" ht="30" customHeight="1" x14ac:dyDescent="0.2">
      <c r="A136" s="39"/>
      <c r="B136" s="40"/>
      <c r="C136" s="123" t="s">
        <v>277</v>
      </c>
      <c r="D136" s="9">
        <v>1004.9999999999999</v>
      </c>
      <c r="E136" s="9" t="s">
        <v>302</v>
      </c>
      <c r="F136" s="108" t="s">
        <v>291</v>
      </c>
      <c r="G136" s="109"/>
      <c r="H136" s="10"/>
      <c r="I136" s="10">
        <f>D136</f>
        <v>1004.9999999999999</v>
      </c>
      <c r="J136" s="107"/>
      <c r="K136" s="110"/>
      <c r="L136" s="110"/>
      <c r="M136"/>
      <c r="N136"/>
      <c r="O136"/>
      <c r="P136"/>
      <c r="Q136"/>
      <c r="R136"/>
      <c r="S136"/>
      <c r="T136"/>
      <c r="U136"/>
      <c r="V136"/>
      <c r="W136"/>
      <c r="X136"/>
      <c r="Y136"/>
      <c r="Z136"/>
      <c r="AA136"/>
      <c r="AB136"/>
      <c r="AC136"/>
      <c r="AD136"/>
      <c r="AE136"/>
      <c r="AF136"/>
      <c r="AG136"/>
      <c r="AH136"/>
      <c r="AI136"/>
      <c r="AJ136"/>
      <c r="AK136"/>
      <c r="AL136"/>
      <c r="AM136"/>
    </row>
    <row r="137" spans="1:39" s="27" customFormat="1" ht="30" customHeight="1" x14ac:dyDescent="0.2">
      <c r="A137" s="39"/>
      <c r="B137" s="40"/>
      <c r="C137" s="123" t="s">
        <v>278</v>
      </c>
      <c r="D137" s="9">
        <v>1179.5999999999999</v>
      </c>
      <c r="E137" s="9" t="s">
        <v>303</v>
      </c>
      <c r="F137" s="108" t="s">
        <v>311</v>
      </c>
      <c r="G137" s="109"/>
      <c r="H137" s="10"/>
      <c r="I137" s="10">
        <f>D137</f>
        <v>1179.5999999999999</v>
      </c>
      <c r="J137" s="107"/>
      <c r="K137" s="110"/>
      <c r="L137" s="110"/>
      <c r="M137"/>
      <c r="N137"/>
      <c r="O137"/>
      <c r="P137"/>
      <c r="Q137"/>
      <c r="R137"/>
      <c r="S137"/>
      <c r="T137"/>
      <c r="U137"/>
      <c r="V137"/>
      <c r="W137"/>
      <c r="X137"/>
      <c r="Y137"/>
      <c r="Z137"/>
      <c r="AA137"/>
      <c r="AB137"/>
      <c r="AC137"/>
      <c r="AD137"/>
      <c r="AE137"/>
      <c r="AF137"/>
      <c r="AG137"/>
      <c r="AH137"/>
      <c r="AI137"/>
      <c r="AJ137"/>
      <c r="AK137"/>
      <c r="AL137"/>
      <c r="AM137"/>
    </row>
    <row r="138" spans="1:39" s="27" customFormat="1" ht="30" customHeight="1" x14ac:dyDescent="0.2">
      <c r="A138" s="39"/>
      <c r="B138" s="40"/>
      <c r="C138" s="123" t="s">
        <v>279</v>
      </c>
      <c r="D138" s="9">
        <v>32185.500000000004</v>
      </c>
      <c r="E138" s="9" t="s">
        <v>301</v>
      </c>
      <c r="F138" s="108" t="s">
        <v>245</v>
      </c>
      <c r="G138" s="109"/>
      <c r="H138" s="10"/>
      <c r="I138" s="10">
        <f>D138</f>
        <v>32185.500000000004</v>
      </c>
      <c r="J138" s="107"/>
      <c r="K138" s="110"/>
      <c r="L138" s="110"/>
      <c r="M138"/>
      <c r="N138"/>
      <c r="O138"/>
      <c r="P138"/>
      <c r="Q138"/>
      <c r="R138"/>
      <c r="S138"/>
      <c r="T138"/>
      <c r="U138"/>
      <c r="V138"/>
      <c r="W138"/>
      <c r="X138"/>
      <c r="Y138"/>
      <c r="Z138"/>
      <c r="AA138"/>
      <c r="AB138"/>
      <c r="AC138"/>
      <c r="AD138"/>
      <c r="AE138"/>
      <c r="AF138"/>
      <c r="AG138"/>
      <c r="AH138"/>
      <c r="AI138"/>
      <c r="AJ138"/>
      <c r="AK138"/>
      <c r="AL138"/>
      <c r="AM138"/>
    </row>
    <row r="139" spans="1:39" s="27" customFormat="1" ht="30" customHeight="1" x14ac:dyDescent="0.2">
      <c r="A139" s="39"/>
      <c r="B139" s="40"/>
      <c r="C139" s="123" t="s">
        <v>280</v>
      </c>
      <c r="D139" s="9">
        <v>4193.9000000000005</v>
      </c>
      <c r="E139" s="9" t="s">
        <v>210</v>
      </c>
      <c r="F139" s="108" t="s">
        <v>290</v>
      </c>
      <c r="G139" s="109"/>
      <c r="H139" s="10"/>
      <c r="I139" s="10">
        <v>4193.9000000000005</v>
      </c>
      <c r="J139" s="107"/>
      <c r="K139" s="110"/>
      <c r="L139" s="110"/>
      <c r="M139"/>
      <c r="N139"/>
      <c r="O139"/>
      <c r="P139"/>
      <c r="Q139"/>
      <c r="R139"/>
      <c r="S139"/>
      <c r="T139"/>
      <c r="U139"/>
      <c r="V139"/>
      <c r="W139"/>
      <c r="X139"/>
      <c r="Y139"/>
      <c r="Z139"/>
      <c r="AA139"/>
      <c r="AB139"/>
      <c r="AC139"/>
      <c r="AD139"/>
      <c r="AE139"/>
      <c r="AF139"/>
      <c r="AG139"/>
      <c r="AH139"/>
      <c r="AI139"/>
      <c r="AJ139"/>
      <c r="AK139"/>
      <c r="AL139"/>
      <c r="AM139"/>
    </row>
    <row r="140" spans="1:39" s="27" customFormat="1" ht="30" customHeight="1" x14ac:dyDescent="0.2">
      <c r="A140" s="39"/>
      <c r="B140" s="40"/>
      <c r="C140" s="123" t="s">
        <v>281</v>
      </c>
      <c r="D140" s="9">
        <v>1608</v>
      </c>
      <c r="E140" s="9" t="s">
        <v>302</v>
      </c>
      <c r="F140" s="108" t="s">
        <v>291</v>
      </c>
      <c r="G140" s="109"/>
      <c r="H140" s="10"/>
      <c r="I140" s="10">
        <f>D140</f>
        <v>1608</v>
      </c>
      <c r="J140" s="107"/>
      <c r="K140" s="110"/>
      <c r="L140" s="110"/>
      <c r="M140"/>
      <c r="N140"/>
      <c r="O140"/>
      <c r="P140"/>
      <c r="Q140"/>
      <c r="R140"/>
      <c r="S140"/>
      <c r="T140"/>
      <c r="U140"/>
      <c r="V140"/>
      <c r="W140"/>
      <c r="X140"/>
      <c r="Y140"/>
      <c r="Z140"/>
      <c r="AA140"/>
      <c r="AB140"/>
      <c r="AC140"/>
      <c r="AD140"/>
      <c r="AE140"/>
      <c r="AF140"/>
      <c r="AG140"/>
      <c r="AH140"/>
      <c r="AI140"/>
      <c r="AJ140"/>
      <c r="AK140"/>
      <c r="AL140"/>
      <c r="AM140"/>
    </row>
    <row r="141" spans="1:39" s="27" customFormat="1" ht="30" customHeight="1" x14ac:dyDescent="0.2">
      <c r="A141" s="39"/>
      <c r="B141" s="40"/>
      <c r="C141" s="123" t="s">
        <v>282</v>
      </c>
      <c r="D141" s="9">
        <v>127641.59999999999</v>
      </c>
      <c r="E141" s="9" t="s">
        <v>299</v>
      </c>
      <c r="F141" s="108" t="s">
        <v>212</v>
      </c>
      <c r="G141" s="109"/>
      <c r="H141" s="10"/>
      <c r="I141" s="10">
        <f>D141</f>
        <v>127641.59999999999</v>
      </c>
      <c r="J141" s="107"/>
      <c r="K141" s="110"/>
      <c r="L141" s="110"/>
      <c r="M141"/>
      <c r="N141"/>
      <c r="O141"/>
      <c r="P141"/>
      <c r="Q141"/>
      <c r="R141"/>
      <c r="S141"/>
      <c r="T141"/>
      <c r="U141"/>
      <c r="V141"/>
      <c r="W141"/>
      <c r="X141"/>
      <c r="Y141"/>
      <c r="Z141"/>
      <c r="AA141"/>
      <c r="AB141"/>
      <c r="AC141"/>
      <c r="AD141"/>
      <c r="AE141"/>
      <c r="AF141"/>
      <c r="AG141"/>
      <c r="AH141"/>
      <c r="AI141"/>
      <c r="AJ141"/>
      <c r="AK141"/>
      <c r="AL141"/>
      <c r="AM141"/>
    </row>
    <row r="142" spans="1:39" s="27" customFormat="1" ht="30" customHeight="1" x14ac:dyDescent="0.2">
      <c r="A142" s="39"/>
      <c r="B142" s="40"/>
      <c r="C142" s="123" t="s">
        <v>283</v>
      </c>
      <c r="D142" s="9">
        <v>10265</v>
      </c>
      <c r="E142" s="9" t="s">
        <v>302</v>
      </c>
      <c r="F142" s="108" t="s">
        <v>290</v>
      </c>
      <c r="G142" s="109"/>
      <c r="H142" s="10"/>
      <c r="I142" s="10">
        <f>D142</f>
        <v>10265</v>
      </c>
      <c r="J142" s="107"/>
      <c r="K142" s="110"/>
      <c r="L142" s="110"/>
      <c r="M142"/>
      <c r="N142"/>
      <c r="O142"/>
      <c r="P142"/>
      <c r="Q142"/>
      <c r="R142"/>
      <c r="S142"/>
      <c r="T142"/>
      <c r="U142"/>
      <c r="V142"/>
      <c r="W142"/>
      <c r="X142"/>
      <c r="Y142"/>
      <c r="Z142"/>
      <c r="AA142"/>
      <c r="AB142"/>
      <c r="AC142"/>
      <c r="AD142"/>
      <c r="AE142"/>
      <c r="AF142"/>
      <c r="AG142"/>
      <c r="AH142"/>
      <c r="AI142"/>
      <c r="AJ142"/>
      <c r="AK142"/>
      <c r="AL142"/>
      <c r="AM142"/>
    </row>
    <row r="143" spans="1:39" s="27" customFormat="1" ht="30" customHeight="1" x14ac:dyDescent="0.2">
      <c r="A143" s="39"/>
      <c r="B143" s="40"/>
      <c r="C143" s="123" t="s">
        <v>284</v>
      </c>
      <c r="D143" s="9">
        <v>9650</v>
      </c>
      <c r="E143" s="9" t="s">
        <v>302</v>
      </c>
      <c r="F143" s="108" t="s">
        <v>234</v>
      </c>
      <c r="G143" s="109"/>
      <c r="H143" s="10"/>
      <c r="I143" s="10">
        <v>9650</v>
      </c>
      <c r="J143" s="107"/>
      <c r="K143" s="110"/>
      <c r="L143" s="110"/>
      <c r="M143"/>
      <c r="N143"/>
      <c r="O143"/>
      <c r="P143"/>
      <c r="Q143"/>
      <c r="R143"/>
      <c r="S143"/>
      <c r="T143"/>
      <c r="U143"/>
      <c r="V143"/>
      <c r="W143"/>
      <c r="X143"/>
      <c r="Y143"/>
      <c r="Z143"/>
      <c r="AA143"/>
      <c r="AB143"/>
      <c r="AC143"/>
      <c r="AD143"/>
      <c r="AE143"/>
      <c r="AF143"/>
      <c r="AG143"/>
      <c r="AH143"/>
      <c r="AI143"/>
      <c r="AJ143"/>
      <c r="AK143"/>
      <c r="AL143"/>
      <c r="AM143"/>
    </row>
    <row r="144" spans="1:39" s="27" customFormat="1" ht="30" customHeight="1" x14ac:dyDescent="0.2">
      <c r="A144" s="39"/>
      <c r="B144" s="40"/>
      <c r="C144" s="123" t="s">
        <v>285</v>
      </c>
      <c r="D144" s="9">
        <v>71777.700000000012</v>
      </c>
      <c r="E144" s="9" t="s">
        <v>304</v>
      </c>
      <c r="F144" s="108" t="s">
        <v>291</v>
      </c>
      <c r="G144" s="109"/>
      <c r="H144" s="10"/>
      <c r="I144" s="10">
        <v>71777.700000000012</v>
      </c>
      <c r="J144" s="107"/>
      <c r="K144" s="110"/>
      <c r="L144" s="110"/>
      <c r="M144"/>
      <c r="N144"/>
      <c r="O144"/>
      <c r="P144"/>
      <c r="Q144"/>
      <c r="R144"/>
      <c r="S144"/>
      <c r="T144"/>
      <c r="U144"/>
      <c r="V144"/>
      <c r="W144"/>
      <c r="X144"/>
      <c r="Y144"/>
      <c r="Z144"/>
      <c r="AA144"/>
      <c r="AB144"/>
      <c r="AC144"/>
      <c r="AD144"/>
      <c r="AE144"/>
      <c r="AF144"/>
      <c r="AG144"/>
      <c r="AH144"/>
      <c r="AI144"/>
      <c r="AJ144"/>
      <c r="AK144"/>
      <c r="AL144"/>
      <c r="AM144"/>
    </row>
    <row r="145" spans="1:39" s="27" customFormat="1" ht="30" customHeight="1" x14ac:dyDescent="0.2">
      <c r="A145" s="39"/>
      <c r="B145" s="40"/>
      <c r="C145" s="123" t="s">
        <v>286</v>
      </c>
      <c r="D145" s="9">
        <v>2719.0000000000005</v>
      </c>
      <c r="E145" s="9" t="s">
        <v>299</v>
      </c>
      <c r="F145" s="108" t="s">
        <v>291</v>
      </c>
      <c r="G145" s="109"/>
      <c r="H145" s="10"/>
      <c r="I145" s="10">
        <f>D145</f>
        <v>2719.0000000000005</v>
      </c>
      <c r="J145" s="107"/>
      <c r="K145" s="110"/>
      <c r="L145" s="110"/>
      <c r="M145"/>
      <c r="N145"/>
      <c r="O145"/>
      <c r="P145"/>
      <c r="Q145"/>
      <c r="R145"/>
      <c r="S145"/>
      <c r="T145"/>
      <c r="U145"/>
      <c r="V145"/>
      <c r="W145"/>
      <c r="X145"/>
      <c r="Y145"/>
      <c r="Z145"/>
      <c r="AA145"/>
      <c r="AB145"/>
      <c r="AC145"/>
      <c r="AD145"/>
      <c r="AE145"/>
      <c r="AF145"/>
      <c r="AG145"/>
      <c r="AH145"/>
      <c r="AI145"/>
      <c r="AJ145"/>
      <c r="AK145"/>
      <c r="AL145"/>
      <c r="AM145"/>
    </row>
    <row r="146" spans="1:39" s="27" customFormat="1" ht="30" customHeight="1" x14ac:dyDescent="0.2">
      <c r="A146" s="39"/>
      <c r="B146" s="40"/>
      <c r="C146" s="123" t="s">
        <v>287</v>
      </c>
      <c r="D146" s="9">
        <v>13080</v>
      </c>
      <c r="E146" s="9" t="s">
        <v>302</v>
      </c>
      <c r="F146" s="108" t="s">
        <v>253</v>
      </c>
      <c r="G146" s="109"/>
      <c r="H146" s="10"/>
      <c r="I146" s="10">
        <f>D146</f>
        <v>13080</v>
      </c>
      <c r="J146" s="107"/>
      <c r="K146" s="110"/>
      <c r="L146" s="110"/>
      <c r="M146"/>
      <c r="N146"/>
      <c r="O146"/>
      <c r="P146"/>
      <c r="Q146"/>
      <c r="R146"/>
      <c r="S146"/>
      <c r="T146"/>
      <c r="U146"/>
      <c r="V146"/>
      <c r="W146"/>
      <c r="X146"/>
      <c r="Y146"/>
      <c r="Z146"/>
      <c r="AA146"/>
      <c r="AB146"/>
      <c r="AC146"/>
      <c r="AD146"/>
      <c r="AE146"/>
      <c r="AF146"/>
      <c r="AG146"/>
      <c r="AH146"/>
      <c r="AI146"/>
      <c r="AJ146"/>
      <c r="AK146"/>
      <c r="AL146"/>
      <c r="AM146"/>
    </row>
    <row r="147" spans="1:39" s="27" customFormat="1" ht="30" customHeight="1" x14ac:dyDescent="0.2">
      <c r="A147" s="39"/>
      <c r="B147" s="40"/>
      <c r="C147" s="123" t="s">
        <v>288</v>
      </c>
      <c r="D147" s="9">
        <v>690.00000000000011</v>
      </c>
      <c r="E147" s="9" t="s">
        <v>210</v>
      </c>
      <c r="F147" s="108" t="s">
        <v>291</v>
      </c>
      <c r="G147" s="109"/>
      <c r="H147" s="10"/>
      <c r="I147" s="10">
        <v>690.00000000000011</v>
      </c>
      <c r="J147" s="107"/>
      <c r="K147" s="110"/>
      <c r="L147" s="110"/>
      <c r="M147"/>
      <c r="N147"/>
      <c r="O147"/>
      <c r="P147"/>
      <c r="Q147"/>
      <c r="R147"/>
      <c r="S147"/>
      <c r="T147"/>
      <c r="U147"/>
      <c r="V147"/>
      <c r="W147"/>
      <c r="X147"/>
      <c r="Y147"/>
      <c r="Z147"/>
      <c r="AA147"/>
      <c r="AB147"/>
      <c r="AC147"/>
      <c r="AD147"/>
      <c r="AE147"/>
      <c r="AF147"/>
      <c r="AG147"/>
      <c r="AH147"/>
      <c r="AI147"/>
      <c r="AJ147"/>
      <c r="AK147"/>
      <c r="AL147"/>
      <c r="AM147"/>
    </row>
    <row r="148" spans="1:39" s="27" customFormat="1" ht="30" customHeight="1" x14ac:dyDescent="0.2">
      <c r="A148" s="39"/>
      <c r="B148" s="40"/>
      <c r="C148" s="123" t="s">
        <v>289</v>
      </c>
      <c r="D148" s="9">
        <v>153150</v>
      </c>
      <c r="E148" s="9" t="s">
        <v>210</v>
      </c>
      <c r="F148" s="108" t="s">
        <v>291</v>
      </c>
      <c r="G148" s="109"/>
      <c r="H148" s="10"/>
      <c r="I148" s="10">
        <v>153150</v>
      </c>
      <c r="J148" s="107"/>
      <c r="K148" s="110"/>
      <c r="L148" s="110"/>
      <c r="M148"/>
      <c r="N148"/>
      <c r="O148"/>
      <c r="P148"/>
      <c r="Q148"/>
      <c r="R148"/>
      <c r="S148"/>
      <c r="T148"/>
      <c r="U148"/>
      <c r="V148"/>
      <c r="W148"/>
      <c r="X148"/>
      <c r="Y148"/>
      <c r="Z148"/>
      <c r="AA148"/>
      <c r="AB148"/>
      <c r="AC148"/>
      <c r="AD148"/>
      <c r="AE148"/>
      <c r="AF148"/>
      <c r="AG148"/>
      <c r="AH148"/>
      <c r="AI148"/>
      <c r="AJ148"/>
      <c r="AK148"/>
      <c r="AL148"/>
      <c r="AM148"/>
    </row>
    <row r="149" spans="1:39" s="27" customFormat="1" ht="30" customHeight="1" x14ac:dyDescent="0.2">
      <c r="A149" s="39">
        <v>6</v>
      </c>
      <c r="B149" s="40" t="s">
        <v>118</v>
      </c>
      <c r="C149" s="9"/>
      <c r="D149" s="9"/>
      <c r="E149" s="9"/>
      <c r="F149" s="145"/>
      <c r="G149" s="146"/>
      <c r="H149" s="10"/>
      <c r="I149" s="10"/>
      <c r="J149" s="138"/>
      <c r="K149" s="139"/>
      <c r="L149" s="139"/>
      <c r="M149"/>
      <c r="N149"/>
      <c r="O149"/>
      <c r="P149"/>
      <c r="Q149"/>
      <c r="R149"/>
      <c r="S149"/>
      <c r="T149"/>
      <c r="U149"/>
      <c r="V149"/>
      <c r="W149"/>
      <c r="X149"/>
      <c r="Y149"/>
      <c r="Z149"/>
      <c r="AA149"/>
      <c r="AB149"/>
      <c r="AC149"/>
      <c r="AD149"/>
      <c r="AE149"/>
      <c r="AF149"/>
      <c r="AG149"/>
      <c r="AH149"/>
      <c r="AI149"/>
      <c r="AJ149"/>
      <c r="AK149"/>
      <c r="AL149"/>
      <c r="AM149"/>
    </row>
    <row r="150" spans="1:39" s="27" customFormat="1" ht="30" customHeight="1" x14ac:dyDescent="0.2">
      <c r="A150" s="39">
        <v>7</v>
      </c>
      <c r="B150" s="40" t="s">
        <v>119</v>
      </c>
      <c r="C150" s="9"/>
      <c r="D150" s="9"/>
      <c r="E150" s="9"/>
      <c r="F150" s="145"/>
      <c r="G150" s="146"/>
      <c r="H150" s="10"/>
      <c r="I150" s="10"/>
      <c r="J150" s="138"/>
      <c r="K150" s="139"/>
      <c r="L150" s="139"/>
      <c r="M150"/>
      <c r="N150"/>
      <c r="O150"/>
      <c r="P150"/>
      <c r="Q150"/>
      <c r="R150"/>
      <c r="S150"/>
      <c r="T150"/>
      <c r="U150"/>
      <c r="V150"/>
      <c r="W150"/>
      <c r="X150"/>
      <c r="Y150"/>
      <c r="Z150"/>
      <c r="AA150"/>
      <c r="AB150"/>
      <c r="AC150"/>
      <c r="AD150"/>
      <c r="AE150"/>
      <c r="AF150"/>
      <c r="AG150"/>
      <c r="AH150"/>
      <c r="AI150"/>
      <c r="AJ150"/>
      <c r="AK150"/>
      <c r="AL150"/>
      <c r="AM150"/>
    </row>
    <row r="151" spans="1:39" s="27" customFormat="1" ht="30" customHeight="1" x14ac:dyDescent="0.2">
      <c r="A151" s="39">
        <v>8</v>
      </c>
      <c r="B151" s="40" t="s">
        <v>120</v>
      </c>
      <c r="C151" s="123" t="s">
        <v>292</v>
      </c>
      <c r="D151" s="9">
        <v>1480</v>
      </c>
      <c r="E151" s="9" t="s">
        <v>210</v>
      </c>
      <c r="F151" s="145" t="s">
        <v>211</v>
      </c>
      <c r="G151" s="146"/>
      <c r="H151" s="10"/>
      <c r="I151" s="10">
        <f>D151</f>
        <v>1480</v>
      </c>
      <c r="J151" s="138"/>
      <c r="K151" s="139"/>
      <c r="L151" s="139"/>
      <c r="M151"/>
      <c r="N151"/>
      <c r="O151"/>
      <c r="P151"/>
      <c r="Q151"/>
      <c r="R151"/>
      <c r="S151"/>
      <c r="T151"/>
      <c r="U151"/>
      <c r="V151"/>
      <c r="W151"/>
      <c r="X151"/>
      <c r="Y151"/>
      <c r="Z151"/>
      <c r="AA151"/>
      <c r="AB151"/>
      <c r="AC151"/>
      <c r="AD151"/>
      <c r="AE151"/>
      <c r="AF151"/>
      <c r="AG151"/>
      <c r="AH151"/>
      <c r="AI151"/>
      <c r="AJ151"/>
      <c r="AK151"/>
      <c r="AL151"/>
      <c r="AM151"/>
    </row>
    <row r="152" spans="1:39" s="27" customFormat="1" ht="30" customHeight="1" x14ac:dyDescent="0.2">
      <c r="A152" s="39"/>
      <c r="B152" s="40"/>
      <c r="C152" s="123" t="s">
        <v>293</v>
      </c>
      <c r="D152" s="9">
        <v>3600</v>
      </c>
      <c r="E152" s="9" t="s">
        <v>210</v>
      </c>
      <c r="F152" s="145" t="s">
        <v>235</v>
      </c>
      <c r="G152" s="146"/>
      <c r="H152" s="10"/>
      <c r="I152" s="10">
        <f>D152</f>
        <v>3600</v>
      </c>
      <c r="J152" s="107"/>
      <c r="K152" s="110"/>
      <c r="L152" s="110"/>
      <c r="M152"/>
      <c r="N152"/>
      <c r="O152"/>
      <c r="P152"/>
      <c r="Q152"/>
      <c r="R152"/>
      <c r="S152"/>
      <c r="T152"/>
      <c r="U152"/>
      <c r="V152"/>
      <c r="W152"/>
      <c r="X152"/>
      <c r="Y152"/>
      <c r="Z152"/>
      <c r="AA152"/>
      <c r="AB152"/>
      <c r="AC152"/>
      <c r="AD152"/>
      <c r="AE152"/>
      <c r="AF152"/>
      <c r="AG152"/>
      <c r="AH152"/>
      <c r="AI152"/>
      <c r="AJ152"/>
      <c r="AK152"/>
      <c r="AL152"/>
      <c r="AM152"/>
    </row>
    <row r="153" spans="1:39" s="27" customFormat="1" ht="30" customHeight="1" x14ac:dyDescent="0.2">
      <c r="A153" s="39"/>
      <c r="B153" s="40"/>
      <c r="C153" s="123" t="s">
        <v>294</v>
      </c>
      <c r="D153" s="9">
        <v>5660</v>
      </c>
      <c r="E153" s="9" t="s">
        <v>210</v>
      </c>
      <c r="F153" s="108" t="s">
        <v>222</v>
      </c>
      <c r="G153" s="109"/>
      <c r="H153" s="10"/>
      <c r="I153" s="10">
        <f>D153</f>
        <v>5660</v>
      </c>
      <c r="J153" s="107"/>
      <c r="K153" s="110"/>
      <c r="L153" s="110"/>
      <c r="M153"/>
      <c r="N153"/>
      <c r="O153"/>
      <c r="P153"/>
      <c r="Q153"/>
      <c r="R153"/>
      <c r="S153"/>
      <c r="T153"/>
      <c r="U153"/>
      <c r="V153"/>
      <c r="W153"/>
      <c r="X153"/>
      <c r="Y153"/>
      <c r="Z153"/>
      <c r="AA153"/>
      <c r="AB153"/>
      <c r="AC153"/>
      <c r="AD153"/>
      <c r="AE153"/>
      <c r="AF153"/>
      <c r="AG153"/>
      <c r="AH153"/>
      <c r="AI153"/>
      <c r="AJ153"/>
      <c r="AK153"/>
      <c r="AL153"/>
      <c r="AM153"/>
    </row>
    <row r="154" spans="1:39" s="27" customFormat="1" ht="30" customHeight="1" x14ac:dyDescent="0.2">
      <c r="A154" s="39"/>
      <c r="B154" s="40"/>
      <c r="C154" s="123" t="s">
        <v>295</v>
      </c>
      <c r="D154" s="9">
        <v>15510</v>
      </c>
      <c r="E154" s="9" t="s">
        <v>210</v>
      </c>
      <c r="F154" s="145" t="s">
        <v>211</v>
      </c>
      <c r="G154" s="146"/>
      <c r="H154" s="10"/>
      <c r="I154" s="10">
        <f>D154</f>
        <v>15510</v>
      </c>
      <c r="J154" s="107"/>
      <c r="K154" s="110"/>
      <c r="L154" s="110"/>
      <c r="M154"/>
      <c r="N154"/>
      <c r="O154"/>
      <c r="P154"/>
      <c r="Q154"/>
      <c r="R154"/>
      <c r="S154"/>
      <c r="T154"/>
      <c r="U154"/>
      <c r="V154"/>
      <c r="W154"/>
      <c r="X154"/>
      <c r="Y154"/>
      <c r="Z154"/>
      <c r="AA154"/>
      <c r="AB154"/>
      <c r="AC154"/>
      <c r="AD154"/>
      <c r="AE154"/>
      <c r="AF154"/>
      <c r="AG154"/>
      <c r="AH154"/>
      <c r="AI154"/>
      <c r="AJ154"/>
      <c r="AK154"/>
      <c r="AL154"/>
      <c r="AM154"/>
    </row>
    <row r="155" spans="1:39" s="27" customFormat="1" ht="30" customHeight="1" x14ac:dyDescent="0.2">
      <c r="A155" s="39"/>
      <c r="B155" s="40"/>
      <c r="C155" s="9"/>
      <c r="D155" s="9"/>
      <c r="E155" s="9"/>
      <c r="F155" s="145"/>
      <c r="G155" s="146"/>
      <c r="H155" s="10"/>
      <c r="I155" s="10"/>
      <c r="J155" s="138"/>
      <c r="K155" s="139"/>
      <c r="L155" s="139"/>
      <c r="M155"/>
      <c r="N155"/>
      <c r="O155"/>
      <c r="P155"/>
      <c r="Q155"/>
      <c r="R155"/>
      <c r="S155"/>
      <c r="T155"/>
      <c r="U155"/>
      <c r="V155"/>
      <c r="W155"/>
      <c r="X155"/>
      <c r="Y155"/>
      <c r="Z155"/>
      <c r="AA155"/>
      <c r="AB155"/>
      <c r="AC155"/>
      <c r="AD155"/>
      <c r="AE155"/>
      <c r="AF155"/>
      <c r="AG155"/>
      <c r="AH155"/>
      <c r="AI155"/>
      <c r="AJ155"/>
      <c r="AK155"/>
      <c r="AL155"/>
      <c r="AM155"/>
    </row>
    <row r="156" spans="1:39" s="27" customFormat="1" ht="30" customHeight="1" x14ac:dyDescent="0.2">
      <c r="A156" s="140" t="s">
        <v>121</v>
      </c>
      <c r="B156" s="141"/>
      <c r="C156" s="34" t="s">
        <v>122</v>
      </c>
      <c r="D156" s="34" t="s">
        <v>170</v>
      </c>
      <c r="E156" s="72" t="s">
        <v>171</v>
      </c>
      <c r="F156" s="83" t="s">
        <v>123</v>
      </c>
      <c r="G156" s="83" t="s">
        <v>124</v>
      </c>
      <c r="H156" s="142"/>
      <c r="I156" s="143"/>
      <c r="J156" s="138"/>
      <c r="K156" s="139"/>
      <c r="L156" s="139"/>
      <c r="M156"/>
      <c r="N156"/>
      <c r="O156"/>
      <c r="P156"/>
      <c r="Q156"/>
      <c r="R156"/>
      <c r="S156"/>
      <c r="T156"/>
      <c r="U156"/>
      <c r="V156"/>
      <c r="W156"/>
      <c r="X156"/>
      <c r="Y156"/>
      <c r="Z156"/>
      <c r="AA156"/>
      <c r="AB156"/>
      <c r="AC156"/>
      <c r="AD156"/>
      <c r="AE156"/>
      <c r="AF156"/>
      <c r="AG156"/>
      <c r="AH156"/>
      <c r="AI156"/>
      <c r="AJ156"/>
      <c r="AK156"/>
      <c r="AL156"/>
      <c r="AM156"/>
    </row>
    <row r="157" spans="1:39" s="27" customFormat="1" ht="30" customHeight="1" x14ac:dyDescent="0.2">
      <c r="A157" s="39" t="s">
        <v>125</v>
      </c>
      <c r="B157" s="40" t="s">
        <v>126</v>
      </c>
      <c r="C157" s="9" t="s">
        <v>312</v>
      </c>
      <c r="D157" s="9">
        <v>236.9</v>
      </c>
      <c r="E157" s="9">
        <v>5</v>
      </c>
      <c r="F157" s="82">
        <v>466</v>
      </c>
      <c r="G157" s="82">
        <v>90</v>
      </c>
      <c r="H157" s="144"/>
      <c r="I157" s="143"/>
      <c r="J157" s="147" t="s">
        <v>127</v>
      </c>
      <c r="K157" s="148"/>
      <c r="L157" s="148"/>
      <c r="M157"/>
      <c r="N157"/>
      <c r="O157"/>
      <c r="P157"/>
      <c r="Q157"/>
      <c r="R157"/>
      <c r="S157"/>
      <c r="T157"/>
      <c r="U157"/>
      <c r="V157"/>
      <c r="W157"/>
      <c r="X157"/>
      <c r="Y157"/>
      <c r="Z157"/>
      <c r="AA157"/>
      <c r="AB157"/>
      <c r="AC157"/>
      <c r="AD157"/>
      <c r="AE157"/>
      <c r="AF157"/>
      <c r="AG157"/>
      <c r="AH157"/>
      <c r="AI157"/>
      <c r="AJ157"/>
      <c r="AK157"/>
      <c r="AL157"/>
      <c r="AM157"/>
    </row>
    <row r="158" spans="1:39" s="27" customFormat="1" ht="30" customHeight="1" x14ac:dyDescent="0.2">
      <c r="A158" s="39" t="s">
        <v>128</v>
      </c>
      <c r="B158" s="40" t="s">
        <v>129</v>
      </c>
      <c r="C158" s="9" t="s">
        <v>313</v>
      </c>
      <c r="D158" s="9">
        <v>6</v>
      </c>
      <c r="E158" s="9">
        <v>5</v>
      </c>
      <c r="F158" s="82">
        <v>4470</v>
      </c>
      <c r="G158" s="82">
        <v>90</v>
      </c>
      <c r="H158" s="94"/>
      <c r="I158" s="95"/>
      <c r="J158" s="138"/>
      <c r="K158" s="139"/>
      <c r="L158" s="139"/>
      <c r="M158"/>
      <c r="N158"/>
      <c r="O158"/>
      <c r="P158"/>
      <c r="Q158"/>
      <c r="R158"/>
      <c r="S158"/>
      <c r="T158"/>
      <c r="U158"/>
      <c r="V158"/>
      <c r="W158"/>
      <c r="X158"/>
      <c r="Y158"/>
      <c r="Z158"/>
      <c r="AA158"/>
      <c r="AB158"/>
      <c r="AC158"/>
      <c r="AD158"/>
      <c r="AE158"/>
      <c r="AF158"/>
      <c r="AG158"/>
      <c r="AH158"/>
      <c r="AI158"/>
      <c r="AJ158"/>
      <c r="AK158"/>
      <c r="AL158"/>
      <c r="AM158"/>
    </row>
    <row r="159" spans="1:39" s="27" customFormat="1" ht="30" customHeight="1" x14ac:dyDescent="0.2">
      <c r="A159" s="39" t="s">
        <v>130</v>
      </c>
      <c r="B159" s="40" t="s">
        <v>131</v>
      </c>
      <c r="C159" s="9" t="s">
        <v>314</v>
      </c>
      <c r="D159" s="9">
        <v>34</v>
      </c>
      <c r="E159" s="9">
        <v>5</v>
      </c>
      <c r="F159" s="82">
        <v>2087</v>
      </c>
      <c r="G159" s="82">
        <v>90</v>
      </c>
      <c r="H159" s="144"/>
      <c r="I159" s="143"/>
      <c r="J159" s="138"/>
      <c r="K159" s="139"/>
      <c r="L159" s="139"/>
      <c r="M159"/>
      <c r="N159"/>
      <c r="O159"/>
      <c r="P159"/>
      <c r="Q159"/>
      <c r="R159"/>
      <c r="S159"/>
      <c r="T159"/>
      <c r="U159"/>
      <c r="V159"/>
      <c r="W159"/>
      <c r="X159"/>
      <c r="Y159"/>
      <c r="Z159"/>
      <c r="AA159"/>
      <c r="AB159"/>
      <c r="AC159"/>
      <c r="AD159"/>
      <c r="AE159"/>
      <c r="AF159"/>
      <c r="AG159"/>
      <c r="AH159"/>
      <c r="AI159"/>
      <c r="AJ159"/>
      <c r="AK159"/>
      <c r="AL159"/>
      <c r="AM159"/>
    </row>
    <row r="160" spans="1:39" s="43" customFormat="1" ht="33" customHeight="1" x14ac:dyDescent="0.2">
      <c r="A160" s="27"/>
      <c r="B160" s="27"/>
      <c r="C160" s="41" t="s">
        <v>132</v>
      </c>
      <c r="D160" s="66">
        <f>SUM(D52:D155)+SUM(D157:D159)</f>
        <v>15684211.799999999</v>
      </c>
      <c r="E160" s="277"/>
      <c r="F160" s="278"/>
      <c r="G160" s="278"/>
      <c r="H160" s="68">
        <f>SUM(H52:H155)</f>
        <v>836949.99999999988</v>
      </c>
      <c r="I160" s="68">
        <f>SUM(I52:I155)</f>
        <v>14814674.899999999</v>
      </c>
      <c r="J160"/>
      <c r="K160"/>
      <c r="L160"/>
      <c r="M160"/>
      <c r="N160"/>
      <c r="O160"/>
      <c r="P160"/>
      <c r="Q160"/>
      <c r="R160"/>
      <c r="S160"/>
      <c r="T160"/>
      <c r="U160"/>
      <c r="V160"/>
      <c r="W160"/>
      <c r="X160"/>
      <c r="Y160"/>
      <c r="Z160"/>
      <c r="AA160"/>
      <c r="AB160"/>
      <c r="AC160"/>
      <c r="AD160"/>
      <c r="AE160"/>
      <c r="AF160"/>
      <c r="AG160"/>
      <c r="AH160"/>
      <c r="AI160"/>
      <c r="AJ160"/>
      <c r="AK160"/>
    </row>
    <row r="161" spans="1:47" s="43" customFormat="1" ht="33" customHeight="1" thickBot="1" x14ac:dyDescent="0.25">
      <c r="A161" s="29"/>
      <c r="B161" s="29"/>
      <c r="C161" s="42" t="s">
        <v>133</v>
      </c>
      <c r="D161" s="67">
        <f>D160/$C$6</f>
        <v>1230.4237702988937</v>
      </c>
      <c r="E161" s="279"/>
      <c r="F161" s="279"/>
      <c r="G161" s="279"/>
      <c r="H161" s="69">
        <f t="shared" ref="H161:I161" si="4">H160/$C$6</f>
        <v>65.65858633403937</v>
      </c>
      <c r="I161" s="69">
        <f t="shared" si="4"/>
        <v>1162.2087471561936</v>
      </c>
      <c r="J161"/>
      <c r="K161"/>
      <c r="L161"/>
      <c r="M161"/>
      <c r="N161"/>
      <c r="O161"/>
      <c r="P161"/>
      <c r="Q161"/>
      <c r="R161"/>
      <c r="S161"/>
      <c r="T161"/>
      <c r="U161"/>
      <c r="V161"/>
      <c r="W161"/>
      <c r="X161"/>
      <c r="Y161"/>
      <c r="Z161"/>
      <c r="AA161"/>
      <c r="AB161"/>
      <c r="AC161"/>
      <c r="AD161"/>
      <c r="AE161"/>
      <c r="AF161"/>
      <c r="AG161"/>
      <c r="AH161"/>
      <c r="AI161"/>
      <c r="AJ161"/>
      <c r="AK161"/>
    </row>
    <row r="162" spans="1:47" s="43" customFormat="1" ht="27" customHeight="1" x14ac:dyDescent="0.2">
      <c r="A162" s="29"/>
      <c r="B162" s="29"/>
      <c r="C162" s="28"/>
      <c r="D162" s="28"/>
      <c r="E162" s="28"/>
      <c r="F162" s="28"/>
      <c r="G162"/>
      <c r="H162"/>
      <c r="I162"/>
      <c r="J162"/>
      <c r="K162"/>
      <c r="L162"/>
      <c r="M162"/>
      <c r="N162"/>
      <c r="O162"/>
      <c r="P162"/>
      <c r="Q162"/>
      <c r="R162"/>
      <c r="S162"/>
      <c r="T162"/>
      <c r="U162"/>
      <c r="V162"/>
      <c r="W162"/>
      <c r="X162"/>
      <c r="Y162"/>
      <c r="Z162"/>
      <c r="AA162"/>
      <c r="AB162"/>
      <c r="AC162"/>
      <c r="AD162"/>
      <c r="AE162"/>
      <c r="AF162"/>
      <c r="AG162"/>
      <c r="AH162"/>
      <c r="AI162"/>
      <c r="AJ162"/>
      <c r="AK162"/>
      <c r="AL162"/>
      <c r="AM162"/>
      <c r="AN162"/>
      <c r="AO162"/>
      <c r="AP162"/>
      <c r="AQ162"/>
      <c r="AR162"/>
      <c r="AS162"/>
      <c r="AT162"/>
      <c r="AU162"/>
    </row>
    <row r="163" spans="1:47" s="43" customFormat="1" ht="36" customHeight="1" x14ac:dyDescent="0.2">
      <c r="A163" s="189"/>
      <c r="B163" s="189"/>
      <c r="C163" s="189"/>
      <c r="D163" s="189"/>
      <c r="E163" s="189"/>
      <c r="F163" s="189"/>
      <c r="G163" s="189"/>
      <c r="H163" s="189"/>
      <c r="I163" s="189"/>
      <c r="J163" s="189"/>
      <c r="K163" s="189"/>
      <c r="L163" s="189"/>
      <c r="M163" s="189"/>
      <c r="N163" s="189"/>
      <c r="O163" s="189"/>
      <c r="P163" s="189"/>
      <c r="Q163" s="189"/>
      <c r="R163" s="189"/>
      <c r="S163" s="189"/>
      <c r="T163" s="189"/>
      <c r="U163"/>
      <c r="V163"/>
      <c r="W163"/>
      <c r="X163"/>
      <c r="Y163"/>
      <c r="Z163"/>
      <c r="AA163"/>
      <c r="AB163"/>
      <c r="AC163"/>
      <c r="AD163"/>
      <c r="AE163"/>
      <c r="AF163"/>
      <c r="AG163"/>
      <c r="AH163"/>
      <c r="AI163"/>
      <c r="AJ163"/>
      <c r="AK163"/>
      <c r="AL163"/>
      <c r="AM163"/>
      <c r="AN163"/>
      <c r="AO163"/>
      <c r="AP163"/>
      <c r="AQ163"/>
      <c r="AR163"/>
      <c r="AS163"/>
      <c r="AT163"/>
      <c r="AU163"/>
    </row>
    <row r="164" spans="1:47" ht="23.25" customHeight="1" x14ac:dyDescent="0.2">
      <c r="A164" s="190" t="s">
        <v>172</v>
      </c>
      <c r="B164" s="191"/>
      <c r="C164" s="196" t="s">
        <v>173</v>
      </c>
      <c r="D164" s="196" t="s">
        <v>134</v>
      </c>
      <c r="E164" s="200" t="s">
        <v>135</v>
      </c>
      <c r="F164" s="201"/>
      <c r="G164" s="204" t="s">
        <v>136</v>
      </c>
      <c r="H164" s="204"/>
      <c r="I164" s="204"/>
      <c r="J164" s="204"/>
      <c r="K164" s="204"/>
      <c r="L164" s="204"/>
      <c r="M164" s="204"/>
      <c r="N164" s="204"/>
      <c r="O164" s="200" t="s">
        <v>137</v>
      </c>
      <c r="P164" s="204"/>
      <c r="Q164" s="204"/>
      <c r="R164" s="201"/>
      <c r="S164" s="206" t="s">
        <v>138</v>
      </c>
      <c r="T164" s="201" t="s">
        <v>139</v>
      </c>
    </row>
    <row r="165" spans="1:47" ht="39.4" customHeight="1" x14ac:dyDescent="0.2">
      <c r="A165" s="192"/>
      <c r="B165" s="193"/>
      <c r="C165" s="197"/>
      <c r="D165" s="199"/>
      <c r="E165" s="202"/>
      <c r="F165" s="203"/>
      <c r="G165" s="205"/>
      <c r="H165" s="205"/>
      <c r="I165" s="205"/>
      <c r="J165" s="205"/>
      <c r="K165" s="205"/>
      <c r="L165" s="205"/>
      <c r="M165" s="205"/>
      <c r="N165" s="205"/>
      <c r="O165" s="202"/>
      <c r="P165" s="205"/>
      <c r="Q165" s="205"/>
      <c r="R165" s="203"/>
      <c r="S165" s="207"/>
      <c r="T165" s="203"/>
    </row>
    <row r="166" spans="1:47" ht="24.75" customHeight="1" x14ac:dyDescent="0.2">
      <c r="A166" s="194"/>
      <c r="B166" s="195"/>
      <c r="C166" s="198"/>
      <c r="D166" s="222" t="s">
        <v>140</v>
      </c>
      <c r="E166" s="223"/>
      <c r="F166" s="224"/>
      <c r="G166" s="222" t="s">
        <v>141</v>
      </c>
      <c r="H166" s="223"/>
      <c r="I166" s="223"/>
      <c r="J166" s="223"/>
      <c r="K166" s="223"/>
      <c r="L166" s="223"/>
      <c r="M166" s="223"/>
      <c r="N166" s="224"/>
      <c r="O166" s="222" t="s">
        <v>142</v>
      </c>
      <c r="P166" s="223"/>
      <c r="Q166" s="223"/>
      <c r="R166" s="224"/>
      <c r="S166" s="207"/>
      <c r="T166" s="201" t="s">
        <v>65</v>
      </c>
    </row>
    <row r="167" spans="1:47" ht="30" customHeight="1" x14ac:dyDescent="0.2">
      <c r="A167" s="44" t="s">
        <v>83</v>
      </c>
      <c r="B167" s="45"/>
      <c r="C167" s="46"/>
      <c r="D167" s="46" t="s">
        <v>143</v>
      </c>
      <c r="E167" s="46" t="s">
        <v>144</v>
      </c>
      <c r="F167" s="46" t="s">
        <v>145</v>
      </c>
      <c r="G167" s="46" t="s">
        <v>146</v>
      </c>
      <c r="H167" s="46" t="s">
        <v>147</v>
      </c>
      <c r="I167" s="46" t="s">
        <v>148</v>
      </c>
      <c r="J167" s="46" t="s">
        <v>149</v>
      </c>
      <c r="K167" s="46" t="s">
        <v>150</v>
      </c>
      <c r="L167" s="222" t="s">
        <v>151</v>
      </c>
      <c r="M167" s="224"/>
      <c r="N167" s="46" t="s">
        <v>152</v>
      </c>
      <c r="O167" s="46" t="s">
        <v>153</v>
      </c>
      <c r="P167" s="46" t="s">
        <v>154</v>
      </c>
      <c r="Q167" s="46" t="s">
        <v>155</v>
      </c>
      <c r="R167" s="46" t="s">
        <v>156</v>
      </c>
      <c r="S167" s="208"/>
      <c r="T167" s="203"/>
    </row>
    <row r="168" spans="1:47" ht="30" customHeight="1" x14ac:dyDescent="0.2">
      <c r="A168" s="47">
        <v>0.1</v>
      </c>
      <c r="B168" s="40" t="s">
        <v>101</v>
      </c>
      <c r="C168" s="259"/>
      <c r="D168" s="260"/>
      <c r="E168" s="260"/>
      <c r="F168" s="260"/>
      <c r="G168" s="260"/>
      <c r="H168" s="260"/>
      <c r="I168" s="260"/>
      <c r="J168" s="260"/>
      <c r="K168" s="260"/>
      <c r="L168" s="260"/>
      <c r="M168" s="260"/>
      <c r="N168" s="261"/>
      <c r="O168" s="16" t="s">
        <v>157</v>
      </c>
      <c r="P168" s="16"/>
      <c r="Q168" s="16"/>
      <c r="R168" s="16"/>
      <c r="S168" s="65">
        <f>SUM(C168:R168)</f>
        <v>0</v>
      </c>
      <c r="T168" s="13"/>
    </row>
    <row r="169" spans="1:47" ht="30" customHeight="1" x14ac:dyDescent="0.2">
      <c r="A169" s="39">
        <v>0.2</v>
      </c>
      <c r="B169" s="40" t="s">
        <v>103</v>
      </c>
      <c r="C169" s="262"/>
      <c r="D169" s="263"/>
      <c r="E169" s="263"/>
      <c r="F169" s="263"/>
      <c r="G169" s="263"/>
      <c r="H169" s="263"/>
      <c r="I169" s="263"/>
      <c r="J169" s="263"/>
      <c r="K169" s="263"/>
      <c r="L169" s="263"/>
      <c r="M169" s="263"/>
      <c r="N169" s="264"/>
      <c r="O169" s="16">
        <v>31266</v>
      </c>
      <c r="P169" s="16"/>
      <c r="Q169" s="16"/>
      <c r="R169" s="16"/>
      <c r="S169" s="65">
        <f t="shared" ref="S169:S183" si="5">SUM(C169:R169)</f>
        <v>31266</v>
      </c>
      <c r="T169" s="12"/>
    </row>
    <row r="170" spans="1:47" ht="30" customHeight="1" x14ac:dyDescent="0.2">
      <c r="A170" s="39">
        <v>0.3</v>
      </c>
      <c r="B170" s="40" t="s">
        <v>104</v>
      </c>
      <c r="C170" s="12"/>
      <c r="D170" s="12"/>
      <c r="E170" s="14"/>
      <c r="F170" s="15"/>
      <c r="G170" s="15"/>
      <c r="H170" s="16"/>
      <c r="I170" s="16"/>
      <c r="J170" s="16"/>
      <c r="K170" s="16"/>
      <c r="L170" s="265"/>
      <c r="M170" s="266"/>
      <c r="N170" s="267"/>
      <c r="O170" s="16" t="s">
        <v>157</v>
      </c>
      <c r="P170" s="16"/>
      <c r="Q170" s="16"/>
      <c r="R170" s="16"/>
      <c r="S170" s="65">
        <f t="shared" si="5"/>
        <v>0</v>
      </c>
      <c r="T170" s="12"/>
    </row>
    <row r="171" spans="1:47" ht="30" customHeight="1" x14ac:dyDescent="0.2">
      <c r="A171" s="39">
        <v>0.4</v>
      </c>
      <c r="B171" s="40" t="s">
        <v>105</v>
      </c>
      <c r="C171" s="12"/>
      <c r="D171" s="12"/>
      <c r="E171" s="14"/>
      <c r="F171" s="15"/>
      <c r="G171" s="17"/>
      <c r="H171" s="16"/>
      <c r="I171" s="16"/>
      <c r="J171" s="16"/>
      <c r="K171" s="16"/>
      <c r="L171" s="259"/>
      <c r="M171" s="260"/>
      <c r="N171" s="261"/>
      <c r="O171" s="16" t="s">
        <v>157</v>
      </c>
      <c r="P171" s="16"/>
      <c r="Q171" s="16"/>
      <c r="R171" s="16"/>
      <c r="S171" s="65">
        <f t="shared" si="5"/>
        <v>0</v>
      </c>
      <c r="T171" s="16"/>
    </row>
    <row r="172" spans="1:47" ht="30" customHeight="1" x14ac:dyDescent="0.2">
      <c r="A172" s="39">
        <v>0.5</v>
      </c>
      <c r="B172" s="40" t="s">
        <v>158</v>
      </c>
      <c r="C172" s="12"/>
      <c r="D172" s="12"/>
      <c r="E172" s="14"/>
      <c r="F172" s="15"/>
      <c r="G172" s="17"/>
      <c r="H172" s="16"/>
      <c r="I172" s="16"/>
      <c r="J172" s="16"/>
      <c r="K172" s="16"/>
      <c r="L172" s="259"/>
      <c r="M172" s="260"/>
      <c r="N172" s="261"/>
      <c r="O172" s="16" t="s">
        <v>157</v>
      </c>
      <c r="P172" s="16"/>
      <c r="Q172" s="16"/>
      <c r="R172" s="16"/>
      <c r="S172" s="65">
        <f t="shared" si="5"/>
        <v>0</v>
      </c>
      <c r="T172" s="16"/>
    </row>
    <row r="173" spans="1:47" ht="30" customHeight="1" x14ac:dyDescent="0.2">
      <c r="A173" s="39">
        <v>1</v>
      </c>
      <c r="B173" s="45" t="s">
        <v>106</v>
      </c>
      <c r="C173" s="12">
        <v>0</v>
      </c>
      <c r="D173" s="12">
        <v>437795.34700000007</v>
      </c>
      <c r="E173" s="18">
        <v>441579.14900000009</v>
      </c>
      <c r="F173" s="12">
        <v>37583.106</v>
      </c>
      <c r="G173" s="16">
        <v>0</v>
      </c>
      <c r="H173" s="16">
        <v>11778.250000000002</v>
      </c>
      <c r="I173" s="16">
        <v>2944.5625000000005</v>
      </c>
      <c r="J173" s="16">
        <v>0</v>
      </c>
      <c r="K173" s="16">
        <v>0</v>
      </c>
      <c r="L173" s="259"/>
      <c r="M173" s="260"/>
      <c r="N173" s="261"/>
      <c r="O173" s="16" t="s">
        <v>157</v>
      </c>
      <c r="P173" s="16">
        <v>25717.857</v>
      </c>
      <c r="Q173" s="16">
        <v>2624.732</v>
      </c>
      <c r="R173" s="16"/>
      <c r="S173" s="65">
        <f t="shared" si="5"/>
        <v>960023.00350000011</v>
      </c>
      <c r="T173" s="16">
        <v>-128593.87</v>
      </c>
    </row>
    <row r="174" spans="1:47" ht="30" customHeight="1" x14ac:dyDescent="0.2">
      <c r="A174" s="39">
        <v>2.1</v>
      </c>
      <c r="B174" s="40" t="s">
        <v>107</v>
      </c>
      <c r="C174" s="12">
        <v>-1761432.8160000001</v>
      </c>
      <c r="D174" s="12">
        <v>564195.19200000004</v>
      </c>
      <c r="E174" s="18">
        <v>307068.11300000007</v>
      </c>
      <c r="F174" s="12">
        <v>63989.013000000006</v>
      </c>
      <c r="G174" s="16">
        <v>0</v>
      </c>
      <c r="H174" s="16">
        <v>11778.250000000002</v>
      </c>
      <c r="I174" s="16">
        <v>2944.5625000000005</v>
      </c>
      <c r="J174" s="16">
        <v>0</v>
      </c>
      <c r="K174" s="16">
        <v>0</v>
      </c>
      <c r="L174" s="259"/>
      <c r="M174" s="260"/>
      <c r="N174" s="261"/>
      <c r="O174" s="16" t="s">
        <v>157</v>
      </c>
      <c r="P174" s="16">
        <v>21262.780000000002</v>
      </c>
      <c r="Q174" s="16">
        <v>1774705.9880000001</v>
      </c>
      <c r="R174" s="16"/>
      <c r="S174" s="65">
        <f t="shared" si="5"/>
        <v>984511.08250000025</v>
      </c>
      <c r="T174" s="16">
        <v>-1490787.37</v>
      </c>
    </row>
    <row r="175" spans="1:47" ht="30" customHeight="1" x14ac:dyDescent="0.2">
      <c r="A175" s="39">
        <v>2.2000000000000002</v>
      </c>
      <c r="B175" s="40" t="s">
        <v>108</v>
      </c>
      <c r="C175" s="12">
        <v>-415530.70900000003</v>
      </c>
      <c r="D175" s="12">
        <v>102453.49400000001</v>
      </c>
      <c r="E175" s="18">
        <v>6024.9639999999999</v>
      </c>
      <c r="F175" s="12">
        <v>22708.752</v>
      </c>
      <c r="G175" s="16">
        <v>0</v>
      </c>
      <c r="H175" s="16">
        <v>11778.250000000002</v>
      </c>
      <c r="I175" s="16">
        <v>2944.5625000000005</v>
      </c>
      <c r="J175" s="16">
        <v>0</v>
      </c>
      <c r="K175" s="16">
        <v>0</v>
      </c>
      <c r="L175" s="259"/>
      <c r="M175" s="260"/>
      <c r="N175" s="261"/>
      <c r="O175" s="16" t="s">
        <v>157</v>
      </c>
      <c r="P175" s="16">
        <v>118.52500000000001</v>
      </c>
      <c r="Q175" s="16">
        <v>418216.50200000004</v>
      </c>
      <c r="R175" s="16">
        <v>24697.760999999999</v>
      </c>
      <c r="S175" s="65">
        <f>SUM(C175:R175)</f>
        <v>173412.10149999999</v>
      </c>
      <c r="T175" s="16">
        <v>-54068.45</v>
      </c>
    </row>
    <row r="176" spans="1:47" ht="30" customHeight="1" x14ac:dyDescent="0.2">
      <c r="A176" s="39">
        <v>2.2999999999999998</v>
      </c>
      <c r="B176" s="40" t="s">
        <v>109</v>
      </c>
      <c r="C176" s="12">
        <v>-22515.097000000002</v>
      </c>
      <c r="D176" s="12">
        <v>55511.280000000006</v>
      </c>
      <c r="E176" s="18">
        <v>1723.0510000000002</v>
      </c>
      <c r="F176" s="12">
        <v>10149.788</v>
      </c>
      <c r="G176" s="16">
        <v>0</v>
      </c>
      <c r="H176" s="16">
        <v>11778.250000000002</v>
      </c>
      <c r="I176" s="16">
        <v>2944.5625000000005</v>
      </c>
      <c r="J176" s="16">
        <v>7941.0100000000011</v>
      </c>
      <c r="K176" s="16">
        <v>0</v>
      </c>
      <c r="L176" s="259"/>
      <c r="M176" s="260"/>
      <c r="N176" s="261"/>
      <c r="O176" s="16" t="s">
        <v>157</v>
      </c>
      <c r="P176" s="16">
        <v>566.39</v>
      </c>
      <c r="Q176" s="16">
        <v>49678.948000000004</v>
      </c>
      <c r="R176" s="16">
        <v>571.13100000000009</v>
      </c>
      <c r="S176" s="65">
        <f t="shared" si="5"/>
        <v>118349.3135</v>
      </c>
      <c r="T176" s="16">
        <v>-35476.46</v>
      </c>
    </row>
    <row r="177" spans="1:20" ht="30" customHeight="1" x14ac:dyDescent="0.2">
      <c r="A177" s="39">
        <v>2.4</v>
      </c>
      <c r="B177" s="40" t="s">
        <v>110</v>
      </c>
      <c r="C177" s="12">
        <v>0</v>
      </c>
      <c r="D177" s="12">
        <v>11707.146000000002</v>
      </c>
      <c r="E177" s="18">
        <v>5041.7290000000012</v>
      </c>
      <c r="F177" s="12">
        <v>728.15600000000006</v>
      </c>
      <c r="G177" s="16">
        <v>0</v>
      </c>
      <c r="H177" s="16">
        <v>11778.250000000002</v>
      </c>
      <c r="I177" s="16">
        <v>2944.5625000000005</v>
      </c>
      <c r="J177" s="16"/>
      <c r="K177" s="16">
        <v>0</v>
      </c>
      <c r="L177" s="259"/>
      <c r="M177" s="260"/>
      <c r="N177" s="261"/>
      <c r="O177" s="16" t="s">
        <v>157</v>
      </c>
      <c r="P177" s="16">
        <v>550.58299999999997</v>
      </c>
      <c r="Q177" s="16">
        <v>53.999000000000009</v>
      </c>
      <c r="R177" s="16"/>
      <c r="S177" s="65">
        <f t="shared" si="5"/>
        <v>32804.425500000005</v>
      </c>
      <c r="T177" s="16">
        <v>-2558.2800000000002</v>
      </c>
    </row>
    <row r="178" spans="1:20" ht="30" customHeight="1" x14ac:dyDescent="0.2">
      <c r="A178" s="39">
        <v>2.5</v>
      </c>
      <c r="B178" s="40" t="s">
        <v>111</v>
      </c>
      <c r="C178" s="12">
        <v>0</v>
      </c>
      <c r="D178" s="12">
        <v>480594.25700000004</v>
      </c>
      <c r="E178" s="18">
        <v>42214.304000000004</v>
      </c>
      <c r="F178" s="12">
        <v>12078.220000000001</v>
      </c>
      <c r="G178" s="16">
        <v>0</v>
      </c>
      <c r="H178" s="16">
        <v>11778.250000000002</v>
      </c>
      <c r="I178" s="16">
        <v>2944.5625000000005</v>
      </c>
      <c r="J178" s="16">
        <v>64518.113000000005</v>
      </c>
      <c r="K178" s="16">
        <v>0</v>
      </c>
      <c r="L178" s="259"/>
      <c r="M178" s="260"/>
      <c r="N178" s="261"/>
      <c r="O178" s="16" t="s">
        <v>157</v>
      </c>
      <c r="P178" s="16">
        <v>3896.3320000000003</v>
      </c>
      <c r="Q178" s="16">
        <v>12171.368</v>
      </c>
      <c r="R178" s="16">
        <v>26814.546000000002</v>
      </c>
      <c r="S178" s="65">
        <f t="shared" si="5"/>
        <v>657009.95250000013</v>
      </c>
      <c r="T178" s="16">
        <v>-73976.44</v>
      </c>
    </row>
    <row r="179" spans="1:20" ht="30" customHeight="1" x14ac:dyDescent="0.2">
      <c r="A179" s="39">
        <v>2.6</v>
      </c>
      <c r="B179" s="40" t="s">
        <v>112</v>
      </c>
      <c r="C179" s="12">
        <v>0</v>
      </c>
      <c r="D179" s="12">
        <v>97823.55</v>
      </c>
      <c r="E179" s="18">
        <v>657.71199999999999</v>
      </c>
      <c r="F179" s="12">
        <v>0</v>
      </c>
      <c r="G179" s="16">
        <v>0</v>
      </c>
      <c r="H179" s="16">
        <v>11778.250000000002</v>
      </c>
      <c r="I179" s="16">
        <v>2944.5625000000005</v>
      </c>
      <c r="J179" s="16">
        <v>7090.7210000000005</v>
      </c>
      <c r="K179" s="16">
        <v>0</v>
      </c>
      <c r="L179" s="259"/>
      <c r="M179" s="260"/>
      <c r="N179" s="261"/>
      <c r="O179" s="16" t="s">
        <v>157</v>
      </c>
      <c r="P179" s="16">
        <v>0</v>
      </c>
      <c r="Q179" s="16">
        <v>0</v>
      </c>
      <c r="R179" s="16">
        <v>6291.5380000000005</v>
      </c>
      <c r="S179" s="65">
        <f t="shared" si="5"/>
        <v>126586.33350000001</v>
      </c>
      <c r="T179" s="16">
        <v>-35155.96</v>
      </c>
    </row>
    <row r="180" spans="1:20" ht="30" customHeight="1" x14ac:dyDescent="0.2">
      <c r="A180" s="39">
        <v>2.7</v>
      </c>
      <c r="B180" s="40" t="s">
        <v>113</v>
      </c>
      <c r="C180" s="12">
        <v>-100966.25000000001</v>
      </c>
      <c r="D180" s="12">
        <v>53192.458000000006</v>
      </c>
      <c r="E180" s="18">
        <v>3061.5530000000003</v>
      </c>
      <c r="F180" s="12">
        <v>6829.9550000000008</v>
      </c>
      <c r="G180" s="16">
        <v>0</v>
      </c>
      <c r="H180" s="16">
        <v>11778.250000000002</v>
      </c>
      <c r="I180" s="16">
        <v>2944.5625000000005</v>
      </c>
      <c r="J180" s="16">
        <v>12015.212000000001</v>
      </c>
      <c r="K180" s="16">
        <v>0</v>
      </c>
      <c r="L180" s="259"/>
      <c r="M180" s="260"/>
      <c r="N180" s="261"/>
      <c r="O180" s="16" t="s">
        <v>157</v>
      </c>
      <c r="P180" s="16">
        <v>283.72300000000001</v>
      </c>
      <c r="Q180" s="16">
        <v>101624.98500000002</v>
      </c>
      <c r="R180" s="16">
        <v>7241.4980000000005</v>
      </c>
      <c r="S180" s="65">
        <f t="shared" si="5"/>
        <v>98005.94650000002</v>
      </c>
      <c r="T180" s="16">
        <v>-3823.33</v>
      </c>
    </row>
    <row r="181" spans="1:20" ht="30" customHeight="1" x14ac:dyDescent="0.2">
      <c r="A181" s="39">
        <v>2.8</v>
      </c>
      <c r="B181" s="40" t="s">
        <v>114</v>
      </c>
      <c r="C181" s="12">
        <v>-21619.169000000002</v>
      </c>
      <c r="D181" s="12">
        <v>22177.243000000002</v>
      </c>
      <c r="E181" s="18">
        <v>281.17100000000005</v>
      </c>
      <c r="F181" s="12">
        <v>0</v>
      </c>
      <c r="G181" s="16">
        <v>0</v>
      </c>
      <c r="H181" s="16">
        <v>11778.250000000002</v>
      </c>
      <c r="I181" s="16">
        <v>2944.5625000000005</v>
      </c>
      <c r="J181" s="16">
        <v>25874.519000000004</v>
      </c>
      <c r="K181" s="16">
        <v>0</v>
      </c>
      <c r="L181" s="259"/>
      <c r="M181" s="260"/>
      <c r="N181" s="261"/>
      <c r="O181" s="16" t="s">
        <v>157</v>
      </c>
      <c r="P181" s="16">
        <v>74.096000000000004</v>
      </c>
      <c r="Q181" s="16">
        <v>24834.590000000004</v>
      </c>
      <c r="R181" s="16">
        <v>0.89100000000000013</v>
      </c>
      <c r="S181" s="65">
        <f t="shared" si="5"/>
        <v>66346.153500000015</v>
      </c>
      <c r="T181" s="16">
        <v>-845.77</v>
      </c>
    </row>
    <row r="182" spans="1:20" ht="30" customHeight="1" x14ac:dyDescent="0.2">
      <c r="A182" s="39">
        <v>3</v>
      </c>
      <c r="B182" s="45" t="s">
        <v>115</v>
      </c>
      <c r="C182" s="12">
        <v>-4138.75</v>
      </c>
      <c r="D182" s="12">
        <v>804239.86500000011</v>
      </c>
      <c r="E182" s="12">
        <v>12651.452000000001</v>
      </c>
      <c r="F182" s="12">
        <v>55676.456000000006</v>
      </c>
      <c r="G182" s="16">
        <v>0</v>
      </c>
      <c r="H182" s="16">
        <v>11778.250000000002</v>
      </c>
      <c r="I182" s="16">
        <v>2944.5625000000005</v>
      </c>
      <c r="J182" s="16">
        <v>1570167.6980000001</v>
      </c>
      <c r="K182" s="16">
        <v>0</v>
      </c>
      <c r="L182" s="259"/>
      <c r="M182" s="260"/>
      <c r="N182" s="261"/>
      <c r="O182" s="16" t="s">
        <v>157</v>
      </c>
      <c r="P182" s="16">
        <v>13216.973000000002</v>
      </c>
      <c r="Q182" s="16">
        <v>29053.299000000003</v>
      </c>
      <c r="R182" s="16">
        <v>3207.1930000000002</v>
      </c>
      <c r="S182" s="65">
        <f t="shared" ref="S182" si="6">SUM(C182:R182)</f>
        <v>2498796.9985000007</v>
      </c>
      <c r="T182" s="16">
        <v>-1924372.81</v>
      </c>
    </row>
    <row r="183" spans="1:20" ht="30" customHeight="1" x14ac:dyDescent="0.2">
      <c r="A183" s="39">
        <v>4</v>
      </c>
      <c r="B183" s="45" t="s">
        <v>159</v>
      </c>
      <c r="C183" s="12" t="s">
        <v>49</v>
      </c>
      <c r="D183" s="12" t="s">
        <v>49</v>
      </c>
      <c r="E183" s="12" t="s">
        <v>49</v>
      </c>
      <c r="F183" s="12" t="s">
        <v>49</v>
      </c>
      <c r="G183" s="12" t="s">
        <v>49</v>
      </c>
      <c r="H183" s="12" t="s">
        <v>49</v>
      </c>
      <c r="I183" s="12" t="s">
        <v>49</v>
      </c>
      <c r="J183" s="12" t="s">
        <v>49</v>
      </c>
      <c r="K183" s="12" t="s">
        <v>49</v>
      </c>
      <c r="L183" s="262"/>
      <c r="M183" s="263"/>
      <c r="N183" s="264"/>
      <c r="O183" s="16" t="s">
        <v>157</v>
      </c>
      <c r="P183" s="16"/>
      <c r="Q183" s="16"/>
      <c r="R183" s="16"/>
      <c r="S183" s="65">
        <f t="shared" si="5"/>
        <v>0</v>
      </c>
      <c r="T183" s="16" t="s">
        <v>207</v>
      </c>
    </row>
    <row r="184" spans="1:20" ht="30" customHeight="1" x14ac:dyDescent="0.2">
      <c r="A184" s="39">
        <v>5</v>
      </c>
      <c r="B184" s="45" t="s">
        <v>117</v>
      </c>
      <c r="C184" s="12">
        <v>-203.31300000000002</v>
      </c>
      <c r="D184" s="12">
        <v>1134553.9480000001</v>
      </c>
      <c r="E184" s="18">
        <v>4936.2280000000001</v>
      </c>
      <c r="F184" s="12">
        <v>21629.663000000004</v>
      </c>
      <c r="G184" s="16">
        <v>755731.152</v>
      </c>
      <c r="H184" s="16">
        <v>11778.250000000002</v>
      </c>
      <c r="I184" s="16">
        <v>2944.5625000000005</v>
      </c>
      <c r="J184" s="16">
        <v>2268857.8990000002</v>
      </c>
      <c r="K184" s="16">
        <v>0</v>
      </c>
      <c r="L184" s="11">
        <v>4367000</v>
      </c>
      <c r="M184" s="11">
        <v>4028200.0000000005</v>
      </c>
      <c r="N184" s="11">
        <v>23371.7</v>
      </c>
      <c r="O184" s="16" t="s">
        <v>157</v>
      </c>
      <c r="P184" s="16">
        <v>5543.3730000000005</v>
      </c>
      <c r="Q184" s="16">
        <v>14130.061000000002</v>
      </c>
      <c r="R184" s="16">
        <v>1764.422</v>
      </c>
      <c r="S184" s="65">
        <f t="shared" ref="S184:S187" si="7">SUM(C184:R184)</f>
        <v>12640237.945499999</v>
      </c>
      <c r="T184" s="16">
        <v>-857347.69</v>
      </c>
    </row>
    <row r="185" spans="1:20" ht="30" customHeight="1" x14ac:dyDescent="0.2">
      <c r="A185" s="39">
        <v>6</v>
      </c>
      <c r="B185" s="45" t="s">
        <v>118</v>
      </c>
      <c r="C185" s="12">
        <v>0</v>
      </c>
      <c r="D185" s="12">
        <v>0</v>
      </c>
      <c r="E185" s="18">
        <v>0</v>
      </c>
      <c r="F185" s="12">
        <v>0</v>
      </c>
      <c r="G185" s="16">
        <v>0</v>
      </c>
      <c r="H185" s="16">
        <v>0</v>
      </c>
      <c r="I185" s="16">
        <v>0</v>
      </c>
      <c r="J185" s="16">
        <v>0</v>
      </c>
      <c r="K185" s="16">
        <v>0</v>
      </c>
      <c r="L185" s="268"/>
      <c r="M185" s="269"/>
      <c r="N185" s="270"/>
      <c r="O185" s="16" t="s">
        <v>157</v>
      </c>
      <c r="P185" s="16">
        <v>0</v>
      </c>
      <c r="Q185" s="16">
        <v>0</v>
      </c>
      <c r="R185" s="16">
        <v>0</v>
      </c>
      <c r="S185" s="65">
        <f t="shared" si="7"/>
        <v>0</v>
      </c>
      <c r="T185" s="12"/>
    </row>
    <row r="186" spans="1:20" ht="30" customHeight="1" x14ac:dyDescent="0.2">
      <c r="A186" s="39">
        <v>7</v>
      </c>
      <c r="B186" s="45" t="s">
        <v>119</v>
      </c>
      <c r="C186" s="12">
        <v>0</v>
      </c>
      <c r="D186" s="12">
        <v>0</v>
      </c>
      <c r="E186" s="18">
        <v>0</v>
      </c>
      <c r="F186" s="12">
        <v>0</v>
      </c>
      <c r="G186" s="16">
        <v>0</v>
      </c>
      <c r="H186" s="16">
        <v>0</v>
      </c>
      <c r="I186" s="16">
        <v>0</v>
      </c>
      <c r="J186" s="16">
        <v>0</v>
      </c>
      <c r="K186" s="16">
        <v>0</v>
      </c>
      <c r="L186" s="271"/>
      <c r="M186" s="272"/>
      <c r="N186" s="273"/>
      <c r="O186" s="16" t="s">
        <v>157</v>
      </c>
      <c r="P186" s="16">
        <v>0</v>
      </c>
      <c r="Q186" s="16">
        <v>0</v>
      </c>
      <c r="R186" s="16">
        <v>0</v>
      </c>
      <c r="S186" s="65">
        <f t="shared" si="7"/>
        <v>0</v>
      </c>
      <c r="T186" s="12"/>
    </row>
    <row r="187" spans="1:20" ht="30" customHeight="1" x14ac:dyDescent="0.2">
      <c r="A187" s="39">
        <v>8</v>
      </c>
      <c r="B187" s="45" t="s">
        <v>120</v>
      </c>
      <c r="C187" s="12">
        <v>-6869.1260000000002</v>
      </c>
      <c r="D187" s="12">
        <v>675.22400000000005</v>
      </c>
      <c r="E187" s="18">
        <v>646.69000000000005</v>
      </c>
      <c r="F187" s="12">
        <v>218.10800000000003</v>
      </c>
      <c r="G187" s="16">
        <v>0</v>
      </c>
      <c r="H187" s="16">
        <v>11778.250000000002</v>
      </c>
      <c r="I187" s="16">
        <v>2944.5625000000005</v>
      </c>
      <c r="J187" s="16">
        <v>0</v>
      </c>
      <c r="K187" s="16">
        <v>0</v>
      </c>
      <c r="L187" s="274"/>
      <c r="M187" s="275"/>
      <c r="N187" s="276"/>
      <c r="O187" s="16" t="s">
        <v>157</v>
      </c>
      <c r="P187" s="16">
        <v>4.4990000000000006</v>
      </c>
      <c r="Q187" s="16">
        <v>6922.6410000000014</v>
      </c>
      <c r="R187" s="16">
        <v>422.96100000000001</v>
      </c>
      <c r="S187" s="65">
        <f t="shared" si="7"/>
        <v>16743.809500000003</v>
      </c>
      <c r="T187" s="12">
        <v>0</v>
      </c>
    </row>
    <row r="188" spans="1:20" ht="30" customHeight="1" x14ac:dyDescent="0.2">
      <c r="A188" s="225" t="s">
        <v>160</v>
      </c>
      <c r="B188" s="226"/>
      <c r="C188" s="219"/>
      <c r="D188" s="220"/>
      <c r="E188" s="221"/>
      <c r="F188" s="12">
        <v>328395</v>
      </c>
      <c r="G188" s="256"/>
      <c r="H188" s="257"/>
      <c r="I188" s="257"/>
      <c r="J188" s="257"/>
      <c r="K188" s="257"/>
      <c r="L188" s="257"/>
      <c r="M188" s="257"/>
      <c r="N188" s="257"/>
      <c r="O188" s="257"/>
      <c r="P188" s="257"/>
      <c r="Q188" s="257"/>
      <c r="R188" s="258"/>
      <c r="S188" s="65">
        <f>F188</f>
        <v>328395</v>
      </c>
      <c r="T188" s="74"/>
    </row>
    <row r="189" spans="1:20" ht="27" customHeight="1" x14ac:dyDescent="0.2">
      <c r="A189" s="175" t="s">
        <v>66</v>
      </c>
      <c r="B189" s="176"/>
      <c r="C189" s="63">
        <f>SUM(C170:C187)</f>
        <v>-2333275.2300000009</v>
      </c>
      <c r="D189" s="63">
        <f t="shared" ref="D189:K189" si="8">SUM(D170:D187)</f>
        <v>3764919.0040000002</v>
      </c>
      <c r="E189" s="96">
        <f t="shared" si="8"/>
        <v>825886.11600000015</v>
      </c>
      <c r="F189" s="63">
        <f>SUM(F170:F188)</f>
        <v>559986.21699999995</v>
      </c>
      <c r="G189" s="63">
        <f>SUM(G170:G187)</f>
        <v>755731.152</v>
      </c>
      <c r="H189" s="63">
        <f t="shared" si="8"/>
        <v>141339.00000000003</v>
      </c>
      <c r="I189" s="63">
        <f t="shared" si="8"/>
        <v>35334.750000000007</v>
      </c>
      <c r="J189" s="63">
        <f t="shared" si="8"/>
        <v>3956465.1720000003</v>
      </c>
      <c r="K189" s="63">
        <f t="shared" si="8"/>
        <v>0</v>
      </c>
      <c r="L189" s="215">
        <f>L184+M184</f>
        <v>8395200</v>
      </c>
      <c r="M189" s="216"/>
      <c r="N189" s="63">
        <f>N184</f>
        <v>23371.7</v>
      </c>
      <c r="O189" s="63">
        <f>SUM(O168:O187)</f>
        <v>31266</v>
      </c>
      <c r="P189" s="63">
        <f t="shared" ref="P189:R189" si="9">SUM(P168:P187)</f>
        <v>71235.131000000008</v>
      </c>
      <c r="Q189" s="63">
        <f t="shared" si="9"/>
        <v>2434017.1129999994</v>
      </c>
      <c r="R189" s="63">
        <f t="shared" si="9"/>
        <v>71011.941000000006</v>
      </c>
      <c r="S189" s="63">
        <f>SUM(S168:S188)</f>
        <v>18732488.066000003</v>
      </c>
      <c r="T189" s="63">
        <f>SUM(T168:T187)</f>
        <v>-4607006.43</v>
      </c>
    </row>
    <row r="190" spans="1:20" ht="27" customHeight="1" x14ac:dyDescent="0.2">
      <c r="A190" s="175" t="s">
        <v>174</v>
      </c>
      <c r="B190" s="176"/>
      <c r="C190" s="64">
        <f t="shared" ref="C190:K190" si="10">C189/$C$6</f>
        <v>-183.04504824664633</v>
      </c>
      <c r="D190" s="64">
        <f t="shared" si="10"/>
        <v>295.35726084568921</v>
      </c>
      <c r="E190" s="64">
        <f t="shared" si="10"/>
        <v>64.790626500353042</v>
      </c>
      <c r="F190" s="64">
        <f t="shared" si="10"/>
        <v>43.930824272377812</v>
      </c>
      <c r="G190" s="64">
        <f t="shared" si="10"/>
        <v>59.286981407389973</v>
      </c>
      <c r="H190" s="64">
        <f t="shared" si="10"/>
        <v>11.088020710755474</v>
      </c>
      <c r="I190" s="64">
        <f t="shared" si="10"/>
        <v>2.7720051776888686</v>
      </c>
      <c r="J190" s="64">
        <f t="shared" si="10"/>
        <v>310.38402541774536</v>
      </c>
      <c r="K190" s="64">
        <f t="shared" si="10"/>
        <v>0</v>
      </c>
      <c r="L190" s="217">
        <f>L189/$C$6</f>
        <v>658.60202400564833</v>
      </c>
      <c r="M190" s="218"/>
      <c r="N190" s="64">
        <f t="shared" ref="N190" si="11">N189/$C$6</f>
        <v>1.8335059229622657</v>
      </c>
      <c r="O190" s="64">
        <f t="shared" ref="O190" si="12">O189/$C$6</f>
        <v>2.4528124264532831</v>
      </c>
      <c r="P190" s="64">
        <f t="shared" ref="P190" si="13">P189/$C$6</f>
        <v>5.5883840119243748</v>
      </c>
      <c r="Q190" s="64">
        <f t="shared" ref="Q190" si="14">Q189/$C$6</f>
        <v>190.94823197615122</v>
      </c>
      <c r="R190" s="64">
        <f t="shared" ref="R190" si="15">R189/$C$6</f>
        <v>5.5708747940691934</v>
      </c>
      <c r="S190" s="64">
        <f t="shared" ref="S190" si="16">S189/$C$6</f>
        <v>1469.5605292225625</v>
      </c>
      <c r="T190" s="64">
        <f t="shared" ref="T190" si="17">T189/$C$6</f>
        <v>-361.41887738291359</v>
      </c>
    </row>
    <row r="191" spans="1:20" ht="15.75" customHeight="1" x14ac:dyDescent="0.2">
      <c r="A191" s="227" t="s">
        <v>161</v>
      </c>
      <c r="B191" s="228"/>
      <c r="C191" s="228"/>
      <c r="D191" s="228"/>
      <c r="E191" s="228"/>
      <c r="F191" s="228"/>
      <c r="G191" s="228"/>
      <c r="H191" s="228"/>
      <c r="I191" s="228"/>
      <c r="J191" s="228"/>
      <c r="K191" s="228"/>
      <c r="L191" s="228"/>
      <c r="M191" s="228"/>
      <c r="N191" s="228"/>
      <c r="O191" s="228"/>
      <c r="P191" s="228"/>
      <c r="Q191" s="228"/>
      <c r="R191" s="228"/>
      <c r="S191" s="228"/>
      <c r="T191" s="228"/>
    </row>
    <row r="192" spans="1:20" ht="15" customHeight="1" x14ac:dyDescent="0.2">
      <c r="A192" s="48" t="s">
        <v>162</v>
      </c>
      <c r="B192" s="48"/>
      <c r="C192" s="48"/>
      <c r="D192" s="48"/>
      <c r="E192" s="48"/>
      <c r="F192" s="48"/>
      <c r="G192" s="48"/>
      <c r="H192" s="48"/>
      <c r="I192" s="48"/>
      <c r="J192" s="48"/>
      <c r="K192" s="48"/>
      <c r="L192" s="48"/>
      <c r="M192" s="48"/>
      <c r="N192" s="48"/>
      <c r="O192" s="48"/>
      <c r="P192" s="73"/>
      <c r="Q192" s="73"/>
      <c r="R192" s="73"/>
      <c r="S192" s="73"/>
      <c r="T192" s="73"/>
    </row>
    <row r="193" spans="1:47" s="51" customFormat="1" ht="37.5" customHeight="1" x14ac:dyDescent="0.2">
      <c r="A193" s="73"/>
      <c r="B193" s="73"/>
      <c r="C193" s="73"/>
      <c r="D193" s="73"/>
      <c r="E193" s="73"/>
      <c r="F193" s="73"/>
      <c r="G193" s="73"/>
      <c r="H193" s="73"/>
      <c r="I193" s="73"/>
      <c r="J193" s="73"/>
      <c r="K193" s="73"/>
      <c r="L193" s="73"/>
      <c r="M193" s="73"/>
      <c r="N193" s="73"/>
      <c r="O193" s="73"/>
      <c r="P193" s="73"/>
      <c r="Q193" s="73"/>
      <c r="R193" s="73"/>
      <c r="S193" s="73"/>
      <c r="T193" s="73"/>
      <c r="U193" s="50"/>
      <c r="V193" s="50"/>
      <c r="W193" s="50"/>
      <c r="X193" s="50"/>
      <c r="Y193" s="50"/>
      <c r="Z193" s="50"/>
      <c r="AA193" s="50"/>
      <c r="AB193" s="50"/>
      <c r="AC193" s="50"/>
      <c r="AD193" s="50"/>
      <c r="AE193" s="50"/>
      <c r="AF193" s="50"/>
      <c r="AG193" s="50"/>
      <c r="AH193" s="50"/>
      <c r="AI193" s="50"/>
      <c r="AJ193" s="50"/>
      <c r="AK193" s="50"/>
      <c r="AL193" s="50"/>
      <c r="AM193" s="50"/>
      <c r="AN193" s="50"/>
      <c r="AO193" s="50"/>
      <c r="AP193" s="50"/>
      <c r="AQ193" s="50"/>
      <c r="AR193" s="50"/>
      <c r="AS193" s="50"/>
      <c r="AT193" s="50"/>
      <c r="AU193" s="50"/>
    </row>
    <row r="194" spans="1:47" ht="12.75" customHeight="1" x14ac:dyDescent="0.2">
      <c r="A194" s="73"/>
      <c r="B194" s="73"/>
      <c r="C194" s="73"/>
      <c r="D194" s="73"/>
      <c r="E194" s="73"/>
      <c r="F194" s="73"/>
      <c r="G194" s="73"/>
      <c r="H194" s="73"/>
      <c r="I194" s="73"/>
      <c r="J194" s="73"/>
      <c r="K194" s="73"/>
      <c r="L194" s="73"/>
      <c r="M194" s="73"/>
      <c r="N194" s="73"/>
      <c r="O194" s="73"/>
      <c r="P194" s="73"/>
      <c r="Q194" s="73"/>
      <c r="R194" s="73"/>
      <c r="S194" s="73"/>
      <c r="T194" s="73"/>
    </row>
    <row r="195" spans="1:47" ht="65.25" customHeight="1" x14ac:dyDescent="0.2">
      <c r="A195" s="73"/>
      <c r="B195" s="73"/>
      <c r="C195" s="73"/>
      <c r="D195" s="73"/>
      <c r="E195" s="73"/>
      <c r="F195" s="73"/>
      <c r="G195" s="73"/>
      <c r="H195" s="73"/>
      <c r="I195" s="73"/>
      <c r="J195" s="73"/>
      <c r="K195" s="73"/>
      <c r="L195" s="73"/>
      <c r="M195" s="73"/>
      <c r="N195" s="73"/>
      <c r="O195" s="73"/>
      <c r="P195" s="73"/>
      <c r="Q195" s="73"/>
      <c r="R195" s="73"/>
      <c r="S195" s="73"/>
      <c r="T195" s="73"/>
      <c r="U195" s="50"/>
    </row>
    <row r="196" spans="1:47" ht="12.75" customHeight="1" x14ac:dyDescent="0.2">
      <c r="A196" s="73"/>
      <c r="B196" s="73"/>
      <c r="C196" s="73"/>
      <c r="D196" s="73"/>
      <c r="E196" s="73"/>
      <c r="F196" s="73"/>
      <c r="G196" s="73"/>
      <c r="H196" s="73"/>
      <c r="I196" s="73"/>
      <c r="J196" s="73"/>
      <c r="K196" s="73"/>
      <c r="L196" s="73"/>
      <c r="M196" s="73"/>
      <c r="N196" s="73"/>
      <c r="O196" s="73"/>
      <c r="P196" s="73"/>
      <c r="Q196" s="73"/>
      <c r="R196" s="73"/>
      <c r="S196" s="73"/>
      <c r="T196" s="73"/>
    </row>
    <row r="197" spans="1:47" ht="26.65" customHeight="1" x14ac:dyDescent="0.2">
      <c r="A197" s="73"/>
      <c r="B197" s="73"/>
      <c r="C197" s="73"/>
      <c r="D197" s="73"/>
      <c r="E197" s="73"/>
      <c r="F197" s="73"/>
      <c r="G197" s="73"/>
      <c r="H197" s="73"/>
      <c r="I197" s="73"/>
      <c r="J197" s="73"/>
      <c r="K197" s="73"/>
      <c r="L197" s="73"/>
      <c r="M197" s="73"/>
      <c r="N197" s="73"/>
      <c r="O197" s="73"/>
      <c r="P197" s="73"/>
      <c r="Q197" s="73"/>
      <c r="R197" s="73"/>
      <c r="S197" s="73"/>
      <c r="T197" s="73"/>
      <c r="U197" s="50"/>
    </row>
    <row r="198" spans="1:47" ht="25.5" customHeight="1" x14ac:dyDescent="0.2">
      <c r="A198" s="73"/>
      <c r="B198" s="73"/>
      <c r="C198" s="73"/>
      <c r="D198" s="73"/>
      <c r="E198" s="73"/>
      <c r="F198" s="73"/>
      <c r="G198" s="73"/>
      <c r="H198" s="73"/>
      <c r="I198" s="73"/>
      <c r="J198" s="73"/>
      <c r="K198" s="73"/>
      <c r="L198" s="73"/>
      <c r="M198" s="73"/>
      <c r="N198" s="73"/>
      <c r="O198" s="73"/>
      <c r="P198" s="73"/>
      <c r="Q198" s="73"/>
      <c r="R198" s="73"/>
      <c r="S198" s="73"/>
      <c r="T198" s="73"/>
    </row>
    <row r="199" spans="1:47" ht="29.65" customHeight="1" x14ac:dyDescent="0.2">
      <c r="A199" s="73"/>
      <c r="B199" s="73"/>
      <c r="C199" s="73"/>
      <c r="D199" s="73"/>
      <c r="E199" s="73"/>
      <c r="F199" s="73"/>
      <c r="G199" s="73"/>
      <c r="H199" s="73"/>
      <c r="I199" s="73"/>
      <c r="J199" s="73"/>
      <c r="K199" s="73"/>
      <c r="L199" s="73"/>
      <c r="M199" s="73"/>
      <c r="N199" s="73"/>
      <c r="O199" s="73"/>
      <c r="P199" s="73"/>
      <c r="Q199" s="73"/>
      <c r="R199" s="73"/>
      <c r="S199" s="73"/>
      <c r="T199" s="73"/>
      <c r="U199" s="50"/>
    </row>
    <row r="200" spans="1:47" ht="29.25" customHeight="1" x14ac:dyDescent="0.2">
      <c r="A200" s="73"/>
      <c r="B200" s="73"/>
      <c r="C200" s="73"/>
      <c r="D200" s="73"/>
      <c r="E200" s="73"/>
      <c r="F200" s="73"/>
      <c r="G200" s="73"/>
      <c r="H200" s="73"/>
      <c r="I200" s="73"/>
      <c r="J200" s="73"/>
      <c r="K200" s="73"/>
      <c r="L200" s="73"/>
      <c r="M200" s="73"/>
      <c r="N200" s="73"/>
      <c r="O200" s="73"/>
      <c r="P200" s="73"/>
      <c r="Q200" s="73"/>
      <c r="R200" s="73"/>
      <c r="S200" s="73"/>
      <c r="T200" s="73"/>
    </row>
    <row r="201" spans="1:47" ht="33" customHeight="1" x14ac:dyDescent="0.2">
      <c r="A201" s="73"/>
      <c r="B201" s="73"/>
      <c r="C201" s="73"/>
      <c r="D201" s="73"/>
      <c r="E201" s="73"/>
      <c r="F201" s="73"/>
      <c r="G201" s="73"/>
      <c r="H201" s="73"/>
      <c r="I201" s="73"/>
      <c r="J201" s="73"/>
      <c r="K201" s="73"/>
      <c r="L201" s="73"/>
      <c r="M201" s="73"/>
      <c r="N201" s="73"/>
      <c r="O201" s="73"/>
      <c r="P201" s="73"/>
      <c r="Q201" s="73"/>
      <c r="R201" s="73"/>
      <c r="S201" s="73"/>
      <c r="T201" s="73"/>
      <c r="U201" s="50"/>
    </row>
    <row r="202" spans="1:47" ht="33" customHeight="1" x14ac:dyDescent="0.2">
      <c r="A202" s="73"/>
      <c r="B202" s="73"/>
      <c r="C202" s="73"/>
      <c r="D202" s="73"/>
      <c r="E202" s="73"/>
      <c r="F202" s="73"/>
      <c r="G202" s="73"/>
      <c r="H202" s="73"/>
      <c r="I202" s="73"/>
      <c r="J202" s="73"/>
      <c r="K202" s="73"/>
      <c r="L202" s="73"/>
      <c r="M202" s="73"/>
      <c r="N202" s="73"/>
      <c r="O202" s="73"/>
      <c r="P202" s="73"/>
      <c r="Q202" s="73"/>
      <c r="R202" s="73"/>
      <c r="S202" s="73"/>
      <c r="T202" s="73"/>
    </row>
    <row r="203" spans="1:47" ht="33.4" customHeight="1" x14ac:dyDescent="0.2">
      <c r="A203" s="73"/>
      <c r="B203" s="73"/>
      <c r="C203" s="73"/>
      <c r="D203" s="73"/>
      <c r="E203" s="73"/>
      <c r="F203" s="73"/>
      <c r="G203" s="73"/>
      <c r="H203" s="73"/>
      <c r="I203" s="73"/>
      <c r="J203" s="73"/>
      <c r="K203" s="73"/>
      <c r="L203" s="73"/>
      <c r="M203" s="73"/>
      <c r="N203" s="73"/>
      <c r="O203" s="73"/>
      <c r="P203" s="73"/>
      <c r="Q203" s="73"/>
      <c r="R203" s="73"/>
      <c r="S203" s="73"/>
      <c r="T203" s="73"/>
      <c r="U203" s="50"/>
    </row>
    <row r="204" spans="1:47" ht="29.65" customHeight="1" x14ac:dyDescent="0.2">
      <c r="A204" s="73"/>
      <c r="B204" s="73"/>
      <c r="C204" s="73"/>
      <c r="D204" s="73"/>
      <c r="E204" s="73"/>
      <c r="F204" s="73"/>
      <c r="G204" s="73"/>
      <c r="H204" s="73"/>
      <c r="I204" s="73"/>
      <c r="J204" s="73"/>
      <c r="K204" s="73"/>
      <c r="L204" s="73"/>
      <c r="M204" s="73"/>
      <c r="N204" s="73"/>
      <c r="O204" s="73"/>
      <c r="P204" s="73"/>
      <c r="Q204" s="73"/>
      <c r="R204" s="73"/>
      <c r="S204" s="73"/>
      <c r="T204" s="73"/>
    </row>
    <row r="205" spans="1:47" ht="34.9" customHeight="1" x14ac:dyDescent="0.2">
      <c r="A205" s="73"/>
      <c r="B205" s="73"/>
      <c r="C205" s="73"/>
      <c r="D205" s="73"/>
      <c r="E205" s="73"/>
      <c r="F205" s="73"/>
      <c r="G205" s="73"/>
      <c r="H205" s="73"/>
      <c r="I205" s="73"/>
      <c r="J205" s="73"/>
      <c r="K205" s="73"/>
      <c r="L205" s="73"/>
      <c r="M205" s="73"/>
      <c r="N205" s="73"/>
      <c r="O205" s="73"/>
      <c r="P205" s="73"/>
      <c r="Q205" s="73"/>
      <c r="R205" s="73"/>
      <c r="S205" s="73"/>
      <c r="T205" s="73"/>
      <c r="U205" s="50"/>
    </row>
    <row r="206" spans="1:47" ht="28.9" customHeight="1" x14ac:dyDescent="0.2">
      <c r="A206" s="73"/>
      <c r="B206" s="73"/>
      <c r="C206" s="73"/>
      <c r="D206" s="73"/>
      <c r="E206" s="73"/>
      <c r="F206" s="73"/>
      <c r="G206" s="73"/>
      <c r="H206" s="73"/>
      <c r="I206" s="73"/>
      <c r="J206" s="73"/>
      <c r="K206" s="73"/>
      <c r="L206" s="73"/>
      <c r="M206" s="73"/>
      <c r="N206" s="73"/>
      <c r="O206" s="73"/>
      <c r="P206" s="73"/>
      <c r="Q206" s="73"/>
      <c r="R206" s="73"/>
      <c r="S206" s="73"/>
      <c r="T206" s="73"/>
    </row>
    <row r="207" spans="1:47" ht="31.9" customHeight="1" x14ac:dyDescent="0.2">
      <c r="A207" s="73"/>
      <c r="B207" s="73"/>
      <c r="C207" s="73"/>
      <c r="D207" s="73"/>
      <c r="E207" s="73"/>
      <c r="F207" s="73"/>
      <c r="G207" s="73"/>
      <c r="H207" s="73"/>
      <c r="I207" s="73"/>
      <c r="J207" s="73"/>
      <c r="K207" s="73"/>
      <c r="L207" s="73"/>
      <c r="M207" s="73"/>
      <c r="N207" s="73"/>
      <c r="O207" s="73"/>
      <c r="P207" s="73"/>
      <c r="Q207" s="73"/>
      <c r="R207" s="73"/>
      <c r="S207" s="73"/>
      <c r="T207" s="73"/>
      <c r="U207" s="50"/>
    </row>
    <row r="208" spans="1:47" ht="33" customHeight="1" x14ac:dyDescent="0.2">
      <c r="A208" s="73"/>
      <c r="B208" s="73"/>
      <c r="C208" s="73"/>
      <c r="D208" s="73"/>
      <c r="E208" s="73"/>
      <c r="F208" s="73"/>
      <c r="G208" s="73"/>
      <c r="H208" s="73"/>
      <c r="I208" s="73"/>
      <c r="J208" s="73"/>
      <c r="K208" s="73"/>
      <c r="L208" s="73"/>
      <c r="M208" s="73"/>
      <c r="N208" s="73"/>
      <c r="O208" s="73"/>
      <c r="P208" s="73"/>
      <c r="Q208" s="73"/>
      <c r="R208" s="73"/>
      <c r="S208" s="73"/>
      <c r="T208" s="73"/>
    </row>
    <row r="209" spans="1:21" ht="34.15" customHeight="1" x14ac:dyDescent="0.2">
      <c r="A209" s="73"/>
      <c r="B209" s="73"/>
      <c r="C209" s="73"/>
      <c r="D209" s="73"/>
      <c r="E209" s="73"/>
      <c r="F209" s="73"/>
      <c r="G209" s="73"/>
      <c r="H209" s="73"/>
      <c r="I209" s="73"/>
      <c r="J209" s="73"/>
      <c r="K209" s="73"/>
      <c r="L209" s="73"/>
      <c r="M209" s="73"/>
      <c r="N209" s="73"/>
      <c r="O209" s="73"/>
      <c r="P209" s="73"/>
      <c r="Q209" s="73"/>
      <c r="R209" s="73"/>
      <c r="S209" s="73"/>
      <c r="T209" s="73"/>
      <c r="U209" s="50"/>
    </row>
    <row r="210" spans="1:21" ht="30.4" customHeight="1" x14ac:dyDescent="0.2">
      <c r="A210" s="73"/>
      <c r="B210" s="73"/>
      <c r="C210" s="73"/>
      <c r="D210" s="73"/>
      <c r="E210" s="73"/>
      <c r="F210" s="73"/>
      <c r="G210" s="73"/>
      <c r="H210" s="73"/>
      <c r="I210" s="73"/>
      <c r="J210" s="73"/>
      <c r="K210" s="73"/>
      <c r="L210" s="73"/>
      <c r="M210" s="73"/>
      <c r="N210" s="73"/>
      <c r="O210" s="73"/>
      <c r="P210" s="73"/>
      <c r="Q210" s="73"/>
      <c r="R210" s="73"/>
      <c r="S210" s="73"/>
      <c r="T210" s="73"/>
    </row>
    <row r="211" spans="1:21" ht="32.65" customHeight="1" x14ac:dyDescent="0.2">
      <c r="A211" s="73"/>
      <c r="B211" s="73"/>
      <c r="C211" s="73"/>
      <c r="D211" s="73"/>
      <c r="E211" s="73"/>
      <c r="F211" s="73"/>
      <c r="G211" s="73"/>
      <c r="H211" s="73"/>
      <c r="I211" s="73"/>
      <c r="J211" s="73"/>
      <c r="K211" s="73"/>
      <c r="L211" s="73"/>
      <c r="M211" s="73"/>
      <c r="N211" s="73"/>
      <c r="O211" s="73"/>
      <c r="P211" s="73"/>
      <c r="Q211" s="73"/>
      <c r="R211" s="73"/>
      <c r="S211" s="73"/>
      <c r="T211" s="73"/>
      <c r="U211" s="50"/>
    </row>
    <row r="212" spans="1:21" ht="31.5" customHeight="1" x14ac:dyDescent="0.2">
      <c r="A212" s="73"/>
      <c r="B212" s="73"/>
      <c r="C212" s="73"/>
      <c r="D212" s="73"/>
      <c r="E212" s="73"/>
      <c r="F212" s="73"/>
      <c r="G212" s="73"/>
      <c r="H212" s="73"/>
      <c r="I212" s="73"/>
      <c r="J212" s="73"/>
      <c r="K212" s="73"/>
      <c r="L212" s="73"/>
      <c r="M212" s="73"/>
      <c r="N212" s="73"/>
      <c r="O212" s="73"/>
      <c r="P212" s="73"/>
      <c r="Q212" s="73"/>
      <c r="R212" s="73"/>
      <c r="S212" s="73"/>
      <c r="T212" s="73"/>
    </row>
    <row r="213" spans="1:21" ht="38.25" customHeight="1" x14ac:dyDescent="0.2">
      <c r="A213" s="73"/>
      <c r="B213" s="73"/>
      <c r="C213" s="73"/>
      <c r="D213" s="73"/>
      <c r="E213" s="73"/>
      <c r="F213" s="73"/>
      <c r="G213" s="73"/>
      <c r="H213" s="73"/>
      <c r="I213" s="73"/>
      <c r="J213" s="73"/>
      <c r="K213" s="73"/>
      <c r="L213" s="73"/>
      <c r="M213" s="73"/>
      <c r="N213" s="73"/>
      <c r="O213" s="73"/>
      <c r="P213" s="73"/>
      <c r="Q213" s="73"/>
      <c r="R213" s="73"/>
      <c r="S213" s="73"/>
      <c r="T213" s="73"/>
      <c r="U213" s="50"/>
    </row>
    <row r="214" spans="1:21" ht="24.75" customHeight="1" x14ac:dyDescent="0.2">
      <c r="A214" s="73"/>
      <c r="B214" s="73"/>
      <c r="C214" s="73"/>
      <c r="D214" s="73"/>
      <c r="E214" s="73"/>
      <c r="F214" s="73"/>
      <c r="G214" s="73"/>
      <c r="H214" s="73"/>
      <c r="I214" s="73"/>
      <c r="J214" s="73"/>
      <c r="K214" s="73"/>
      <c r="L214" s="73"/>
      <c r="M214" s="73"/>
      <c r="N214" s="73"/>
      <c r="O214" s="73"/>
      <c r="P214" s="73"/>
      <c r="Q214" s="73"/>
      <c r="R214" s="73"/>
      <c r="S214" s="73"/>
      <c r="T214" s="73"/>
    </row>
    <row r="215" spans="1:21" ht="25.5" customHeight="1" x14ac:dyDescent="0.2">
      <c r="A215" s="73"/>
      <c r="B215" s="73"/>
      <c r="C215" s="73"/>
      <c r="D215" s="73"/>
      <c r="E215" s="73"/>
      <c r="F215" s="73"/>
      <c r="G215" s="73"/>
      <c r="H215" s="73"/>
      <c r="I215" s="73"/>
      <c r="J215" s="73"/>
      <c r="K215" s="73"/>
      <c r="L215" s="73"/>
      <c r="M215" s="73"/>
      <c r="N215" s="73"/>
      <c r="O215" s="73"/>
      <c r="P215" s="73"/>
      <c r="Q215" s="73"/>
      <c r="R215" s="73"/>
      <c r="S215" s="73"/>
      <c r="T215" s="73"/>
      <c r="U215" s="50"/>
    </row>
    <row r="216" spans="1:21" ht="31.5" customHeight="1" x14ac:dyDescent="0.2">
      <c r="A216" s="73"/>
      <c r="B216" s="73"/>
      <c r="C216" s="73"/>
      <c r="D216" s="73"/>
      <c r="E216" s="73"/>
      <c r="F216" s="73"/>
      <c r="G216" s="73"/>
      <c r="H216" s="73"/>
      <c r="I216" s="73"/>
      <c r="J216" s="73"/>
      <c r="K216" s="73"/>
      <c r="L216" s="73"/>
      <c r="M216" s="73"/>
      <c r="N216" s="73"/>
      <c r="O216" s="73"/>
      <c r="P216" s="73"/>
      <c r="Q216" s="73"/>
      <c r="R216" s="73"/>
      <c r="S216" s="73"/>
      <c r="T216" s="73"/>
    </row>
    <row r="217" spans="1:21" ht="25.9" customHeight="1" x14ac:dyDescent="0.2">
      <c r="A217" s="73"/>
      <c r="B217" s="73"/>
      <c r="C217" s="73"/>
      <c r="D217" s="73"/>
      <c r="E217" s="73"/>
      <c r="F217" s="73"/>
      <c r="G217" s="73"/>
      <c r="H217" s="73"/>
      <c r="I217" s="73"/>
      <c r="J217" s="73"/>
      <c r="K217" s="73"/>
      <c r="L217" s="73"/>
      <c r="M217" s="73"/>
      <c r="N217" s="73"/>
      <c r="O217" s="73"/>
      <c r="P217" s="73"/>
      <c r="Q217" s="73"/>
      <c r="R217" s="73"/>
      <c r="S217" s="73"/>
      <c r="T217" s="73"/>
      <c r="U217" s="50"/>
    </row>
    <row r="218" spans="1:21" ht="33" customHeight="1" x14ac:dyDescent="0.2">
      <c r="A218" s="73"/>
      <c r="B218" s="73"/>
      <c r="C218" s="73"/>
      <c r="D218" s="73"/>
      <c r="E218" s="73"/>
      <c r="F218" s="73"/>
      <c r="G218" s="73"/>
      <c r="H218" s="73"/>
      <c r="I218" s="73"/>
      <c r="J218" s="73"/>
      <c r="K218" s="73"/>
      <c r="L218" s="73"/>
      <c r="M218" s="73"/>
      <c r="N218" s="73"/>
      <c r="O218" s="73"/>
      <c r="P218" s="73"/>
      <c r="Q218" s="73"/>
      <c r="R218" s="73"/>
      <c r="S218" s="73"/>
      <c r="T218" s="73"/>
    </row>
    <row r="219" spans="1:21" ht="37.9" customHeight="1" x14ac:dyDescent="0.2">
      <c r="A219" s="73"/>
      <c r="B219" s="73"/>
      <c r="C219" s="73"/>
      <c r="D219" s="73"/>
      <c r="E219" s="73"/>
      <c r="F219" s="73"/>
      <c r="G219" s="73"/>
      <c r="H219" s="73"/>
      <c r="I219" s="73"/>
      <c r="J219" s="73"/>
      <c r="K219" s="73"/>
      <c r="L219" s="73"/>
      <c r="M219" s="73"/>
      <c r="N219" s="73"/>
      <c r="O219" s="73"/>
      <c r="P219" s="73"/>
      <c r="Q219" s="73"/>
      <c r="R219" s="73"/>
      <c r="S219" s="73"/>
      <c r="T219" s="73"/>
      <c r="U219" s="50"/>
    </row>
    <row r="220" spans="1:21" ht="37.9" customHeight="1" x14ac:dyDescent="0.2">
      <c r="A220" s="73"/>
      <c r="B220" s="73"/>
      <c r="C220" s="73"/>
      <c r="D220" s="73"/>
      <c r="E220" s="73"/>
      <c r="F220" s="73"/>
      <c r="G220" s="73"/>
      <c r="H220" s="73"/>
      <c r="I220" s="73"/>
      <c r="J220" s="73"/>
      <c r="K220" s="73"/>
      <c r="L220" s="73"/>
      <c r="M220" s="73"/>
      <c r="N220" s="73"/>
      <c r="O220" s="73"/>
      <c r="P220" s="73"/>
      <c r="Q220" s="73"/>
      <c r="R220" s="73"/>
      <c r="S220" s="73"/>
      <c r="T220" s="73"/>
    </row>
    <row r="221" spans="1:21" ht="23.25" x14ac:dyDescent="0.2">
      <c r="A221" s="73"/>
      <c r="B221" s="73"/>
      <c r="C221" s="73"/>
      <c r="D221" s="73"/>
      <c r="E221" s="73"/>
      <c r="F221" s="73"/>
      <c r="G221" s="73"/>
      <c r="H221" s="73"/>
      <c r="I221" s="73"/>
      <c r="J221" s="73"/>
      <c r="K221" s="73"/>
      <c r="L221" s="73"/>
      <c r="M221" s="73"/>
      <c r="N221" s="73"/>
      <c r="O221" s="73"/>
      <c r="P221" s="73"/>
      <c r="Q221" s="73"/>
      <c r="R221" s="73"/>
      <c r="S221" s="73"/>
      <c r="T221" s="73"/>
      <c r="U221" s="50"/>
    </row>
    <row r="222" spans="1:21" ht="12.75" customHeight="1" x14ac:dyDescent="0.2">
      <c r="A222" s="73"/>
      <c r="B222" s="73"/>
      <c r="C222" s="73"/>
      <c r="D222" s="73"/>
      <c r="E222" s="73"/>
      <c r="F222" s="73"/>
      <c r="G222" s="73"/>
      <c r="H222" s="73"/>
      <c r="I222" s="73"/>
      <c r="J222" s="73"/>
      <c r="K222" s="73"/>
      <c r="L222" s="73"/>
      <c r="M222" s="73"/>
      <c r="N222" s="73"/>
      <c r="O222" s="73"/>
      <c r="P222" s="73"/>
      <c r="Q222" s="73"/>
      <c r="R222" s="73"/>
      <c r="S222" s="73"/>
      <c r="T222" s="73"/>
    </row>
    <row r="223" spans="1:21" ht="23.25" x14ac:dyDescent="0.2">
      <c r="A223" s="73"/>
      <c r="B223" s="73"/>
      <c r="C223" s="73"/>
      <c r="D223" s="73"/>
      <c r="E223" s="73"/>
      <c r="F223" s="73"/>
      <c r="G223" s="73"/>
      <c r="H223" s="73"/>
      <c r="I223" s="73"/>
      <c r="J223" s="73"/>
      <c r="K223" s="73"/>
      <c r="L223" s="73"/>
      <c r="M223" s="73"/>
      <c r="N223" s="73"/>
      <c r="O223" s="73"/>
      <c r="P223" s="73"/>
      <c r="Q223" s="73"/>
      <c r="R223" s="73"/>
      <c r="S223" s="73"/>
      <c r="T223" s="73"/>
      <c r="U223" s="50"/>
    </row>
    <row r="224" spans="1:21" ht="23.25" x14ac:dyDescent="0.2">
      <c r="A224" s="73"/>
      <c r="B224" s="73"/>
      <c r="C224" s="73"/>
      <c r="D224" s="73"/>
      <c r="E224" s="73"/>
      <c r="F224" s="73"/>
      <c r="G224" s="73"/>
      <c r="H224" s="73"/>
      <c r="I224" s="73"/>
      <c r="J224" s="73"/>
      <c r="K224" s="73"/>
      <c r="L224" s="73"/>
      <c r="M224" s="73"/>
      <c r="N224" s="73"/>
      <c r="O224" s="73"/>
      <c r="P224" s="73"/>
      <c r="Q224" s="73"/>
      <c r="R224" s="73"/>
      <c r="S224" s="73"/>
      <c r="T224" s="73"/>
    </row>
    <row r="225" spans="1:21" ht="23.25" x14ac:dyDescent="0.2">
      <c r="A225" s="73"/>
      <c r="B225" s="73"/>
      <c r="C225" s="73"/>
      <c r="D225" s="73"/>
      <c r="E225" s="73"/>
      <c r="F225" s="73"/>
      <c r="G225" s="73"/>
      <c r="H225" s="73"/>
      <c r="I225" s="73"/>
      <c r="J225" s="73"/>
      <c r="K225" s="73"/>
      <c r="L225" s="73"/>
      <c r="M225" s="73"/>
      <c r="N225" s="73"/>
      <c r="O225" s="73"/>
      <c r="P225" s="73"/>
      <c r="Q225" s="73"/>
      <c r="R225" s="73"/>
      <c r="S225" s="73"/>
      <c r="T225" s="73"/>
      <c r="U225" s="50"/>
    </row>
    <row r="226" spans="1:21" ht="23.25" x14ac:dyDescent="0.2">
      <c r="A226" s="73"/>
      <c r="B226" s="73"/>
      <c r="C226" s="73"/>
      <c r="D226" s="73"/>
      <c r="E226" s="73"/>
      <c r="F226" s="73"/>
      <c r="G226" s="73"/>
      <c r="H226" s="73"/>
      <c r="I226" s="73"/>
      <c r="J226" s="73"/>
      <c r="K226" s="73"/>
      <c r="L226" s="73"/>
      <c r="M226" s="73"/>
      <c r="N226" s="73"/>
      <c r="O226" s="73"/>
      <c r="P226" s="73"/>
      <c r="Q226" s="73"/>
      <c r="R226" s="73"/>
      <c r="S226" s="73"/>
      <c r="T226" s="73"/>
    </row>
    <row r="227" spans="1:21" ht="23.25" x14ac:dyDescent="0.2">
      <c r="A227" s="73"/>
      <c r="B227" s="73"/>
      <c r="C227" s="73"/>
      <c r="D227" s="73"/>
      <c r="E227" s="73"/>
      <c r="F227" s="73"/>
      <c r="G227" s="73"/>
      <c r="H227" s="73"/>
      <c r="I227" s="73"/>
      <c r="J227" s="73"/>
      <c r="K227" s="73"/>
      <c r="L227" s="73"/>
      <c r="M227" s="73"/>
      <c r="N227" s="73"/>
      <c r="O227" s="73"/>
      <c r="P227" s="73"/>
      <c r="Q227" s="73"/>
      <c r="R227" s="73"/>
      <c r="S227" s="73"/>
      <c r="T227" s="73"/>
      <c r="U227" s="50"/>
    </row>
    <row r="228" spans="1:21" ht="23.25" x14ac:dyDescent="0.2">
      <c r="A228" s="73"/>
      <c r="B228" s="73"/>
      <c r="C228" s="73"/>
      <c r="D228" s="73"/>
      <c r="E228" s="73"/>
      <c r="F228" s="73"/>
      <c r="G228" s="73"/>
      <c r="H228" s="73"/>
      <c r="I228" s="73"/>
      <c r="J228" s="73"/>
      <c r="K228" s="73"/>
      <c r="L228" s="73"/>
      <c r="M228" s="73"/>
      <c r="N228" s="73"/>
      <c r="O228" s="73"/>
      <c r="P228" s="73"/>
      <c r="Q228" s="73"/>
      <c r="R228" s="73"/>
      <c r="S228" s="73"/>
      <c r="T228" s="73"/>
    </row>
  </sheetData>
  <sheetProtection algorithmName="SHA-512" hashValue="XcG0NQgXNrLZj2C1yL2o2r5JWrAp2npk65nChnV3vLhBg2yCZ2nN8wmhXiq2q2WvBJ3zdDFPWWcUidvthOtUTw==" saltValue="AOwuSOZ74ZAA7UcNZ+arJA==" spinCount="100000" sheet="1" objects="1" scenarios="1" formatCells="0" formatColumns="0" formatRows="0" insertRows="0"/>
  <mergeCells count="158">
    <mergeCell ref="F107:G107"/>
    <mergeCell ref="F112:G112"/>
    <mergeCell ref="F114:G114"/>
    <mergeCell ref="F132:G132"/>
    <mergeCell ref="A25:B25"/>
    <mergeCell ref="A26:B26"/>
    <mergeCell ref="C18:F18"/>
    <mergeCell ref="A27:B27"/>
    <mergeCell ref="C5:F5"/>
    <mergeCell ref="A6:B6"/>
    <mergeCell ref="C6:F6"/>
    <mergeCell ref="A9:B9"/>
    <mergeCell ref="C9:F9"/>
    <mergeCell ref="A14:B14"/>
    <mergeCell ref="C14:F14"/>
    <mergeCell ref="A21:B21"/>
    <mergeCell ref="A22:B22"/>
    <mergeCell ref="A23:B23"/>
    <mergeCell ref="A15:B15"/>
    <mergeCell ref="A8:F8"/>
    <mergeCell ref="C34:E34"/>
    <mergeCell ref="C35:E35"/>
    <mergeCell ref="B45:F46"/>
    <mergeCell ref="F83:G83"/>
    <mergeCell ref="A191:T191"/>
    <mergeCell ref="H47:I47"/>
    <mergeCell ref="A48:B48"/>
    <mergeCell ref="A49:B51"/>
    <mergeCell ref="E49:E51"/>
    <mergeCell ref="F49:G51"/>
    <mergeCell ref="E52:E74"/>
    <mergeCell ref="F52:G52"/>
    <mergeCell ref="F53:G53"/>
    <mergeCell ref="F73:G73"/>
    <mergeCell ref="F74:G74"/>
    <mergeCell ref="A47:B47"/>
    <mergeCell ref="C47:D47"/>
    <mergeCell ref="E47:E48"/>
    <mergeCell ref="F47:G48"/>
    <mergeCell ref="G188:R188"/>
    <mergeCell ref="C168:N169"/>
    <mergeCell ref="L170:N183"/>
    <mergeCell ref="L185:N187"/>
    <mergeCell ref="F75:G75"/>
    <mergeCell ref="F77:G77"/>
    <mergeCell ref="E160:G160"/>
    <mergeCell ref="E161:G161"/>
    <mergeCell ref="F94:G94"/>
    <mergeCell ref="A189:B189"/>
    <mergeCell ref="L189:M189"/>
    <mergeCell ref="A190:B190"/>
    <mergeCell ref="L190:M190"/>
    <mergeCell ref="C188:E188"/>
    <mergeCell ref="T164:T165"/>
    <mergeCell ref="D166:F166"/>
    <mergeCell ref="G166:N166"/>
    <mergeCell ref="O166:R166"/>
    <mergeCell ref="T166:T167"/>
    <mergeCell ref="L167:M167"/>
    <mergeCell ref="A188:B188"/>
    <mergeCell ref="A1:B1"/>
    <mergeCell ref="C1:F1"/>
    <mergeCell ref="A2:B2"/>
    <mergeCell ref="C2:F2"/>
    <mergeCell ref="C3:F3"/>
    <mergeCell ref="A4:B4"/>
    <mergeCell ref="C4:F4"/>
    <mergeCell ref="A13:B13"/>
    <mergeCell ref="C13:F13"/>
    <mergeCell ref="A10:B10"/>
    <mergeCell ref="C10:F10"/>
    <mergeCell ref="A12:B12"/>
    <mergeCell ref="C12:F12"/>
    <mergeCell ref="A5:B5"/>
    <mergeCell ref="A3:B3"/>
    <mergeCell ref="F85:G85"/>
    <mergeCell ref="A163:T163"/>
    <mergeCell ref="A164:B166"/>
    <mergeCell ref="C164:C166"/>
    <mergeCell ref="D164:D165"/>
    <mergeCell ref="E164:F165"/>
    <mergeCell ref="G164:N165"/>
    <mergeCell ref="O164:R165"/>
    <mergeCell ref="S164:S167"/>
    <mergeCell ref="F96:G96"/>
    <mergeCell ref="F105:G105"/>
    <mergeCell ref="F151:G151"/>
    <mergeCell ref="F152:G152"/>
    <mergeCell ref="F154:G154"/>
    <mergeCell ref="F97:G97"/>
    <mergeCell ref="F100:G100"/>
    <mergeCell ref="F106:G106"/>
    <mergeCell ref="F118:G118"/>
    <mergeCell ref="F123:G123"/>
    <mergeCell ref="F126:G126"/>
    <mergeCell ref="J158:L158"/>
    <mergeCell ref="J151:L151"/>
    <mergeCell ref="J155:L155"/>
    <mergeCell ref="J149:L149"/>
    <mergeCell ref="A20:I20"/>
    <mergeCell ref="C27:I27"/>
    <mergeCell ref="A24:B24"/>
    <mergeCell ref="C24:E24"/>
    <mergeCell ref="F24:I26"/>
    <mergeCell ref="C41:E41"/>
    <mergeCell ref="C42:E42"/>
    <mergeCell ref="C43:E43"/>
    <mergeCell ref="C38:E38"/>
    <mergeCell ref="J107:L107"/>
    <mergeCell ref="J112:L112"/>
    <mergeCell ref="J114:L114"/>
    <mergeCell ref="J132:L132"/>
    <mergeCell ref="J52:L52"/>
    <mergeCell ref="J53:L53"/>
    <mergeCell ref="J73:L73"/>
    <mergeCell ref="J74:L74"/>
    <mergeCell ref="J75:L75"/>
    <mergeCell ref="J77:L77"/>
    <mergeCell ref="J83:L83"/>
    <mergeCell ref="J85:L85"/>
    <mergeCell ref="J94:L94"/>
    <mergeCell ref="I5:J5"/>
    <mergeCell ref="A29:F29"/>
    <mergeCell ref="A17:B18"/>
    <mergeCell ref="C17:F17"/>
    <mergeCell ref="I4:J4"/>
    <mergeCell ref="I3:J3"/>
    <mergeCell ref="H2:J2"/>
    <mergeCell ref="J96:L96"/>
    <mergeCell ref="J105:L105"/>
    <mergeCell ref="A30:B30"/>
    <mergeCell ref="C30:F30"/>
    <mergeCell ref="A31:B31"/>
    <mergeCell ref="C31:F31"/>
    <mergeCell ref="C44:E44"/>
    <mergeCell ref="A34:B38"/>
    <mergeCell ref="A40:B44"/>
    <mergeCell ref="C40:E40"/>
    <mergeCell ref="C15:F15"/>
    <mergeCell ref="A16:B16"/>
    <mergeCell ref="C16:F16"/>
    <mergeCell ref="C36:E36"/>
    <mergeCell ref="C37:E37"/>
    <mergeCell ref="A32:B32"/>
    <mergeCell ref="C32:F32"/>
    <mergeCell ref="J159:L159"/>
    <mergeCell ref="A156:B156"/>
    <mergeCell ref="H156:I156"/>
    <mergeCell ref="H157:I157"/>
    <mergeCell ref="H159:I159"/>
    <mergeCell ref="F155:G155"/>
    <mergeCell ref="F150:G150"/>
    <mergeCell ref="F149:G149"/>
    <mergeCell ref="F133:G133"/>
    <mergeCell ref="J156:L156"/>
    <mergeCell ref="J157:L157"/>
    <mergeCell ref="J150:L150"/>
    <mergeCell ref="J133:L133"/>
  </mergeCells>
  <phoneticPr fontId="28" type="noConversion"/>
  <pageMargins left="0.25" right="0.25" top="0.75" bottom="0.75" header="0.3" footer="0.3"/>
  <pageSetup paperSize="8" scale="22"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2781300</xdr:colOff>
                    <xdr:row>15</xdr:row>
                    <xdr:rowOff>419100</xdr:rowOff>
                  </from>
                  <to>
                    <xdr:col>3</xdr:col>
                    <xdr:colOff>704850</xdr:colOff>
                    <xdr:row>17</xdr:row>
                    <xdr:rowOff>76200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xdr:col>
                    <xdr:colOff>1771650</xdr:colOff>
                    <xdr:row>16</xdr:row>
                    <xdr:rowOff>419100</xdr:rowOff>
                  </from>
                  <to>
                    <xdr:col>4</xdr:col>
                    <xdr:colOff>209550</xdr:colOff>
                    <xdr:row>18</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5B7E747-8AB4-46CE-8C19-EF2C5FCCBDF2}">
          <x14:formula1>
            <xm:f>'WLC benchmarks'!$B$3:$B$6</xm:f>
          </x14:formula1>
          <xm:sqref>C24:E24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C81BE-DAD9-43FD-BA2D-D7DE61DD2CED}">
  <sheetPr>
    <tabColor rgb="FF006699"/>
    <pageSetUpPr fitToPage="1"/>
  </sheetPr>
  <dimension ref="A1:AU208"/>
  <sheetViews>
    <sheetView showGridLines="0" tabSelected="1" zoomScale="85" zoomScaleNormal="85" workbookViewId="0">
      <selection activeCell="H14" sqref="H14"/>
    </sheetView>
  </sheetViews>
  <sheetFormatPr defaultColWidth="9.140625" defaultRowHeight="12.75" x14ac:dyDescent="0.2"/>
  <cols>
    <col min="1" max="1" width="14.28515625" style="22" customWidth="1"/>
    <col min="2" max="2" width="68.42578125" customWidth="1"/>
    <col min="3" max="3" width="44.7109375" style="24" customWidth="1"/>
    <col min="4" max="4" width="37" style="24" customWidth="1"/>
    <col min="5" max="5" width="41.140625" style="24" customWidth="1"/>
    <col min="6" max="6" width="25.28515625" style="24" customWidth="1"/>
    <col min="7" max="7" width="26.28515625" customWidth="1"/>
    <col min="8" max="8" width="30.5703125" customWidth="1"/>
    <col min="9" max="9" width="23.85546875" bestFit="1" customWidth="1"/>
    <col min="10" max="10" width="41.5703125" customWidth="1"/>
    <col min="11" max="11" width="21.140625" bestFit="1" customWidth="1"/>
    <col min="12" max="12" width="20.7109375" customWidth="1"/>
    <col min="13" max="13" width="24.5703125" customWidth="1"/>
    <col min="14" max="14" width="25.42578125" customWidth="1"/>
    <col min="15" max="15" width="33.5703125" customWidth="1"/>
    <col min="16" max="18" width="15.85546875" customWidth="1"/>
    <col min="19" max="19" width="23.85546875" customWidth="1"/>
    <col min="20" max="20" width="26.42578125" customWidth="1"/>
    <col min="26" max="26" width="46" bestFit="1" customWidth="1"/>
    <col min="27" max="27" width="126.42578125" customWidth="1"/>
  </cols>
  <sheetData>
    <row r="1" spans="1:11" x14ac:dyDescent="0.2">
      <c r="A1" s="209" t="s">
        <v>36</v>
      </c>
      <c r="B1" s="209"/>
      <c r="C1" s="210"/>
      <c r="D1" s="210"/>
      <c r="E1" s="210"/>
      <c r="F1" s="210"/>
    </row>
    <row r="2" spans="1:11" x14ac:dyDescent="0.2">
      <c r="A2" s="211" t="s">
        <v>37</v>
      </c>
      <c r="B2" s="211"/>
      <c r="C2" s="167" t="s">
        <v>315</v>
      </c>
      <c r="D2" s="167"/>
      <c r="E2" s="167"/>
      <c r="F2" s="167"/>
      <c r="H2" s="164" t="s">
        <v>45</v>
      </c>
      <c r="I2" s="164"/>
      <c r="J2" s="164"/>
      <c r="K2" s="25"/>
    </row>
    <row r="3" spans="1:11" x14ac:dyDescent="0.2">
      <c r="A3" s="213" t="s">
        <v>38</v>
      </c>
      <c r="B3" s="214"/>
      <c r="C3" s="167"/>
      <c r="D3" s="167"/>
      <c r="E3" s="167"/>
      <c r="F3" s="167"/>
      <c r="H3" s="71"/>
      <c r="I3" s="162" t="s">
        <v>46</v>
      </c>
      <c r="J3" s="163"/>
      <c r="K3" s="23"/>
    </row>
    <row r="4" spans="1:11" x14ac:dyDescent="0.2">
      <c r="A4" s="211" t="s">
        <v>47</v>
      </c>
      <c r="B4" s="211"/>
      <c r="C4" s="167" t="s">
        <v>368</v>
      </c>
      <c r="D4" s="167"/>
      <c r="E4" s="167"/>
      <c r="F4" s="167"/>
      <c r="H4" s="81"/>
      <c r="I4" s="160" t="s">
        <v>48</v>
      </c>
      <c r="J4" s="161"/>
      <c r="K4" s="23"/>
    </row>
    <row r="5" spans="1:11" ht="79.5" customHeight="1" x14ac:dyDescent="0.2">
      <c r="A5" s="211" t="s">
        <v>39</v>
      </c>
      <c r="B5" s="211"/>
      <c r="C5" s="166" t="s">
        <v>370</v>
      </c>
      <c r="D5" s="166"/>
      <c r="E5" s="166"/>
      <c r="F5" s="166"/>
      <c r="H5" s="80"/>
      <c r="I5" s="149" t="s">
        <v>49</v>
      </c>
      <c r="J5" s="150"/>
    </row>
    <row r="6" spans="1:11" ht="14.25" x14ac:dyDescent="0.2">
      <c r="A6" s="211" t="s">
        <v>40</v>
      </c>
      <c r="B6" s="211"/>
      <c r="C6" s="167">
        <v>1149</v>
      </c>
      <c r="D6" s="167"/>
      <c r="E6" s="167"/>
      <c r="F6" s="167"/>
    </row>
    <row r="7" spans="1:11" x14ac:dyDescent="0.2">
      <c r="A7"/>
      <c r="C7"/>
      <c r="D7"/>
      <c r="E7"/>
      <c r="F7"/>
    </row>
    <row r="8" spans="1:11" ht="22.5" customHeight="1" x14ac:dyDescent="0.2">
      <c r="A8" s="286" t="s">
        <v>50</v>
      </c>
      <c r="B8" s="287"/>
      <c r="C8" s="287"/>
      <c r="D8" s="287"/>
      <c r="E8" s="287"/>
      <c r="F8" s="288"/>
    </row>
    <row r="9" spans="1:11" s="20" customFormat="1" x14ac:dyDescent="0.2">
      <c r="A9" s="211" t="s">
        <v>41</v>
      </c>
      <c r="B9" s="211"/>
      <c r="C9" s="167" t="s">
        <v>371</v>
      </c>
      <c r="D9" s="167"/>
      <c r="E9" s="167"/>
      <c r="F9" s="167"/>
    </row>
    <row r="10" spans="1:11" s="20" customFormat="1" x14ac:dyDescent="0.2">
      <c r="A10" s="211" t="s">
        <v>51</v>
      </c>
      <c r="B10" s="211"/>
      <c r="C10" s="212">
        <v>44833</v>
      </c>
      <c r="D10" s="212"/>
      <c r="E10" s="212"/>
      <c r="F10" s="212"/>
      <c r="G10" s="21"/>
    </row>
    <row r="11" spans="1:11" x14ac:dyDescent="0.2">
      <c r="A11" s="111"/>
      <c r="B11" s="116" t="s">
        <v>52</v>
      </c>
      <c r="C11" s="117" t="s">
        <v>372</v>
      </c>
      <c r="D11" s="118"/>
      <c r="E11" s="118"/>
      <c r="F11" s="119"/>
      <c r="G11" s="25"/>
    </row>
    <row r="12" spans="1:11" ht="64.5" customHeight="1" x14ac:dyDescent="0.2">
      <c r="A12" s="213" t="s">
        <v>53</v>
      </c>
      <c r="B12" s="214"/>
      <c r="C12" s="157" t="s">
        <v>54</v>
      </c>
      <c r="D12" s="158"/>
      <c r="E12" s="158"/>
      <c r="F12" s="159"/>
      <c r="G12" s="25"/>
    </row>
    <row r="13" spans="1:11" ht="39" customHeight="1" x14ac:dyDescent="0.2">
      <c r="A13" s="211" t="s">
        <v>55</v>
      </c>
      <c r="B13" s="211"/>
      <c r="C13" s="166" t="s">
        <v>374</v>
      </c>
      <c r="D13" s="166"/>
      <c r="E13" s="166"/>
      <c r="F13" s="166"/>
      <c r="G13" s="26"/>
    </row>
    <row r="14" spans="1:11" ht="39.75" customHeight="1" x14ac:dyDescent="0.2">
      <c r="A14" s="213" t="s">
        <v>163</v>
      </c>
      <c r="B14" s="214"/>
      <c r="C14" s="168" t="s">
        <v>375</v>
      </c>
      <c r="D14" s="280"/>
      <c r="E14" s="280"/>
      <c r="F14" s="281"/>
      <c r="G14" s="26"/>
    </row>
    <row r="15" spans="1:11" ht="39.75" customHeight="1" x14ac:dyDescent="0.2">
      <c r="A15" s="165" t="s">
        <v>56</v>
      </c>
      <c r="B15" s="165"/>
      <c r="C15" s="166" t="s">
        <v>376</v>
      </c>
      <c r="D15" s="166"/>
      <c r="E15" s="166"/>
      <c r="F15" s="166"/>
      <c r="G15" s="26"/>
    </row>
    <row r="16" spans="1:11" ht="39.75" customHeight="1" x14ac:dyDescent="0.2">
      <c r="A16" s="165" t="s">
        <v>164</v>
      </c>
      <c r="B16" s="165"/>
      <c r="C16" s="166" t="s">
        <v>377</v>
      </c>
      <c r="D16" s="166"/>
      <c r="E16" s="166"/>
      <c r="F16" s="166"/>
      <c r="G16" s="26"/>
    </row>
    <row r="17" spans="1:17" ht="39.75" customHeight="1" x14ac:dyDescent="0.2">
      <c r="A17" s="153" t="s">
        <v>57</v>
      </c>
      <c r="B17" s="154"/>
      <c r="C17" s="157" t="s">
        <v>58</v>
      </c>
      <c r="D17" s="158"/>
      <c r="E17" s="158"/>
      <c r="F17" s="159"/>
      <c r="G17" s="26"/>
    </row>
    <row r="18" spans="1:17" ht="39.75" customHeight="1" x14ac:dyDescent="0.2">
      <c r="A18" s="155"/>
      <c r="B18" s="156"/>
      <c r="C18" s="157" t="s">
        <v>59</v>
      </c>
      <c r="D18" s="158"/>
      <c r="E18" s="158"/>
      <c r="F18" s="159"/>
      <c r="G18" s="26"/>
    </row>
    <row r="19" spans="1:17" ht="16.149999999999999" customHeight="1" x14ac:dyDescent="0.2">
      <c r="A19" s="26"/>
      <c r="B19" s="26"/>
      <c r="C19" s="26"/>
      <c r="D19" s="26"/>
      <c r="E19" s="26"/>
      <c r="F19" s="26"/>
      <c r="G19" s="26"/>
    </row>
    <row r="20" spans="1:17" ht="40.15" customHeight="1" x14ac:dyDescent="0.2">
      <c r="A20" s="151" t="s">
        <v>165</v>
      </c>
      <c r="B20" s="152"/>
      <c r="C20" s="152"/>
      <c r="D20" s="152"/>
      <c r="E20" s="152"/>
      <c r="F20" s="152"/>
      <c r="G20" s="152"/>
      <c r="H20" s="152"/>
      <c r="I20" s="152"/>
    </row>
    <row r="21" spans="1:17" s="23" customFormat="1" ht="33.75" customHeight="1" x14ac:dyDescent="0.2">
      <c r="A21" s="282"/>
      <c r="B21" s="283"/>
      <c r="C21" s="75" t="s">
        <v>60</v>
      </c>
      <c r="D21" s="75" t="s">
        <v>61</v>
      </c>
      <c r="E21" s="75" t="s">
        <v>166</v>
      </c>
      <c r="F21" s="52" t="s">
        <v>62</v>
      </c>
      <c r="G21" s="52" t="s">
        <v>63</v>
      </c>
      <c r="H21" s="52" t="s">
        <v>64</v>
      </c>
      <c r="I21" s="52" t="s">
        <v>65</v>
      </c>
      <c r="K21"/>
      <c r="L21"/>
      <c r="M21"/>
      <c r="N21"/>
      <c r="O21"/>
      <c r="P21"/>
      <c r="Q21"/>
    </row>
    <row r="22" spans="1:17" s="23" customFormat="1" ht="33.75" customHeight="1" x14ac:dyDescent="0.2">
      <c r="A22" s="175" t="s">
        <v>66</v>
      </c>
      <c r="B22" s="176"/>
      <c r="C22" s="61">
        <f>D169+E169+F169</f>
        <v>258150.44900000005</v>
      </c>
      <c r="D22" s="61">
        <f>G169+H169+I169+J169+K169+O169+P169+Q169+R169</f>
        <v>387524.57700000005</v>
      </c>
      <c r="E22" s="61">
        <f>C169+D169+E169+F169+G169+H169+I169+J169+K169+O169+P169+Q169+R169</f>
        <v>605123.97700000007</v>
      </c>
      <c r="F22" s="61">
        <f>G169+H169+I169+J169+K169</f>
        <v>327670.24400000001</v>
      </c>
      <c r="G22" s="61">
        <f>L169+N169</f>
        <v>739256.92500000005</v>
      </c>
      <c r="H22" s="61">
        <f>O169+P169+Q169+R169</f>
        <v>59854.333000000006</v>
      </c>
      <c r="I22" s="61">
        <f>T169</f>
        <v>-184578.8</v>
      </c>
      <c r="K22"/>
      <c r="L22"/>
      <c r="M22"/>
      <c r="N22"/>
      <c r="O22"/>
      <c r="P22"/>
      <c r="Q22"/>
    </row>
    <row r="23" spans="1:17" s="23" customFormat="1" ht="33.75" customHeight="1" x14ac:dyDescent="0.2">
      <c r="A23" s="284" t="s">
        <v>67</v>
      </c>
      <c r="B23" s="285"/>
      <c r="C23" s="62">
        <f t="shared" ref="C23:I23" si="0">C22/$C$6</f>
        <v>224.67402001740649</v>
      </c>
      <c r="D23" s="62">
        <f t="shared" si="0"/>
        <v>337.27117232375986</v>
      </c>
      <c r="E23" s="62">
        <f t="shared" si="0"/>
        <v>526.65272149695397</v>
      </c>
      <c r="F23" s="62">
        <f t="shared" si="0"/>
        <v>285.17862837249783</v>
      </c>
      <c r="G23" s="62">
        <f t="shared" si="0"/>
        <v>643.39157963446485</v>
      </c>
      <c r="H23" s="62">
        <f t="shared" si="0"/>
        <v>52.092543951261973</v>
      </c>
      <c r="I23" s="62">
        <f t="shared" si="0"/>
        <v>-160.64299390774585</v>
      </c>
      <c r="K23"/>
      <c r="L23"/>
      <c r="M23"/>
      <c r="N23"/>
      <c r="O23"/>
      <c r="P23"/>
      <c r="Q23"/>
    </row>
    <row r="24" spans="1:17" s="23" customFormat="1" ht="33.75" customHeight="1" x14ac:dyDescent="0.2">
      <c r="A24" s="175" t="s">
        <v>68</v>
      </c>
      <c r="B24" s="176"/>
      <c r="C24" s="177" t="s">
        <v>69</v>
      </c>
      <c r="D24" s="178"/>
      <c r="E24" s="179"/>
      <c r="F24" s="180"/>
      <c r="G24" s="181"/>
      <c r="H24" s="181"/>
      <c r="I24" s="182"/>
      <c r="K24"/>
      <c r="L24"/>
      <c r="M24"/>
      <c r="N24"/>
      <c r="O24"/>
      <c r="P24"/>
      <c r="Q24"/>
    </row>
    <row r="25" spans="1:17" s="23" customFormat="1" ht="33.75" customHeight="1" x14ac:dyDescent="0.2">
      <c r="A25" s="175" t="s">
        <v>167</v>
      </c>
      <c r="B25" s="176"/>
      <c r="C25" s="76" t="str">
        <f>VLOOKUP($C$24,'[1]WLC benchmarks'!$B$10:$E$13,2, TRUE)</f>
        <v>&lt;850</v>
      </c>
      <c r="D25" s="76" t="str">
        <f>VLOOKUP($C$24,'[1]WLC benchmarks'!$B$10:$E$13,3, TRUE)</f>
        <v>&lt;350</v>
      </c>
      <c r="E25" s="76" t="str">
        <f>VLOOKUP($C$24,'[1]WLC benchmarks'!$B$10:$E$13,4, TRUE)</f>
        <v>&lt;1200</v>
      </c>
      <c r="F25" s="183"/>
      <c r="G25" s="184"/>
      <c r="H25" s="184"/>
      <c r="I25" s="185"/>
      <c r="K25"/>
      <c r="L25"/>
      <c r="M25"/>
      <c r="N25"/>
      <c r="O25"/>
      <c r="P25"/>
      <c r="Q25"/>
    </row>
    <row r="26" spans="1:17" s="23" customFormat="1" ht="33.75" customHeight="1" x14ac:dyDescent="0.2">
      <c r="A26" s="175" t="s">
        <v>70</v>
      </c>
      <c r="B26" s="176"/>
      <c r="C26" s="76" t="str">
        <f>VLOOKUP($C$24,'[1]WLC benchmarks'!$B$16:$E$19,2, TRUE)</f>
        <v>&lt;500</v>
      </c>
      <c r="D26" s="76" t="str">
        <f>VLOOKUP($C$24,'[1]WLC benchmarks'!$B$16:$E$19,3, TRUE)</f>
        <v>&lt;300</v>
      </c>
      <c r="E26" s="76" t="str">
        <f>VLOOKUP($C$24,'[1]WLC benchmarks'!$B$16:$E$19,4, TRUE)</f>
        <v>&lt;800</v>
      </c>
      <c r="F26" s="186"/>
      <c r="G26" s="187"/>
      <c r="H26" s="187"/>
      <c r="I26" s="188"/>
      <c r="K26"/>
      <c r="L26"/>
      <c r="M26"/>
      <c r="N26"/>
      <c r="O26"/>
      <c r="P26"/>
      <c r="Q26"/>
    </row>
    <row r="27" spans="1:17" ht="57.75" customHeight="1" x14ac:dyDescent="0.2">
      <c r="A27" s="175" t="s">
        <v>71</v>
      </c>
      <c r="B27" s="176"/>
      <c r="C27" s="166" t="s">
        <v>72</v>
      </c>
      <c r="D27" s="166"/>
      <c r="E27" s="166"/>
      <c r="F27" s="166"/>
      <c r="G27" s="166"/>
      <c r="H27" s="166"/>
      <c r="I27" s="166"/>
    </row>
    <row r="28" spans="1:17" ht="15.75" customHeight="1" x14ac:dyDescent="0.2">
      <c r="A28" s="29"/>
      <c r="B28" s="29"/>
      <c r="C28" s="22"/>
      <c r="D28" s="22"/>
      <c r="E28" s="22"/>
      <c r="F28" s="22"/>
      <c r="G28" s="26"/>
      <c r="H28" s="30"/>
    </row>
    <row r="29" spans="1:17" ht="15.75" customHeight="1" x14ac:dyDescent="0.2">
      <c r="A29" s="151" t="s">
        <v>73</v>
      </c>
      <c r="B29" s="152"/>
      <c r="C29" s="152"/>
      <c r="D29" s="152"/>
      <c r="E29" s="152"/>
      <c r="F29" s="152"/>
      <c r="G29" s="26"/>
      <c r="H29" s="30"/>
    </row>
    <row r="30" spans="1:17" ht="39" customHeight="1" x14ac:dyDescent="0.2">
      <c r="A30" s="165" t="s">
        <v>42</v>
      </c>
      <c r="B30" s="165"/>
      <c r="C30" s="166" t="s">
        <v>378</v>
      </c>
      <c r="D30" s="166"/>
      <c r="E30" s="166"/>
      <c r="F30" s="166"/>
      <c r="G30" s="26"/>
      <c r="H30" s="30"/>
    </row>
    <row r="31" spans="1:17" ht="42" customHeight="1" x14ac:dyDescent="0.2">
      <c r="A31" s="165" t="s">
        <v>43</v>
      </c>
      <c r="B31" s="165"/>
      <c r="C31" s="167" t="s">
        <v>391</v>
      </c>
      <c r="D31" s="167"/>
      <c r="E31" s="167"/>
      <c r="F31" s="167"/>
      <c r="G31" s="26"/>
      <c r="H31" s="30"/>
    </row>
    <row r="32" spans="1:17" ht="39" customHeight="1" x14ac:dyDescent="0.2">
      <c r="A32" s="165" t="s">
        <v>44</v>
      </c>
      <c r="B32" s="165"/>
      <c r="C32" s="167" t="s">
        <v>380</v>
      </c>
      <c r="D32" s="167"/>
      <c r="E32" s="167"/>
      <c r="F32" s="167"/>
      <c r="G32" s="26"/>
      <c r="H32" s="30"/>
    </row>
    <row r="33" spans="1:47" ht="15.75" customHeight="1" x14ac:dyDescent="0.2">
      <c r="A33" s="29"/>
      <c r="B33" s="29"/>
      <c r="C33" s="22"/>
      <c r="D33" s="22"/>
      <c r="E33" s="22"/>
      <c r="F33" s="22"/>
      <c r="G33" s="26"/>
      <c r="H33" s="30"/>
    </row>
    <row r="34" spans="1:47" ht="40.5" customHeight="1" x14ac:dyDescent="0.2">
      <c r="A34" s="152" t="s">
        <v>74</v>
      </c>
      <c r="B34" s="171"/>
      <c r="C34" s="174" t="s">
        <v>75</v>
      </c>
      <c r="D34" s="174"/>
      <c r="E34" s="174"/>
      <c r="F34" s="32" t="s">
        <v>168</v>
      </c>
      <c r="G34" s="26"/>
      <c r="H34" s="30"/>
      <c r="I34" s="30"/>
      <c r="J34" s="28"/>
      <c r="K34" s="28"/>
      <c r="L34" s="28"/>
      <c r="M34" s="28"/>
      <c r="N34" s="31"/>
      <c r="O34" s="31"/>
      <c r="P34" s="31"/>
      <c r="Q34" s="31"/>
    </row>
    <row r="35" spans="1:47" ht="12.75" customHeight="1" x14ac:dyDescent="0.2">
      <c r="A35" s="152"/>
      <c r="B35" s="171"/>
      <c r="C35" s="166" t="s">
        <v>383</v>
      </c>
      <c r="D35" s="166"/>
      <c r="E35" s="166"/>
      <c r="F35" s="19" t="s">
        <v>382</v>
      </c>
      <c r="G35" s="26"/>
      <c r="H35" s="30"/>
      <c r="I35" s="30"/>
      <c r="J35" s="33"/>
      <c r="K35" s="33"/>
      <c r="L35" s="33"/>
      <c r="M35" s="33"/>
      <c r="N35" s="31"/>
      <c r="O35" s="31"/>
      <c r="P35" s="31"/>
      <c r="Q35" s="31"/>
    </row>
    <row r="36" spans="1:47" ht="12.75" customHeight="1" x14ac:dyDescent="0.2">
      <c r="A36" s="152"/>
      <c r="B36" s="171"/>
      <c r="C36" s="293"/>
      <c r="D36" s="293"/>
      <c r="E36" s="293"/>
      <c r="F36" s="19"/>
      <c r="G36" s="26"/>
      <c r="H36" s="30"/>
      <c r="I36" s="30"/>
      <c r="J36" s="28"/>
      <c r="K36" s="28"/>
      <c r="L36" s="28"/>
      <c r="M36" s="28"/>
      <c r="N36" s="31"/>
      <c r="O36" s="31"/>
      <c r="P36" s="31"/>
      <c r="Q36" s="31"/>
    </row>
    <row r="37" spans="1:47" s="23" customFormat="1" x14ac:dyDescent="0.2">
      <c r="A37" s="152"/>
      <c r="B37" s="171"/>
      <c r="C37" s="293"/>
      <c r="D37" s="293"/>
      <c r="E37" s="293"/>
      <c r="F37" s="19"/>
      <c r="H37" s="30"/>
      <c r="I37" s="30"/>
      <c r="J37" s="33"/>
      <c r="K37" s="33"/>
      <c r="L37" s="33"/>
      <c r="M37" s="33"/>
      <c r="N37" s="31"/>
      <c r="O37" s="31"/>
      <c r="P37" s="31"/>
      <c r="Q37" s="31"/>
    </row>
    <row r="38" spans="1:47" s="23" customFormat="1" x14ac:dyDescent="0.2">
      <c r="A38" s="172"/>
      <c r="B38" s="173"/>
      <c r="C38" s="167"/>
      <c r="D38" s="167"/>
      <c r="E38" s="167"/>
      <c r="F38" s="19"/>
      <c r="G38" s="26"/>
      <c r="H38" s="30"/>
      <c r="I38" s="30"/>
      <c r="J38" s="33"/>
      <c r="K38" s="33"/>
      <c r="L38" s="33"/>
      <c r="M38" s="33"/>
      <c r="N38" s="31"/>
      <c r="O38" s="31"/>
      <c r="P38" s="31"/>
      <c r="Q38" s="31"/>
    </row>
    <row r="39" spans="1:47" s="23" customFormat="1" x14ac:dyDescent="0.2">
      <c r="A39" s="26"/>
      <c r="B39" s="26"/>
      <c r="C39" s="26"/>
      <c r="D39" s="26"/>
      <c r="E39" s="26"/>
      <c r="F39" s="53"/>
      <c r="G39" s="26"/>
      <c r="H39" s="30"/>
      <c r="I39" s="30"/>
      <c r="J39" s="33"/>
      <c r="K39" s="33"/>
      <c r="L39" s="33"/>
      <c r="M39" s="33"/>
      <c r="N39" s="31"/>
      <c r="O39" s="31"/>
      <c r="P39" s="31"/>
      <c r="Q39" s="31"/>
    </row>
    <row r="40" spans="1:47" s="23" customFormat="1" ht="27.75" customHeight="1" x14ac:dyDescent="0.2">
      <c r="A40" s="152" t="s">
        <v>76</v>
      </c>
      <c r="B40" s="171"/>
      <c r="C40" s="174" t="s">
        <v>77</v>
      </c>
      <c r="D40" s="174"/>
      <c r="E40" s="174"/>
      <c r="F40" s="32" t="s">
        <v>78</v>
      </c>
      <c r="G40" s="26"/>
      <c r="H40" s="30"/>
      <c r="I40" s="30"/>
      <c r="J40" s="33"/>
      <c r="K40" s="33"/>
      <c r="L40" s="33"/>
      <c r="M40" s="33"/>
      <c r="N40" s="31"/>
      <c r="O40" s="31"/>
      <c r="P40" s="31"/>
      <c r="Q40" s="31"/>
    </row>
    <row r="41" spans="1:47" s="23" customFormat="1" x14ac:dyDescent="0.2">
      <c r="A41" s="152"/>
      <c r="B41" s="171"/>
      <c r="C41" s="167"/>
      <c r="D41" s="167"/>
      <c r="E41" s="167"/>
      <c r="F41" s="70"/>
      <c r="G41" s="26"/>
      <c r="H41" s="30"/>
      <c r="I41" s="30"/>
      <c r="J41" s="33"/>
      <c r="K41" s="33"/>
      <c r="L41" s="33"/>
      <c r="M41" s="33"/>
      <c r="N41" s="31"/>
      <c r="O41" s="31"/>
      <c r="P41" s="31"/>
      <c r="Q41" s="31"/>
    </row>
    <row r="42" spans="1:47" s="23" customFormat="1" x14ac:dyDescent="0.2">
      <c r="A42" s="152"/>
      <c r="B42" s="171"/>
      <c r="C42" s="167"/>
      <c r="D42" s="167"/>
      <c r="E42" s="167"/>
      <c r="F42" s="70"/>
      <c r="G42" s="26"/>
      <c r="H42" s="30"/>
      <c r="I42" s="30"/>
      <c r="J42" s="33"/>
      <c r="K42" s="33"/>
      <c r="L42" s="33"/>
      <c r="M42" s="33"/>
      <c r="N42" s="31"/>
      <c r="O42" s="31"/>
      <c r="P42" s="31"/>
      <c r="Q42" s="31"/>
    </row>
    <row r="43" spans="1:47" s="23" customFormat="1" x14ac:dyDescent="0.2">
      <c r="A43" s="152"/>
      <c r="B43" s="171"/>
      <c r="C43" s="168"/>
      <c r="D43" s="169"/>
      <c r="E43" s="170"/>
      <c r="F43" s="70"/>
      <c r="G43" s="26"/>
      <c r="H43" s="30"/>
      <c r="I43" s="30"/>
      <c r="J43" s="33"/>
      <c r="K43" s="33"/>
      <c r="L43" s="33"/>
      <c r="M43" s="33"/>
      <c r="N43" s="31"/>
      <c r="O43" s="31"/>
      <c r="P43" s="31"/>
      <c r="Q43" s="31"/>
    </row>
    <row r="44" spans="1:47" s="23" customFormat="1" x14ac:dyDescent="0.2">
      <c r="A44" s="152"/>
      <c r="B44" s="171"/>
      <c r="C44" s="168"/>
      <c r="D44" s="169"/>
      <c r="E44" s="170"/>
      <c r="F44" s="70"/>
      <c r="G44" s="26"/>
      <c r="H44" s="30"/>
      <c r="I44" s="30"/>
      <c r="J44" s="33"/>
      <c r="K44" s="33"/>
      <c r="L44" s="33"/>
      <c r="M44" s="33"/>
      <c r="N44" s="31"/>
      <c r="O44" s="31"/>
      <c r="P44" s="31"/>
      <c r="Q44" s="31"/>
    </row>
    <row r="45" spans="1:47" x14ac:dyDescent="0.2">
      <c r="B45" s="291"/>
      <c r="C45" s="291"/>
      <c r="D45" s="291"/>
      <c r="E45" s="291"/>
      <c r="F45" s="291"/>
    </row>
    <row r="46" spans="1:47" s="27" customFormat="1" ht="12.75" customHeight="1" x14ac:dyDescent="0.2">
      <c r="A46"/>
      <c r="B46" s="292"/>
      <c r="C46" s="292"/>
      <c r="D46" s="292"/>
      <c r="E46" s="292"/>
      <c r="F46" s="292"/>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row>
    <row r="47" spans="1:47" s="27" customFormat="1" ht="36.75" customHeight="1" x14ac:dyDescent="0.2">
      <c r="A47" s="248" t="s">
        <v>79</v>
      </c>
      <c r="B47" s="248"/>
      <c r="C47" s="229" t="s">
        <v>80</v>
      </c>
      <c r="D47" s="249"/>
      <c r="E47" s="250" t="s">
        <v>169</v>
      </c>
      <c r="F47" s="252" t="s">
        <v>81</v>
      </c>
      <c r="G47" s="253"/>
      <c r="H47" s="229" t="s">
        <v>82</v>
      </c>
      <c r="I47" s="230"/>
      <c r="J47"/>
      <c r="K47"/>
      <c r="L47"/>
      <c r="M47"/>
      <c r="N47"/>
      <c r="O47"/>
      <c r="P47"/>
      <c r="Q47"/>
      <c r="R47"/>
      <c r="S47"/>
      <c r="T47"/>
      <c r="U47"/>
      <c r="V47"/>
      <c r="W47"/>
      <c r="X47"/>
      <c r="Y47"/>
      <c r="Z47"/>
      <c r="AA47"/>
      <c r="AB47"/>
      <c r="AC47"/>
      <c r="AD47"/>
      <c r="AE47"/>
      <c r="AF47"/>
      <c r="AG47"/>
      <c r="AH47"/>
      <c r="AI47"/>
      <c r="AJ47"/>
      <c r="AK47"/>
      <c r="AL47"/>
      <c r="AM47"/>
    </row>
    <row r="48" spans="1:47" s="27" customFormat="1" ht="48.75" customHeight="1" x14ac:dyDescent="0.2">
      <c r="A48" s="231" t="s">
        <v>83</v>
      </c>
      <c r="B48" s="232"/>
      <c r="C48" s="34" t="s">
        <v>84</v>
      </c>
      <c r="D48" s="34" t="s">
        <v>85</v>
      </c>
      <c r="E48" s="251"/>
      <c r="F48" s="254"/>
      <c r="G48" s="255"/>
      <c r="H48" s="34" t="s">
        <v>86</v>
      </c>
      <c r="I48" s="34" t="s">
        <v>87</v>
      </c>
      <c r="J48"/>
      <c r="K48"/>
      <c r="L48"/>
      <c r="M48"/>
      <c r="N48"/>
      <c r="O48"/>
      <c r="P48"/>
      <c r="Q48"/>
      <c r="R48"/>
      <c r="S48"/>
      <c r="T48"/>
      <c r="U48"/>
      <c r="V48"/>
      <c r="W48"/>
      <c r="X48"/>
      <c r="Y48"/>
      <c r="Z48"/>
      <c r="AA48"/>
      <c r="AB48"/>
      <c r="AC48"/>
      <c r="AD48"/>
      <c r="AE48"/>
      <c r="AF48"/>
      <c r="AG48"/>
      <c r="AH48"/>
      <c r="AI48"/>
      <c r="AJ48"/>
      <c r="AK48"/>
      <c r="AL48"/>
      <c r="AM48"/>
    </row>
    <row r="49" spans="1:39" s="27" customFormat="1" ht="74.25" customHeight="1" x14ac:dyDescent="0.2">
      <c r="A49" s="233" t="s">
        <v>88</v>
      </c>
      <c r="B49" s="234"/>
      <c r="C49" s="35" t="s">
        <v>89</v>
      </c>
      <c r="D49" s="54" t="s">
        <v>90</v>
      </c>
      <c r="E49" s="237" t="s">
        <v>91</v>
      </c>
      <c r="F49" s="240" t="s">
        <v>92</v>
      </c>
      <c r="G49" s="241"/>
      <c r="H49" s="54" t="s">
        <v>93</v>
      </c>
      <c r="I49" s="54" t="s">
        <v>94</v>
      </c>
      <c r="J49"/>
      <c r="K49"/>
      <c r="L49"/>
      <c r="M49"/>
      <c r="N49"/>
      <c r="O49"/>
      <c r="P49"/>
      <c r="Q49"/>
      <c r="R49"/>
      <c r="S49"/>
      <c r="T49"/>
      <c r="U49"/>
      <c r="V49"/>
      <c r="W49"/>
      <c r="X49"/>
      <c r="Y49"/>
      <c r="Z49"/>
      <c r="AA49"/>
      <c r="AB49"/>
      <c r="AC49"/>
      <c r="AD49"/>
      <c r="AE49"/>
      <c r="AF49"/>
      <c r="AG49"/>
      <c r="AH49"/>
      <c r="AI49"/>
      <c r="AJ49"/>
      <c r="AK49"/>
      <c r="AL49"/>
      <c r="AM49"/>
    </row>
    <row r="50" spans="1:39" s="27" customFormat="1" ht="13.15" customHeight="1" x14ac:dyDescent="0.2">
      <c r="A50" s="235"/>
      <c r="B50" s="236"/>
      <c r="C50" s="36" t="s">
        <v>95</v>
      </c>
      <c r="D50" s="54" t="s">
        <v>96</v>
      </c>
      <c r="E50" s="238"/>
      <c r="F50" s="138"/>
      <c r="G50" s="242"/>
      <c r="H50" s="54" t="s">
        <v>97</v>
      </c>
      <c r="I50" s="54" t="s">
        <v>98</v>
      </c>
      <c r="J50"/>
      <c r="K50"/>
      <c r="L50"/>
      <c r="M50"/>
      <c r="N50"/>
      <c r="O50"/>
      <c r="P50"/>
      <c r="Q50"/>
      <c r="R50"/>
      <c r="S50"/>
      <c r="T50"/>
      <c r="U50"/>
      <c r="V50"/>
      <c r="W50"/>
      <c r="X50"/>
      <c r="Y50"/>
      <c r="Z50"/>
      <c r="AA50"/>
      <c r="AB50"/>
      <c r="AC50"/>
      <c r="AD50"/>
      <c r="AE50"/>
      <c r="AF50"/>
      <c r="AG50"/>
      <c r="AH50"/>
      <c r="AI50"/>
      <c r="AJ50"/>
      <c r="AK50"/>
      <c r="AL50"/>
      <c r="AM50"/>
    </row>
    <row r="51" spans="1:39" s="27" customFormat="1" ht="13.15" customHeight="1" x14ac:dyDescent="0.2">
      <c r="A51" s="235"/>
      <c r="B51" s="236"/>
      <c r="C51" s="36" t="s">
        <v>99</v>
      </c>
      <c r="D51" s="55" t="s">
        <v>100</v>
      </c>
      <c r="E51" s="239"/>
      <c r="F51" s="243"/>
      <c r="G51" s="244"/>
      <c r="H51" s="55" t="s">
        <v>93</v>
      </c>
      <c r="I51" s="55" t="s">
        <v>93</v>
      </c>
      <c r="J51"/>
      <c r="K51"/>
      <c r="L51"/>
      <c r="M51"/>
      <c r="N51"/>
      <c r="O51"/>
      <c r="P51"/>
      <c r="Q51"/>
      <c r="R51"/>
      <c r="S51"/>
      <c r="T51"/>
      <c r="U51"/>
      <c r="V51"/>
      <c r="W51"/>
      <c r="X51"/>
      <c r="Y51"/>
      <c r="Z51"/>
      <c r="AA51"/>
      <c r="AB51"/>
      <c r="AC51"/>
      <c r="AD51"/>
      <c r="AE51"/>
      <c r="AF51"/>
      <c r="AG51"/>
      <c r="AH51"/>
      <c r="AI51"/>
      <c r="AJ51"/>
      <c r="AK51"/>
      <c r="AL51"/>
      <c r="AM51"/>
    </row>
    <row r="52" spans="1:39" s="27" customFormat="1" ht="30" customHeight="1" x14ac:dyDescent="0.2">
      <c r="A52" s="37">
        <v>0.1</v>
      </c>
      <c r="B52" s="38" t="s">
        <v>101</v>
      </c>
      <c r="C52" s="9"/>
      <c r="D52" s="9"/>
      <c r="E52" s="245"/>
      <c r="F52" s="145"/>
      <c r="G52" s="146"/>
      <c r="H52" s="10"/>
      <c r="I52" s="10"/>
      <c r="J52" s="147" t="s">
        <v>102</v>
      </c>
      <c r="K52" s="148"/>
      <c r="L52" s="148"/>
      <c r="M52"/>
      <c r="N52"/>
      <c r="O52"/>
      <c r="P52"/>
      <c r="Q52"/>
      <c r="R52"/>
      <c r="S52"/>
      <c r="T52"/>
      <c r="U52"/>
      <c r="V52"/>
      <c r="W52"/>
      <c r="X52"/>
      <c r="Y52"/>
      <c r="Z52"/>
      <c r="AA52"/>
      <c r="AB52"/>
      <c r="AC52"/>
      <c r="AD52"/>
      <c r="AE52"/>
      <c r="AF52"/>
      <c r="AG52"/>
      <c r="AH52"/>
      <c r="AI52"/>
      <c r="AJ52"/>
      <c r="AK52"/>
      <c r="AL52"/>
      <c r="AM52"/>
    </row>
    <row r="53" spans="1:39" s="27" customFormat="1" ht="30" customHeight="1" x14ac:dyDescent="0.2">
      <c r="A53" s="39">
        <v>0.2</v>
      </c>
      <c r="B53" s="40" t="s">
        <v>103</v>
      </c>
      <c r="C53" s="9"/>
      <c r="D53" s="9"/>
      <c r="E53" s="246"/>
      <c r="F53" s="145"/>
      <c r="G53" s="146"/>
      <c r="H53" s="10"/>
      <c r="I53" s="10"/>
      <c r="J53" s="138"/>
      <c r="K53" s="139"/>
      <c r="L53" s="139"/>
      <c r="M53"/>
      <c r="N53"/>
      <c r="O53"/>
      <c r="P53"/>
      <c r="Q53"/>
      <c r="R53"/>
      <c r="S53"/>
      <c r="T53"/>
      <c r="U53"/>
      <c r="V53"/>
      <c r="W53"/>
      <c r="X53"/>
      <c r="Y53"/>
      <c r="Z53"/>
      <c r="AA53"/>
      <c r="AB53"/>
      <c r="AC53"/>
      <c r="AD53"/>
      <c r="AE53"/>
      <c r="AF53"/>
      <c r="AG53"/>
      <c r="AH53"/>
      <c r="AI53"/>
      <c r="AJ53"/>
      <c r="AK53"/>
      <c r="AL53"/>
      <c r="AM53"/>
    </row>
    <row r="54" spans="1:39" s="27" customFormat="1" ht="30" hidden="1" customHeight="1" x14ac:dyDescent="0.2">
      <c r="A54" s="39"/>
      <c r="B54" s="40"/>
      <c r="C54" s="9"/>
      <c r="D54" s="9"/>
      <c r="E54" s="246"/>
      <c r="F54" s="114"/>
      <c r="G54" s="115"/>
      <c r="H54" s="10"/>
      <c r="I54" s="10"/>
      <c r="J54" s="112"/>
      <c r="K54" s="113"/>
      <c r="L54" s="113"/>
      <c r="M54"/>
      <c r="N54"/>
      <c r="O54"/>
      <c r="P54"/>
      <c r="Q54"/>
      <c r="R54"/>
      <c r="S54"/>
      <c r="T54"/>
      <c r="U54"/>
      <c r="V54"/>
      <c r="W54"/>
      <c r="X54"/>
      <c r="Y54"/>
      <c r="Z54"/>
      <c r="AA54"/>
      <c r="AB54"/>
      <c r="AC54"/>
      <c r="AD54"/>
      <c r="AE54"/>
      <c r="AF54"/>
      <c r="AG54"/>
      <c r="AH54"/>
      <c r="AI54"/>
      <c r="AJ54"/>
      <c r="AK54"/>
      <c r="AL54"/>
      <c r="AM54"/>
    </row>
    <row r="55" spans="1:39" s="27" customFormat="1" ht="30" hidden="1" customHeight="1" x14ac:dyDescent="0.2">
      <c r="A55" s="39"/>
      <c r="B55" s="40"/>
      <c r="C55" s="9"/>
      <c r="D55" s="9"/>
      <c r="E55" s="246"/>
      <c r="F55" s="114"/>
      <c r="G55" s="115"/>
      <c r="H55" s="10"/>
      <c r="I55" s="10"/>
      <c r="J55" s="112"/>
      <c r="K55" s="113"/>
      <c r="L55" s="113"/>
      <c r="M55"/>
      <c r="N55"/>
      <c r="O55"/>
      <c r="P55"/>
      <c r="Q55"/>
      <c r="R55"/>
      <c r="S55"/>
      <c r="T55"/>
      <c r="U55"/>
      <c r="V55"/>
      <c r="W55"/>
      <c r="X55"/>
      <c r="Y55"/>
      <c r="Z55"/>
      <c r="AA55"/>
      <c r="AB55"/>
      <c r="AC55"/>
      <c r="AD55"/>
      <c r="AE55"/>
      <c r="AF55"/>
      <c r="AG55"/>
      <c r="AH55"/>
      <c r="AI55"/>
      <c r="AJ55"/>
      <c r="AK55"/>
      <c r="AL55"/>
      <c r="AM55"/>
    </row>
    <row r="56" spans="1:39" s="27" customFormat="1" ht="30" hidden="1" customHeight="1" x14ac:dyDescent="0.2">
      <c r="A56" s="39"/>
      <c r="B56" s="40"/>
      <c r="C56" s="9"/>
      <c r="D56" s="9"/>
      <c r="E56" s="246"/>
      <c r="F56" s="114"/>
      <c r="G56" s="115"/>
      <c r="H56" s="10"/>
      <c r="I56" s="10"/>
      <c r="J56" s="112"/>
      <c r="K56" s="113"/>
      <c r="L56" s="113"/>
      <c r="M56"/>
      <c r="N56"/>
      <c r="O56"/>
      <c r="P56"/>
      <c r="Q56"/>
      <c r="R56"/>
      <c r="S56"/>
      <c r="T56"/>
      <c r="U56"/>
      <c r="V56"/>
      <c r="W56"/>
      <c r="X56"/>
      <c r="Y56"/>
      <c r="Z56"/>
      <c r="AA56"/>
      <c r="AB56"/>
      <c r="AC56"/>
      <c r="AD56"/>
      <c r="AE56"/>
      <c r="AF56"/>
      <c r="AG56"/>
      <c r="AH56"/>
      <c r="AI56"/>
      <c r="AJ56"/>
      <c r="AK56"/>
      <c r="AL56"/>
      <c r="AM56"/>
    </row>
    <row r="57" spans="1:39" s="27" customFormat="1" ht="30" hidden="1" customHeight="1" x14ac:dyDescent="0.2">
      <c r="A57" s="39"/>
      <c r="B57" s="40"/>
      <c r="C57" s="9"/>
      <c r="D57" s="9"/>
      <c r="E57" s="246"/>
      <c r="F57" s="114"/>
      <c r="G57" s="115"/>
      <c r="H57" s="10"/>
      <c r="I57" s="10"/>
      <c r="J57" s="112"/>
      <c r="K57" s="113"/>
      <c r="L57" s="113"/>
      <c r="M57"/>
      <c r="N57"/>
      <c r="O57"/>
      <c r="P57"/>
      <c r="Q57"/>
      <c r="R57"/>
      <c r="S57"/>
      <c r="T57"/>
      <c r="U57"/>
      <c r="V57"/>
      <c r="W57"/>
      <c r="X57"/>
      <c r="Y57"/>
      <c r="Z57"/>
      <c r="AA57"/>
      <c r="AB57"/>
      <c r="AC57"/>
      <c r="AD57"/>
      <c r="AE57"/>
      <c r="AF57"/>
      <c r="AG57"/>
      <c r="AH57"/>
      <c r="AI57"/>
      <c r="AJ57"/>
      <c r="AK57"/>
      <c r="AL57"/>
      <c r="AM57"/>
    </row>
    <row r="58" spans="1:39" s="27" customFormat="1" ht="30" hidden="1" customHeight="1" x14ac:dyDescent="0.2">
      <c r="A58" s="39"/>
      <c r="B58" s="40"/>
      <c r="C58" s="9"/>
      <c r="D58" s="9"/>
      <c r="E58" s="246"/>
      <c r="F58" s="114"/>
      <c r="G58" s="115"/>
      <c r="H58" s="10"/>
      <c r="I58" s="10"/>
      <c r="J58" s="112"/>
      <c r="K58" s="113"/>
      <c r="L58" s="113"/>
      <c r="M58"/>
      <c r="N58"/>
      <c r="O58"/>
      <c r="P58"/>
      <c r="Q58"/>
      <c r="R58"/>
      <c r="S58"/>
      <c r="T58"/>
      <c r="U58"/>
      <c r="V58"/>
      <c r="W58"/>
      <c r="X58"/>
      <c r="Y58"/>
      <c r="Z58"/>
      <c r="AA58"/>
      <c r="AB58"/>
      <c r="AC58"/>
      <c r="AD58"/>
      <c r="AE58"/>
      <c r="AF58"/>
      <c r="AG58"/>
      <c r="AH58"/>
      <c r="AI58"/>
      <c r="AJ58"/>
      <c r="AK58"/>
      <c r="AL58"/>
      <c r="AM58"/>
    </row>
    <row r="59" spans="1:39" s="27" customFormat="1" ht="30" hidden="1" customHeight="1" x14ac:dyDescent="0.2">
      <c r="A59" s="39"/>
      <c r="B59" s="40"/>
      <c r="C59" s="9"/>
      <c r="D59" s="101"/>
      <c r="E59" s="246"/>
      <c r="F59" s="114"/>
      <c r="G59" s="115"/>
      <c r="H59" s="10"/>
      <c r="I59" s="10"/>
      <c r="J59" s="112"/>
      <c r="K59" s="113"/>
      <c r="L59" s="113"/>
      <c r="M59"/>
      <c r="N59"/>
      <c r="O59"/>
      <c r="P59"/>
      <c r="Q59"/>
      <c r="R59"/>
      <c r="S59"/>
      <c r="T59"/>
      <c r="U59"/>
      <c r="V59"/>
      <c r="W59"/>
      <c r="X59"/>
      <c r="Y59"/>
      <c r="Z59"/>
      <c r="AA59"/>
      <c r="AB59"/>
      <c r="AC59"/>
      <c r="AD59"/>
      <c r="AE59"/>
      <c r="AF59"/>
      <c r="AG59"/>
      <c r="AH59"/>
      <c r="AI59"/>
      <c r="AJ59"/>
      <c r="AK59"/>
      <c r="AL59"/>
      <c r="AM59"/>
    </row>
    <row r="60" spans="1:39" s="27" customFormat="1" ht="30" hidden="1" customHeight="1" x14ac:dyDescent="0.2">
      <c r="A60" s="39"/>
      <c r="B60" s="40"/>
      <c r="C60" s="9"/>
      <c r="D60" s="101"/>
      <c r="E60" s="246"/>
      <c r="F60" s="114"/>
      <c r="G60" s="115"/>
      <c r="H60" s="10"/>
      <c r="I60" s="10"/>
      <c r="J60" s="112"/>
      <c r="K60" s="113"/>
      <c r="L60" s="113"/>
      <c r="M60"/>
      <c r="N60"/>
      <c r="O60"/>
      <c r="P60"/>
      <c r="Q60"/>
      <c r="R60"/>
      <c r="S60"/>
      <c r="T60"/>
      <c r="U60"/>
      <c r="V60"/>
      <c r="W60"/>
      <c r="X60"/>
      <c r="Y60"/>
      <c r="Z60"/>
      <c r="AA60"/>
      <c r="AB60"/>
      <c r="AC60"/>
      <c r="AD60"/>
      <c r="AE60"/>
      <c r="AF60"/>
      <c r="AG60"/>
      <c r="AH60"/>
      <c r="AI60"/>
      <c r="AJ60"/>
      <c r="AK60"/>
      <c r="AL60"/>
      <c r="AM60"/>
    </row>
    <row r="61" spans="1:39" s="27" customFormat="1" ht="30" hidden="1" customHeight="1" x14ac:dyDescent="0.2">
      <c r="A61" s="39"/>
      <c r="B61" s="40"/>
      <c r="C61" s="9"/>
      <c r="D61" s="101"/>
      <c r="E61" s="246"/>
      <c r="F61" s="114"/>
      <c r="G61" s="115"/>
      <c r="H61" s="10"/>
      <c r="I61" s="10"/>
      <c r="J61" s="112"/>
      <c r="K61" s="113"/>
      <c r="L61" s="113"/>
      <c r="M61"/>
      <c r="N61"/>
      <c r="O61"/>
      <c r="P61"/>
      <c r="Q61"/>
      <c r="R61"/>
      <c r="S61"/>
      <c r="T61"/>
      <c r="U61"/>
      <c r="V61"/>
      <c r="W61"/>
      <c r="X61"/>
      <c r="Y61"/>
      <c r="Z61"/>
      <c r="AA61"/>
      <c r="AB61"/>
      <c r="AC61"/>
      <c r="AD61"/>
      <c r="AE61"/>
      <c r="AF61"/>
      <c r="AG61"/>
      <c r="AH61"/>
      <c r="AI61"/>
      <c r="AJ61"/>
      <c r="AK61"/>
      <c r="AL61"/>
      <c r="AM61"/>
    </row>
    <row r="62" spans="1:39" s="27" customFormat="1" ht="30" hidden="1" customHeight="1" x14ac:dyDescent="0.2">
      <c r="A62" s="39"/>
      <c r="B62" s="40"/>
      <c r="C62" s="9"/>
      <c r="D62" s="101"/>
      <c r="E62" s="246"/>
      <c r="F62" s="114"/>
      <c r="G62" s="115"/>
      <c r="H62" s="10"/>
      <c r="I62" s="10"/>
      <c r="J62" s="112"/>
      <c r="K62" s="113"/>
      <c r="L62" s="113"/>
      <c r="M62"/>
      <c r="N62"/>
      <c r="O62"/>
      <c r="P62"/>
      <c r="Q62"/>
      <c r="R62"/>
      <c r="S62"/>
      <c r="T62"/>
      <c r="U62"/>
      <c r="V62"/>
      <c r="W62"/>
      <c r="X62"/>
      <c r="Y62"/>
      <c r="Z62"/>
      <c r="AA62"/>
      <c r="AB62"/>
      <c r="AC62"/>
      <c r="AD62"/>
      <c r="AE62"/>
      <c r="AF62"/>
      <c r="AG62"/>
      <c r="AH62"/>
      <c r="AI62"/>
      <c r="AJ62"/>
      <c r="AK62"/>
      <c r="AL62"/>
      <c r="AM62"/>
    </row>
    <row r="63" spans="1:39" s="27" customFormat="1" ht="30" hidden="1" customHeight="1" x14ac:dyDescent="0.2">
      <c r="A63" s="39"/>
      <c r="B63" s="40"/>
      <c r="C63" s="9"/>
      <c r="D63" s="101"/>
      <c r="E63" s="246"/>
      <c r="F63" s="114"/>
      <c r="G63" s="115"/>
      <c r="H63" s="10"/>
      <c r="I63" s="10"/>
      <c r="J63" s="112"/>
      <c r="K63" s="113"/>
      <c r="L63" s="113"/>
      <c r="M63"/>
      <c r="N63"/>
      <c r="O63"/>
      <c r="P63"/>
      <c r="Q63"/>
      <c r="R63"/>
      <c r="S63"/>
      <c r="T63"/>
      <c r="U63"/>
      <c r="V63"/>
      <c r="W63"/>
      <c r="X63"/>
      <c r="Y63"/>
      <c r="Z63"/>
      <c r="AA63"/>
      <c r="AB63"/>
      <c r="AC63"/>
      <c r="AD63"/>
      <c r="AE63"/>
      <c r="AF63"/>
      <c r="AG63"/>
      <c r="AH63"/>
      <c r="AI63"/>
      <c r="AJ63"/>
      <c r="AK63"/>
      <c r="AL63"/>
      <c r="AM63"/>
    </row>
    <row r="64" spans="1:39" s="27" customFormat="1" ht="30" hidden="1" customHeight="1" x14ac:dyDescent="0.2">
      <c r="A64" s="39"/>
      <c r="B64" s="40"/>
      <c r="C64" s="9"/>
      <c r="D64" s="9"/>
      <c r="E64" s="246"/>
      <c r="F64" s="114"/>
      <c r="G64" s="115"/>
      <c r="H64" s="10"/>
      <c r="I64" s="10"/>
      <c r="J64" s="112"/>
      <c r="K64" s="113"/>
      <c r="L64" s="113"/>
      <c r="M64"/>
      <c r="N64"/>
      <c r="O64"/>
      <c r="P64"/>
      <c r="Q64"/>
      <c r="R64"/>
      <c r="S64"/>
      <c r="T64"/>
      <c r="U64"/>
      <c r="V64"/>
      <c r="W64"/>
      <c r="X64"/>
      <c r="Y64"/>
      <c r="Z64"/>
      <c r="AA64"/>
      <c r="AB64"/>
      <c r="AC64"/>
      <c r="AD64"/>
      <c r="AE64"/>
      <c r="AF64"/>
      <c r="AG64"/>
      <c r="AH64"/>
      <c r="AI64"/>
      <c r="AJ64"/>
      <c r="AK64"/>
      <c r="AL64"/>
      <c r="AM64"/>
    </row>
    <row r="65" spans="1:39" s="27" customFormat="1" ht="30" hidden="1" customHeight="1" x14ac:dyDescent="0.2">
      <c r="A65" s="39"/>
      <c r="B65" s="40"/>
      <c r="C65" s="9"/>
      <c r="D65" s="9"/>
      <c r="E65" s="246"/>
      <c r="F65" s="114"/>
      <c r="G65" s="115"/>
      <c r="H65" s="10"/>
      <c r="I65" s="10"/>
      <c r="J65" s="112"/>
      <c r="K65" s="113"/>
      <c r="L65" s="113"/>
      <c r="M65"/>
      <c r="N65"/>
      <c r="O65"/>
      <c r="P65"/>
      <c r="Q65"/>
      <c r="R65"/>
      <c r="S65"/>
      <c r="T65"/>
      <c r="U65"/>
      <c r="V65"/>
      <c r="W65"/>
      <c r="X65"/>
      <c r="Y65"/>
      <c r="Z65"/>
      <c r="AA65"/>
      <c r="AB65"/>
      <c r="AC65"/>
      <c r="AD65"/>
      <c r="AE65"/>
      <c r="AF65"/>
      <c r="AG65"/>
      <c r="AH65"/>
      <c r="AI65"/>
      <c r="AJ65"/>
      <c r="AK65"/>
      <c r="AL65"/>
      <c r="AM65"/>
    </row>
    <row r="66" spans="1:39" s="27" customFormat="1" ht="30" hidden="1" customHeight="1" x14ac:dyDescent="0.2">
      <c r="A66" s="39"/>
      <c r="B66" s="40"/>
      <c r="C66" s="9"/>
      <c r="D66" s="9"/>
      <c r="E66" s="246"/>
      <c r="F66" s="114"/>
      <c r="G66" s="115"/>
      <c r="H66" s="10"/>
      <c r="I66" s="10"/>
      <c r="J66" s="112"/>
      <c r="K66" s="113"/>
      <c r="L66" s="113"/>
      <c r="M66"/>
      <c r="N66"/>
      <c r="O66"/>
      <c r="P66"/>
      <c r="Q66"/>
      <c r="R66"/>
      <c r="S66"/>
      <c r="T66"/>
      <c r="U66"/>
      <c r="V66"/>
      <c r="W66"/>
      <c r="X66"/>
      <c r="Y66"/>
      <c r="Z66"/>
      <c r="AA66"/>
      <c r="AB66"/>
      <c r="AC66"/>
      <c r="AD66"/>
      <c r="AE66"/>
      <c r="AF66"/>
      <c r="AG66"/>
      <c r="AH66"/>
      <c r="AI66"/>
      <c r="AJ66"/>
      <c r="AK66"/>
      <c r="AL66"/>
      <c r="AM66"/>
    </row>
    <row r="67" spans="1:39" s="27" customFormat="1" ht="30" hidden="1" customHeight="1" x14ac:dyDescent="0.2">
      <c r="A67" s="39"/>
      <c r="B67" s="40"/>
      <c r="C67" s="9"/>
      <c r="D67" s="9"/>
      <c r="E67" s="246"/>
      <c r="F67" s="114"/>
      <c r="G67" s="115"/>
      <c r="H67" s="10"/>
      <c r="I67" s="10"/>
      <c r="J67" s="112"/>
      <c r="K67" s="113"/>
      <c r="L67" s="113"/>
      <c r="M67"/>
      <c r="N67"/>
      <c r="O67"/>
      <c r="P67"/>
      <c r="Q67"/>
      <c r="R67"/>
      <c r="S67"/>
      <c r="T67"/>
      <c r="U67"/>
      <c r="V67"/>
      <c r="W67"/>
      <c r="X67"/>
      <c r="Y67"/>
      <c r="Z67"/>
      <c r="AA67"/>
      <c r="AB67"/>
      <c r="AC67"/>
      <c r="AD67"/>
      <c r="AE67"/>
      <c r="AF67"/>
      <c r="AG67"/>
      <c r="AH67"/>
      <c r="AI67"/>
      <c r="AJ67"/>
      <c r="AK67"/>
      <c r="AL67"/>
      <c r="AM67"/>
    </row>
    <row r="68" spans="1:39" s="27" customFormat="1" ht="30" hidden="1" customHeight="1" x14ac:dyDescent="0.2">
      <c r="A68" s="39"/>
      <c r="B68" s="40"/>
      <c r="C68" s="9"/>
      <c r="D68" s="9"/>
      <c r="E68" s="246"/>
      <c r="F68" s="114"/>
      <c r="G68" s="115"/>
      <c r="H68" s="10"/>
      <c r="I68" s="10"/>
      <c r="J68" s="112"/>
      <c r="K68" s="113"/>
      <c r="L68" s="113"/>
      <c r="M68"/>
      <c r="N68"/>
      <c r="O68"/>
      <c r="P68"/>
      <c r="Q68"/>
      <c r="R68"/>
      <c r="S68"/>
      <c r="T68"/>
      <c r="U68"/>
      <c r="V68"/>
      <c r="W68"/>
      <c r="X68"/>
      <c r="Y68"/>
      <c r="Z68"/>
      <c r="AA68"/>
      <c r="AB68"/>
      <c r="AC68"/>
      <c r="AD68"/>
      <c r="AE68"/>
      <c r="AF68"/>
      <c r="AG68"/>
      <c r="AH68"/>
      <c r="AI68"/>
      <c r="AJ68"/>
      <c r="AK68"/>
      <c r="AL68"/>
      <c r="AM68"/>
    </row>
    <row r="69" spans="1:39" s="27" customFormat="1" ht="30" hidden="1" customHeight="1" x14ac:dyDescent="0.2">
      <c r="A69" s="39"/>
      <c r="B69" s="40"/>
      <c r="C69" s="9"/>
      <c r="D69" s="9"/>
      <c r="E69" s="246"/>
      <c r="F69" s="114"/>
      <c r="G69" s="115"/>
      <c r="H69" s="10"/>
      <c r="I69" s="10"/>
      <c r="J69" s="112"/>
      <c r="K69" s="113"/>
      <c r="L69" s="113"/>
      <c r="M69"/>
      <c r="N69"/>
      <c r="O69"/>
      <c r="P69"/>
      <c r="Q69"/>
      <c r="R69"/>
      <c r="S69"/>
      <c r="T69"/>
      <c r="U69"/>
      <c r="V69"/>
      <c r="W69"/>
      <c r="X69"/>
      <c r="Y69"/>
      <c r="Z69"/>
      <c r="AA69"/>
      <c r="AB69"/>
      <c r="AC69"/>
      <c r="AD69"/>
      <c r="AE69"/>
      <c r="AF69"/>
      <c r="AG69"/>
      <c r="AH69"/>
      <c r="AI69"/>
      <c r="AJ69"/>
      <c r="AK69"/>
      <c r="AL69"/>
      <c r="AM69"/>
    </row>
    <row r="70" spans="1:39" s="27" customFormat="1" ht="30" customHeight="1" x14ac:dyDescent="0.2">
      <c r="A70" s="39">
        <v>0.3</v>
      </c>
      <c r="B70" s="40" t="s">
        <v>104</v>
      </c>
      <c r="C70" s="9"/>
      <c r="D70" s="9"/>
      <c r="E70" s="246"/>
      <c r="F70" s="145"/>
      <c r="G70" s="146"/>
      <c r="H70" s="10"/>
      <c r="I70" s="10"/>
      <c r="J70" s="138"/>
      <c r="K70" s="139"/>
      <c r="L70" s="139"/>
      <c r="M70"/>
      <c r="N70"/>
      <c r="O70"/>
      <c r="P70"/>
      <c r="Q70"/>
      <c r="R70"/>
      <c r="S70"/>
      <c r="T70"/>
      <c r="U70"/>
      <c r="V70"/>
      <c r="W70"/>
      <c r="X70"/>
      <c r="Y70"/>
      <c r="Z70"/>
      <c r="AA70"/>
      <c r="AB70"/>
      <c r="AC70"/>
      <c r="AD70"/>
      <c r="AE70"/>
      <c r="AF70"/>
      <c r="AG70"/>
      <c r="AH70"/>
      <c r="AI70"/>
      <c r="AJ70"/>
      <c r="AK70"/>
      <c r="AL70"/>
      <c r="AM70"/>
    </row>
    <row r="71" spans="1:39" s="27" customFormat="1" ht="30" customHeight="1" x14ac:dyDescent="0.2">
      <c r="A71" s="39">
        <v>0.4</v>
      </c>
      <c r="B71" s="40" t="s">
        <v>105</v>
      </c>
      <c r="C71" s="9"/>
      <c r="D71" s="9"/>
      <c r="E71" s="247"/>
      <c r="F71" s="145"/>
      <c r="G71" s="146"/>
      <c r="H71" s="10"/>
      <c r="I71" s="10"/>
      <c r="J71" s="138"/>
      <c r="K71" s="139"/>
      <c r="L71" s="139"/>
      <c r="M71"/>
      <c r="N71"/>
      <c r="O71"/>
      <c r="P71"/>
      <c r="Q71"/>
      <c r="R71"/>
      <c r="S71"/>
      <c r="T71"/>
      <c r="U71"/>
      <c r="V71"/>
      <c r="W71"/>
      <c r="X71"/>
      <c r="Y71"/>
      <c r="Z71"/>
      <c r="AA71"/>
      <c r="AB71"/>
      <c r="AC71"/>
      <c r="AD71"/>
      <c r="AE71"/>
      <c r="AF71"/>
      <c r="AG71"/>
      <c r="AH71"/>
      <c r="AI71"/>
      <c r="AJ71"/>
      <c r="AK71"/>
      <c r="AL71"/>
      <c r="AM71"/>
    </row>
    <row r="72" spans="1:39" s="27" customFormat="1" ht="30" customHeight="1" x14ac:dyDescent="0.2">
      <c r="A72" s="39">
        <v>1</v>
      </c>
      <c r="B72" s="40" t="s">
        <v>106</v>
      </c>
      <c r="C72" s="9"/>
      <c r="D72" s="9"/>
      <c r="E72" s="9"/>
      <c r="F72" s="145"/>
      <c r="G72" s="146"/>
      <c r="H72" s="10"/>
      <c r="I72" s="10"/>
      <c r="J72" s="138"/>
      <c r="K72" s="139"/>
      <c r="L72" s="139"/>
      <c r="M72"/>
      <c r="N72"/>
      <c r="O72"/>
      <c r="P72"/>
      <c r="Q72"/>
      <c r="R72"/>
      <c r="S72"/>
      <c r="T72"/>
      <c r="U72"/>
      <c r="V72"/>
      <c r="W72"/>
      <c r="X72"/>
      <c r="Y72"/>
      <c r="Z72"/>
      <c r="AA72"/>
      <c r="AB72"/>
      <c r="AC72"/>
      <c r="AD72"/>
      <c r="AE72"/>
      <c r="AF72"/>
      <c r="AG72"/>
      <c r="AH72"/>
      <c r="AI72"/>
      <c r="AJ72"/>
      <c r="AK72"/>
      <c r="AL72"/>
      <c r="AM72"/>
    </row>
    <row r="73" spans="1:39" s="27" customFormat="1" ht="30" customHeight="1" x14ac:dyDescent="0.2">
      <c r="A73" s="39">
        <v>2.1</v>
      </c>
      <c r="B73" s="40" t="s">
        <v>107</v>
      </c>
      <c r="C73" s="123" t="s">
        <v>215</v>
      </c>
      <c r="D73" s="9">
        <v>7201</v>
      </c>
      <c r="E73" s="9" t="s">
        <v>363</v>
      </c>
      <c r="F73" s="145" t="s">
        <v>212</v>
      </c>
      <c r="G73" s="146"/>
      <c r="H73" s="10">
        <v>0</v>
      </c>
      <c r="I73" s="10">
        <v>7201</v>
      </c>
      <c r="J73" s="138"/>
      <c r="K73" s="139"/>
      <c r="L73" s="139"/>
      <c r="M73"/>
      <c r="N73"/>
      <c r="O73"/>
      <c r="P73"/>
      <c r="Q73"/>
      <c r="R73"/>
      <c r="S73"/>
      <c r="T73"/>
      <c r="U73"/>
      <c r="V73"/>
      <c r="W73"/>
      <c r="X73"/>
      <c r="Y73"/>
      <c r="Z73"/>
      <c r="AA73"/>
      <c r="AB73"/>
      <c r="AC73"/>
      <c r="AD73"/>
      <c r="AE73"/>
      <c r="AF73"/>
      <c r="AG73"/>
      <c r="AH73"/>
      <c r="AI73"/>
      <c r="AJ73"/>
      <c r="AK73"/>
      <c r="AL73"/>
      <c r="AM73"/>
    </row>
    <row r="74" spans="1:39" s="27" customFormat="1" ht="30" customHeight="1" x14ac:dyDescent="0.2">
      <c r="A74" s="39">
        <v>2.2000000000000002</v>
      </c>
      <c r="B74" s="40" t="s">
        <v>108</v>
      </c>
      <c r="C74" s="123"/>
      <c r="D74" s="9"/>
      <c r="E74" s="9"/>
      <c r="F74" s="145"/>
      <c r="G74" s="146"/>
      <c r="H74" s="10"/>
      <c r="I74" s="10"/>
      <c r="J74" s="138"/>
      <c r="K74" s="139"/>
      <c r="L74" s="139"/>
      <c r="M74"/>
      <c r="N74"/>
      <c r="O74"/>
      <c r="P74"/>
      <c r="Q74"/>
      <c r="R74"/>
      <c r="S74"/>
      <c r="T74"/>
      <c r="U74"/>
      <c r="V74"/>
      <c r="W74"/>
      <c r="X74"/>
      <c r="Y74"/>
      <c r="Z74"/>
      <c r="AA74"/>
      <c r="AB74"/>
      <c r="AC74"/>
      <c r="AD74"/>
      <c r="AE74"/>
      <c r="AF74"/>
      <c r="AG74"/>
      <c r="AH74"/>
      <c r="AI74"/>
      <c r="AJ74"/>
      <c r="AK74"/>
      <c r="AL74"/>
      <c r="AM74"/>
    </row>
    <row r="75" spans="1:39" s="27" customFormat="1" ht="30" customHeight="1" x14ac:dyDescent="0.2">
      <c r="A75" s="39">
        <v>2.2999999999999998</v>
      </c>
      <c r="B75" s="40" t="s">
        <v>109</v>
      </c>
      <c r="C75" s="123" t="s">
        <v>229</v>
      </c>
      <c r="D75" s="9">
        <v>365.00000000000006</v>
      </c>
      <c r="E75" s="9" t="s">
        <v>363</v>
      </c>
      <c r="F75" s="145" t="s">
        <v>234</v>
      </c>
      <c r="G75" s="146"/>
      <c r="H75" s="10">
        <v>0</v>
      </c>
      <c r="I75" s="10">
        <v>365.00000000000006</v>
      </c>
      <c r="J75" s="138"/>
      <c r="K75" s="139"/>
      <c r="L75" s="139"/>
      <c r="M75"/>
      <c r="N75"/>
      <c r="O75"/>
      <c r="P75"/>
      <c r="Q75"/>
      <c r="R75"/>
      <c r="S75"/>
      <c r="T75"/>
      <c r="U75"/>
      <c r="V75"/>
      <c r="W75"/>
      <c r="X75"/>
      <c r="Y75"/>
      <c r="Z75"/>
      <c r="AA75"/>
      <c r="AB75"/>
      <c r="AC75"/>
      <c r="AD75"/>
      <c r="AE75"/>
      <c r="AF75"/>
      <c r="AG75"/>
      <c r="AH75"/>
      <c r="AI75"/>
      <c r="AJ75"/>
      <c r="AK75"/>
      <c r="AL75"/>
      <c r="AM75"/>
    </row>
    <row r="76" spans="1:39" s="27" customFormat="1" ht="30" customHeight="1" x14ac:dyDescent="0.2">
      <c r="A76" s="39"/>
      <c r="B76" s="40"/>
      <c r="C76" s="123" t="s">
        <v>316</v>
      </c>
      <c r="D76" s="9">
        <v>24380.000000000004</v>
      </c>
      <c r="E76" s="9" t="s">
        <v>363</v>
      </c>
      <c r="F76" s="125" t="s">
        <v>222</v>
      </c>
      <c r="G76" s="126"/>
      <c r="H76" s="10">
        <v>0</v>
      </c>
      <c r="I76" s="10">
        <v>24380.000000000004</v>
      </c>
      <c r="J76" s="127"/>
      <c r="K76" s="128"/>
      <c r="L76" s="128"/>
      <c r="M76"/>
      <c r="N76"/>
      <c r="O76"/>
      <c r="P76"/>
      <c r="Q76"/>
      <c r="R76"/>
      <c r="S76"/>
      <c r="T76"/>
      <c r="U76"/>
      <c r="V76"/>
      <c r="W76"/>
      <c r="X76"/>
      <c r="Y76"/>
      <c r="Z76"/>
      <c r="AA76"/>
      <c r="AB76"/>
      <c r="AC76"/>
      <c r="AD76"/>
      <c r="AE76"/>
      <c r="AF76"/>
      <c r="AG76"/>
      <c r="AH76"/>
      <c r="AI76"/>
      <c r="AJ76"/>
      <c r="AK76"/>
      <c r="AL76"/>
      <c r="AM76"/>
    </row>
    <row r="77" spans="1:39" s="27" customFormat="1" ht="30" customHeight="1" x14ac:dyDescent="0.2">
      <c r="A77" s="39"/>
      <c r="B77" s="40"/>
      <c r="C77" s="123" t="s">
        <v>228</v>
      </c>
      <c r="D77" s="9">
        <v>605</v>
      </c>
      <c r="E77" s="9">
        <v>30</v>
      </c>
      <c r="F77" s="125" t="s">
        <v>245</v>
      </c>
      <c r="G77" s="126"/>
      <c r="H77" s="10">
        <v>0</v>
      </c>
      <c r="I77" s="10">
        <v>605</v>
      </c>
      <c r="J77" s="127"/>
      <c r="K77" s="128"/>
      <c r="L77" s="128"/>
      <c r="M77"/>
      <c r="N77"/>
      <c r="O77"/>
      <c r="P77"/>
      <c r="Q77"/>
      <c r="R77"/>
      <c r="S77"/>
      <c r="T77"/>
      <c r="U77"/>
      <c r="V77"/>
      <c r="W77"/>
      <c r="X77"/>
      <c r="Y77"/>
      <c r="Z77"/>
      <c r="AA77"/>
      <c r="AB77"/>
      <c r="AC77"/>
      <c r="AD77"/>
      <c r="AE77"/>
      <c r="AF77"/>
      <c r="AG77"/>
      <c r="AH77"/>
      <c r="AI77"/>
      <c r="AJ77"/>
      <c r="AK77"/>
      <c r="AL77"/>
      <c r="AM77"/>
    </row>
    <row r="78" spans="1:39" s="27" customFormat="1" ht="30" customHeight="1" x14ac:dyDescent="0.2">
      <c r="A78" s="39"/>
      <c r="B78" s="40"/>
      <c r="C78" s="123" t="s">
        <v>230</v>
      </c>
      <c r="D78" s="9">
        <v>430.00000000000006</v>
      </c>
      <c r="E78" s="9">
        <v>30</v>
      </c>
      <c r="F78" s="125" t="s">
        <v>245</v>
      </c>
      <c r="G78" s="126"/>
      <c r="H78" s="10">
        <v>0</v>
      </c>
      <c r="I78" s="10">
        <v>430.00000000000006</v>
      </c>
      <c r="J78" s="127"/>
      <c r="K78" s="128"/>
      <c r="L78" s="128"/>
      <c r="M78"/>
      <c r="N78"/>
      <c r="O78"/>
      <c r="P78"/>
      <c r="Q78"/>
      <c r="R78"/>
      <c r="S78"/>
      <c r="T78"/>
      <c r="U78"/>
      <c r="V78"/>
      <c r="W78"/>
      <c r="X78"/>
      <c r="Y78"/>
      <c r="Z78"/>
      <c r="AA78"/>
      <c r="AB78"/>
      <c r="AC78"/>
      <c r="AD78"/>
      <c r="AE78"/>
      <c r="AF78"/>
      <c r="AG78"/>
      <c r="AH78"/>
      <c r="AI78"/>
      <c r="AJ78"/>
      <c r="AK78"/>
      <c r="AL78"/>
      <c r="AM78"/>
    </row>
    <row r="79" spans="1:39" s="27" customFormat="1" ht="30" customHeight="1" x14ac:dyDescent="0.2">
      <c r="A79" s="39"/>
      <c r="B79" s="40"/>
      <c r="C79" s="123" t="s">
        <v>231</v>
      </c>
      <c r="D79" s="9">
        <v>3840</v>
      </c>
      <c r="E79" s="9" t="s">
        <v>363</v>
      </c>
      <c r="F79" s="145" t="s">
        <v>273</v>
      </c>
      <c r="G79" s="146"/>
      <c r="H79" s="10">
        <v>0</v>
      </c>
      <c r="I79" s="10">
        <v>0</v>
      </c>
      <c r="J79" s="127"/>
      <c r="K79" s="128"/>
      <c r="L79" s="128"/>
      <c r="M79"/>
      <c r="N79"/>
      <c r="O79"/>
      <c r="P79"/>
      <c r="Q79"/>
      <c r="R79"/>
      <c r="S79"/>
      <c r="T79"/>
      <c r="U79"/>
      <c r="V79"/>
      <c r="W79"/>
      <c r="X79"/>
      <c r="Y79"/>
      <c r="Z79"/>
      <c r="AA79"/>
      <c r="AB79"/>
      <c r="AC79"/>
      <c r="AD79"/>
      <c r="AE79"/>
      <c r="AF79"/>
      <c r="AG79"/>
      <c r="AH79"/>
      <c r="AI79"/>
      <c r="AJ79"/>
      <c r="AK79"/>
      <c r="AL79"/>
      <c r="AM79"/>
    </row>
    <row r="80" spans="1:39" s="27" customFormat="1" ht="30" customHeight="1" x14ac:dyDescent="0.2">
      <c r="A80" s="39"/>
      <c r="B80" s="40"/>
      <c r="C80" s="123" t="s">
        <v>227</v>
      </c>
      <c r="D80" s="9">
        <v>1590</v>
      </c>
      <c r="E80" s="9">
        <v>30</v>
      </c>
      <c r="F80" s="125" t="s">
        <v>222</v>
      </c>
      <c r="G80" s="126"/>
      <c r="H80" s="10">
        <v>0</v>
      </c>
      <c r="I80" s="10">
        <v>1590</v>
      </c>
      <c r="J80" s="127"/>
      <c r="K80" s="128"/>
      <c r="L80" s="128"/>
      <c r="M80"/>
      <c r="N80"/>
      <c r="O80"/>
      <c r="P80"/>
      <c r="Q80"/>
      <c r="R80"/>
      <c r="S80"/>
      <c r="T80"/>
      <c r="U80"/>
      <c r="V80"/>
      <c r="W80"/>
      <c r="X80"/>
      <c r="Y80"/>
      <c r="Z80"/>
      <c r="AA80"/>
      <c r="AB80"/>
      <c r="AC80"/>
      <c r="AD80"/>
      <c r="AE80"/>
      <c r="AF80"/>
      <c r="AG80"/>
      <c r="AH80"/>
      <c r="AI80"/>
      <c r="AJ80"/>
      <c r="AK80"/>
      <c r="AL80"/>
      <c r="AM80"/>
    </row>
    <row r="81" spans="1:39" s="27" customFormat="1" ht="30" customHeight="1" x14ac:dyDescent="0.2">
      <c r="A81" s="39">
        <v>2.4</v>
      </c>
      <c r="B81" s="40" t="s">
        <v>110</v>
      </c>
      <c r="C81" s="123"/>
      <c r="D81" s="9"/>
      <c r="E81" s="9"/>
      <c r="F81" s="145"/>
      <c r="G81" s="146"/>
      <c r="H81" s="10"/>
      <c r="I81" s="10"/>
      <c r="J81" s="138"/>
      <c r="K81" s="139"/>
      <c r="L81" s="139"/>
      <c r="M81"/>
      <c r="N81"/>
      <c r="O81"/>
      <c r="P81"/>
      <c r="Q81"/>
      <c r="R81"/>
      <c r="S81"/>
      <c r="T81"/>
      <c r="U81"/>
      <c r="V81"/>
      <c r="W81"/>
      <c r="X81"/>
      <c r="Y81"/>
      <c r="Z81"/>
      <c r="AA81"/>
      <c r="AB81"/>
      <c r="AC81"/>
      <c r="AD81"/>
      <c r="AE81"/>
      <c r="AF81"/>
      <c r="AG81"/>
      <c r="AH81"/>
      <c r="AI81"/>
      <c r="AJ81"/>
      <c r="AK81"/>
      <c r="AL81"/>
      <c r="AM81"/>
    </row>
    <row r="82" spans="1:39" s="27" customFormat="1" ht="30" customHeight="1" x14ac:dyDescent="0.2">
      <c r="A82" s="39">
        <v>2.5</v>
      </c>
      <c r="B82" s="40" t="s">
        <v>111</v>
      </c>
      <c r="C82" s="123" t="s">
        <v>317</v>
      </c>
      <c r="D82" s="9">
        <v>5780</v>
      </c>
      <c r="E82" s="9" t="s">
        <v>363</v>
      </c>
      <c r="F82" s="145" t="s">
        <v>211</v>
      </c>
      <c r="G82" s="146"/>
      <c r="H82" s="10">
        <v>0</v>
      </c>
      <c r="I82" s="10">
        <v>5780</v>
      </c>
      <c r="J82" s="138"/>
      <c r="K82" s="139"/>
      <c r="L82" s="139"/>
      <c r="M82"/>
      <c r="N82"/>
      <c r="O82"/>
      <c r="P82"/>
      <c r="Q82"/>
      <c r="R82"/>
      <c r="S82"/>
      <c r="T82"/>
      <c r="U82"/>
      <c r="V82"/>
      <c r="W82"/>
      <c r="X82"/>
      <c r="Y82"/>
      <c r="Z82"/>
      <c r="AA82"/>
      <c r="AB82"/>
      <c r="AC82"/>
      <c r="AD82"/>
      <c r="AE82"/>
      <c r="AF82"/>
      <c r="AG82"/>
      <c r="AH82"/>
      <c r="AI82"/>
      <c r="AJ82"/>
      <c r="AK82"/>
      <c r="AL82"/>
      <c r="AM82"/>
    </row>
    <row r="83" spans="1:39" s="27" customFormat="1" ht="30" customHeight="1" x14ac:dyDescent="0.2">
      <c r="A83" s="39"/>
      <c r="B83" s="40"/>
      <c r="C83" s="123" t="s">
        <v>318</v>
      </c>
      <c r="D83" s="9">
        <v>4900</v>
      </c>
      <c r="E83" s="9">
        <v>30</v>
      </c>
      <c r="F83" s="125" t="s">
        <v>364</v>
      </c>
      <c r="G83" s="126"/>
      <c r="H83" s="10">
        <v>0</v>
      </c>
      <c r="I83" s="10">
        <v>4900</v>
      </c>
      <c r="J83" s="127"/>
      <c r="K83" s="128"/>
      <c r="L83" s="128"/>
      <c r="M83"/>
      <c r="N83"/>
      <c r="O83"/>
      <c r="P83"/>
      <c r="Q83"/>
      <c r="R83"/>
      <c r="S83"/>
      <c r="T83"/>
      <c r="U83"/>
      <c r="V83"/>
      <c r="W83"/>
      <c r="X83"/>
      <c r="Y83"/>
      <c r="Z83"/>
      <c r="AA83"/>
      <c r="AB83"/>
      <c r="AC83"/>
      <c r="AD83"/>
      <c r="AE83"/>
      <c r="AF83"/>
      <c r="AG83"/>
      <c r="AH83"/>
      <c r="AI83"/>
      <c r="AJ83"/>
      <c r="AK83"/>
      <c r="AL83"/>
      <c r="AM83"/>
    </row>
    <row r="84" spans="1:39" s="27" customFormat="1" ht="30" customHeight="1" x14ac:dyDescent="0.2">
      <c r="A84" s="39"/>
      <c r="B84" s="40"/>
      <c r="C84" s="123" t="s">
        <v>319</v>
      </c>
      <c r="D84" s="9">
        <v>5050.0000000000009</v>
      </c>
      <c r="E84" s="9">
        <v>30</v>
      </c>
      <c r="F84" s="125" t="s">
        <v>307</v>
      </c>
      <c r="G84" s="126"/>
      <c r="H84" s="10">
        <v>0</v>
      </c>
      <c r="I84" s="10">
        <v>5050.0000000000009</v>
      </c>
      <c r="J84" s="127"/>
      <c r="K84" s="128"/>
      <c r="L84" s="128"/>
      <c r="M84"/>
      <c r="N84"/>
      <c r="O84"/>
      <c r="P84"/>
      <c r="Q84"/>
      <c r="R84"/>
      <c r="S84"/>
      <c r="T84"/>
      <c r="U84"/>
      <c r="V84"/>
      <c r="W84"/>
      <c r="X84"/>
      <c r="Y84"/>
      <c r="Z84"/>
      <c r="AA84"/>
      <c r="AB84"/>
      <c r="AC84"/>
      <c r="AD84"/>
      <c r="AE84"/>
      <c r="AF84"/>
      <c r="AG84"/>
      <c r="AH84"/>
      <c r="AI84"/>
      <c r="AJ84"/>
      <c r="AK84"/>
      <c r="AL84"/>
      <c r="AM84"/>
    </row>
    <row r="85" spans="1:39" s="27" customFormat="1" ht="30" customHeight="1" x14ac:dyDescent="0.2">
      <c r="A85" s="39"/>
      <c r="B85" s="40"/>
      <c r="C85" s="123" t="s">
        <v>320</v>
      </c>
      <c r="D85" s="9">
        <v>40850</v>
      </c>
      <c r="E85" s="9">
        <v>60</v>
      </c>
      <c r="F85" s="125" t="s">
        <v>235</v>
      </c>
      <c r="G85" s="126"/>
      <c r="H85" s="10">
        <v>0</v>
      </c>
      <c r="I85" s="10">
        <v>40850</v>
      </c>
      <c r="J85" s="127"/>
      <c r="K85" s="128"/>
      <c r="L85" s="128"/>
      <c r="M85"/>
      <c r="N85"/>
      <c r="O85"/>
      <c r="P85"/>
      <c r="Q85"/>
      <c r="R85"/>
      <c r="S85"/>
      <c r="T85"/>
      <c r="U85"/>
      <c r="V85"/>
      <c r="W85"/>
      <c r="X85"/>
      <c r="Y85"/>
      <c r="Z85"/>
      <c r="AA85"/>
      <c r="AB85"/>
      <c r="AC85"/>
      <c r="AD85"/>
      <c r="AE85"/>
      <c r="AF85"/>
      <c r="AG85"/>
      <c r="AH85"/>
      <c r="AI85"/>
      <c r="AJ85"/>
      <c r="AK85"/>
      <c r="AL85"/>
      <c r="AM85"/>
    </row>
    <row r="86" spans="1:39" s="27" customFormat="1" ht="30" customHeight="1" x14ac:dyDescent="0.2">
      <c r="A86" s="39"/>
      <c r="B86" s="40"/>
      <c r="C86" s="123" t="s">
        <v>321</v>
      </c>
      <c r="D86" s="9">
        <v>16530</v>
      </c>
      <c r="E86" s="9" t="s">
        <v>363</v>
      </c>
      <c r="F86" s="125" t="s">
        <v>235</v>
      </c>
      <c r="G86" s="126"/>
      <c r="H86" s="10">
        <v>0</v>
      </c>
      <c r="I86" s="10">
        <v>16530</v>
      </c>
      <c r="J86" s="127"/>
      <c r="K86" s="128"/>
      <c r="L86" s="128"/>
      <c r="M86"/>
      <c r="N86"/>
      <c r="O86"/>
      <c r="P86"/>
      <c r="Q86"/>
      <c r="R86"/>
      <c r="S86"/>
      <c r="T86"/>
      <c r="U86"/>
      <c r="V86"/>
      <c r="W86"/>
      <c r="X86"/>
      <c r="Y86"/>
      <c r="Z86"/>
      <c r="AA86"/>
      <c r="AB86"/>
      <c r="AC86"/>
      <c r="AD86"/>
      <c r="AE86"/>
      <c r="AF86"/>
      <c r="AG86"/>
      <c r="AH86"/>
      <c r="AI86"/>
      <c r="AJ86"/>
      <c r="AK86"/>
      <c r="AL86"/>
      <c r="AM86"/>
    </row>
    <row r="87" spans="1:39" s="27" customFormat="1" ht="30" customHeight="1" x14ac:dyDescent="0.2">
      <c r="A87" s="39"/>
      <c r="B87" s="40"/>
      <c r="C87" s="123" t="s">
        <v>322</v>
      </c>
      <c r="D87" s="9">
        <v>2194</v>
      </c>
      <c r="E87" s="9" t="s">
        <v>363</v>
      </c>
      <c r="F87" s="125" t="s">
        <v>273</v>
      </c>
      <c r="G87" s="126"/>
      <c r="H87" s="10">
        <v>0</v>
      </c>
      <c r="I87" s="10">
        <v>0</v>
      </c>
      <c r="J87" s="127"/>
      <c r="K87" s="128"/>
      <c r="L87" s="128"/>
      <c r="M87"/>
      <c r="N87"/>
      <c r="O87"/>
      <c r="P87"/>
      <c r="Q87"/>
      <c r="R87"/>
      <c r="S87"/>
      <c r="T87"/>
      <c r="U87"/>
      <c r="V87"/>
      <c r="W87"/>
      <c r="X87"/>
      <c r="Y87"/>
      <c r="Z87"/>
      <c r="AA87"/>
      <c r="AB87"/>
      <c r="AC87"/>
      <c r="AD87"/>
      <c r="AE87"/>
      <c r="AF87"/>
      <c r="AG87"/>
      <c r="AH87"/>
      <c r="AI87"/>
      <c r="AJ87"/>
      <c r="AK87"/>
      <c r="AL87"/>
      <c r="AM87"/>
    </row>
    <row r="88" spans="1:39" s="27" customFormat="1" ht="30" customHeight="1" x14ac:dyDescent="0.2">
      <c r="A88" s="39"/>
      <c r="B88" s="40"/>
      <c r="C88" s="123" t="s">
        <v>243</v>
      </c>
      <c r="D88" s="9">
        <v>3060</v>
      </c>
      <c r="E88" s="9" t="s">
        <v>363</v>
      </c>
      <c r="F88" s="125" t="s">
        <v>212</v>
      </c>
      <c r="G88" s="126"/>
      <c r="H88" s="10">
        <v>0</v>
      </c>
      <c r="I88" s="10">
        <v>3060</v>
      </c>
      <c r="J88" s="127"/>
      <c r="K88" s="128"/>
      <c r="L88" s="128"/>
      <c r="M88"/>
      <c r="N88"/>
      <c r="O88"/>
      <c r="P88"/>
      <c r="Q88"/>
      <c r="R88"/>
      <c r="S88"/>
      <c r="T88"/>
      <c r="U88"/>
      <c r="V88"/>
      <c r="W88"/>
      <c r="X88"/>
      <c r="Y88"/>
      <c r="Z88"/>
      <c r="AA88"/>
      <c r="AB88"/>
      <c r="AC88"/>
      <c r="AD88"/>
      <c r="AE88"/>
      <c r="AF88"/>
      <c r="AG88"/>
      <c r="AH88"/>
      <c r="AI88"/>
      <c r="AJ88"/>
      <c r="AK88"/>
      <c r="AL88"/>
      <c r="AM88"/>
    </row>
    <row r="89" spans="1:39" s="27" customFormat="1" ht="30" customHeight="1" x14ac:dyDescent="0.2">
      <c r="A89" s="39">
        <v>2.6</v>
      </c>
      <c r="B89" s="40" t="s">
        <v>112</v>
      </c>
      <c r="C89" s="123" t="s">
        <v>247</v>
      </c>
      <c r="D89" s="9">
        <v>780</v>
      </c>
      <c r="E89" s="9">
        <v>30</v>
      </c>
      <c r="F89" s="145" t="s">
        <v>253</v>
      </c>
      <c r="G89" s="146"/>
      <c r="H89" s="10">
        <v>0</v>
      </c>
      <c r="I89" s="10">
        <v>780</v>
      </c>
      <c r="J89" s="138"/>
      <c r="K89" s="139"/>
      <c r="L89" s="139"/>
      <c r="M89"/>
      <c r="N89"/>
      <c r="O89"/>
      <c r="P89"/>
      <c r="Q89"/>
      <c r="R89"/>
      <c r="S89"/>
      <c r="T89"/>
      <c r="U89"/>
      <c r="V89"/>
      <c r="W89"/>
      <c r="X89"/>
      <c r="Y89"/>
      <c r="Z89"/>
      <c r="AA89"/>
      <c r="AB89"/>
      <c r="AC89"/>
      <c r="AD89"/>
      <c r="AE89"/>
      <c r="AF89"/>
      <c r="AG89"/>
      <c r="AH89"/>
      <c r="AI89"/>
      <c r="AJ89"/>
      <c r="AK89"/>
      <c r="AL89"/>
      <c r="AM89"/>
    </row>
    <row r="90" spans="1:39" s="27" customFormat="1" ht="30" customHeight="1" x14ac:dyDescent="0.2">
      <c r="A90" s="39"/>
      <c r="B90" s="40"/>
      <c r="C90" s="123" t="s">
        <v>323</v>
      </c>
      <c r="D90" s="9">
        <v>3380</v>
      </c>
      <c r="E90" s="9">
        <v>30</v>
      </c>
      <c r="F90" s="125" t="s">
        <v>253</v>
      </c>
      <c r="G90" s="126"/>
      <c r="H90" s="10">
        <v>0</v>
      </c>
      <c r="I90" s="10">
        <v>3380</v>
      </c>
      <c r="J90" s="127"/>
      <c r="K90" s="128"/>
      <c r="L90" s="128"/>
      <c r="M90"/>
      <c r="N90"/>
      <c r="O90"/>
      <c r="P90"/>
      <c r="Q90"/>
      <c r="R90"/>
      <c r="S90"/>
      <c r="T90"/>
      <c r="U90"/>
      <c r="V90"/>
      <c r="W90"/>
      <c r="X90"/>
      <c r="Y90"/>
      <c r="Z90"/>
      <c r="AA90"/>
      <c r="AB90"/>
      <c r="AC90"/>
      <c r="AD90"/>
      <c r="AE90"/>
      <c r="AF90"/>
      <c r="AG90"/>
      <c r="AH90"/>
      <c r="AI90"/>
      <c r="AJ90"/>
      <c r="AK90"/>
      <c r="AL90"/>
      <c r="AM90"/>
    </row>
    <row r="91" spans="1:39" s="27" customFormat="1" ht="30" customHeight="1" x14ac:dyDescent="0.2">
      <c r="A91" s="39"/>
      <c r="B91" s="40"/>
      <c r="C91" s="123" t="s">
        <v>246</v>
      </c>
      <c r="D91" s="9">
        <v>640</v>
      </c>
      <c r="E91" s="9">
        <v>30</v>
      </c>
      <c r="F91" s="125" t="s">
        <v>253</v>
      </c>
      <c r="G91" s="126"/>
      <c r="H91" s="10">
        <v>0</v>
      </c>
      <c r="I91" s="10">
        <v>640</v>
      </c>
      <c r="J91" s="127"/>
      <c r="K91" s="128"/>
      <c r="L91" s="128"/>
      <c r="M91"/>
      <c r="N91"/>
      <c r="O91"/>
      <c r="P91"/>
      <c r="Q91"/>
      <c r="R91"/>
      <c r="S91"/>
      <c r="T91"/>
      <c r="U91"/>
      <c r="V91"/>
      <c r="W91"/>
      <c r="X91"/>
      <c r="Y91"/>
      <c r="Z91"/>
      <c r="AA91"/>
      <c r="AB91"/>
      <c r="AC91"/>
      <c r="AD91"/>
      <c r="AE91"/>
      <c r="AF91"/>
      <c r="AG91"/>
      <c r="AH91"/>
      <c r="AI91"/>
      <c r="AJ91"/>
      <c r="AK91"/>
      <c r="AL91"/>
      <c r="AM91"/>
    </row>
    <row r="92" spans="1:39" s="27" customFormat="1" ht="30" customHeight="1" x14ac:dyDescent="0.2">
      <c r="A92" s="39">
        <v>2.7</v>
      </c>
      <c r="B92" s="40" t="s">
        <v>113</v>
      </c>
      <c r="C92" s="123" t="s">
        <v>324</v>
      </c>
      <c r="D92" s="9">
        <v>1861.6999999999998</v>
      </c>
      <c r="E92" s="9" t="s">
        <v>363</v>
      </c>
      <c r="F92" s="145" t="s">
        <v>273</v>
      </c>
      <c r="G92" s="146"/>
      <c r="H92" s="10">
        <v>0</v>
      </c>
      <c r="I92" s="10">
        <v>0</v>
      </c>
      <c r="J92" s="138"/>
      <c r="K92" s="139"/>
      <c r="L92" s="139"/>
      <c r="M92"/>
      <c r="N92"/>
      <c r="O92"/>
      <c r="P92"/>
      <c r="Q92"/>
      <c r="R92"/>
      <c r="S92"/>
      <c r="T92"/>
      <c r="U92"/>
      <c r="V92"/>
      <c r="W92"/>
      <c r="X92"/>
      <c r="Y92"/>
      <c r="Z92"/>
      <c r="AA92"/>
      <c r="AB92"/>
      <c r="AC92"/>
      <c r="AD92"/>
      <c r="AE92"/>
      <c r="AF92"/>
      <c r="AG92"/>
      <c r="AH92"/>
      <c r="AI92"/>
      <c r="AJ92"/>
      <c r="AK92"/>
      <c r="AL92"/>
      <c r="AM92"/>
    </row>
    <row r="93" spans="1:39" s="27" customFormat="1" ht="30" customHeight="1" x14ac:dyDescent="0.2">
      <c r="A93" s="39"/>
      <c r="B93" s="40"/>
      <c r="C93" s="123" t="s">
        <v>325</v>
      </c>
      <c r="D93" s="9">
        <v>6550</v>
      </c>
      <c r="E93" s="9">
        <v>30</v>
      </c>
      <c r="F93" s="125" t="s">
        <v>307</v>
      </c>
      <c r="G93" s="126"/>
      <c r="H93" s="10">
        <v>0</v>
      </c>
      <c r="I93" s="10">
        <v>6550</v>
      </c>
      <c r="J93" s="127"/>
      <c r="K93" s="128"/>
      <c r="L93" s="128"/>
      <c r="M93"/>
      <c r="N93"/>
      <c r="O93"/>
      <c r="P93"/>
      <c r="Q93"/>
      <c r="R93"/>
      <c r="S93"/>
      <c r="T93"/>
      <c r="U93"/>
      <c r="V93"/>
      <c r="W93"/>
      <c r="X93"/>
      <c r="Y93"/>
      <c r="Z93"/>
      <c r="AA93"/>
      <c r="AB93"/>
      <c r="AC93"/>
      <c r="AD93"/>
      <c r="AE93"/>
      <c r="AF93"/>
      <c r="AG93"/>
      <c r="AH93"/>
      <c r="AI93"/>
      <c r="AJ93"/>
      <c r="AK93"/>
      <c r="AL93"/>
      <c r="AM93"/>
    </row>
    <row r="94" spans="1:39" s="27" customFormat="1" ht="30" customHeight="1" x14ac:dyDescent="0.2">
      <c r="A94" s="39"/>
      <c r="B94" s="40"/>
      <c r="C94" s="123" t="s">
        <v>326</v>
      </c>
      <c r="D94" s="9">
        <v>2807</v>
      </c>
      <c r="E94" s="9" t="s">
        <v>363</v>
      </c>
      <c r="F94" s="125" t="s">
        <v>212</v>
      </c>
      <c r="G94" s="126"/>
      <c r="H94" s="10">
        <v>0</v>
      </c>
      <c r="I94" s="10">
        <v>2807</v>
      </c>
      <c r="J94" s="127"/>
      <c r="K94" s="128"/>
      <c r="L94" s="128"/>
      <c r="M94"/>
      <c r="N94"/>
      <c r="O94"/>
      <c r="P94"/>
      <c r="Q94"/>
      <c r="R94"/>
      <c r="S94"/>
      <c r="T94"/>
      <c r="U94"/>
      <c r="V94"/>
      <c r="W94"/>
      <c r="X94"/>
      <c r="Y94"/>
      <c r="Z94"/>
      <c r="AA94"/>
      <c r="AB94"/>
      <c r="AC94"/>
      <c r="AD94"/>
      <c r="AE94"/>
      <c r="AF94"/>
      <c r="AG94"/>
      <c r="AH94"/>
      <c r="AI94"/>
      <c r="AJ94"/>
      <c r="AK94"/>
      <c r="AL94"/>
      <c r="AM94"/>
    </row>
    <row r="95" spans="1:39" s="27" customFormat="1" ht="30" customHeight="1" x14ac:dyDescent="0.2">
      <c r="A95" s="39">
        <v>2.8</v>
      </c>
      <c r="B95" s="40" t="s">
        <v>114</v>
      </c>
      <c r="C95" s="123" t="s">
        <v>327</v>
      </c>
      <c r="D95" s="9">
        <v>340</v>
      </c>
      <c r="E95" s="9">
        <v>30</v>
      </c>
      <c r="F95" s="145" t="s">
        <v>365</v>
      </c>
      <c r="G95" s="146"/>
      <c r="H95" s="10">
        <v>0</v>
      </c>
      <c r="I95" s="10">
        <v>340</v>
      </c>
      <c r="J95" s="138"/>
      <c r="K95" s="139"/>
      <c r="L95" s="139"/>
      <c r="M95"/>
      <c r="N95"/>
      <c r="O95"/>
      <c r="P95"/>
      <c r="Q95"/>
      <c r="R95"/>
      <c r="S95"/>
      <c r="T95"/>
      <c r="U95"/>
      <c r="V95"/>
      <c r="W95"/>
      <c r="X95"/>
      <c r="Y95"/>
      <c r="Z95"/>
      <c r="AA95"/>
      <c r="AB95"/>
      <c r="AC95"/>
      <c r="AD95"/>
      <c r="AE95"/>
      <c r="AF95"/>
      <c r="AG95"/>
      <c r="AH95"/>
      <c r="AI95"/>
      <c r="AJ95"/>
      <c r="AK95"/>
      <c r="AL95"/>
      <c r="AM95"/>
    </row>
    <row r="96" spans="1:39" s="27" customFormat="1" ht="30" customHeight="1" x14ac:dyDescent="0.2">
      <c r="A96" s="39"/>
      <c r="B96" s="40"/>
      <c r="C96" s="123" t="s">
        <v>328</v>
      </c>
      <c r="D96" s="9">
        <v>660</v>
      </c>
      <c r="E96" s="9">
        <v>30</v>
      </c>
      <c r="F96" s="125" t="s">
        <v>365</v>
      </c>
      <c r="G96" s="126"/>
      <c r="H96" s="10">
        <v>0</v>
      </c>
      <c r="I96" s="10">
        <v>660</v>
      </c>
      <c r="J96" s="127"/>
      <c r="K96" s="128"/>
      <c r="L96" s="128"/>
      <c r="M96"/>
      <c r="N96"/>
      <c r="O96"/>
      <c r="P96"/>
      <c r="Q96"/>
      <c r="R96"/>
      <c r="S96"/>
      <c r="T96"/>
      <c r="U96"/>
      <c r="V96"/>
      <c r="W96"/>
      <c r="X96"/>
      <c r="Y96"/>
      <c r="Z96"/>
      <c r="AA96"/>
      <c r="AB96"/>
      <c r="AC96"/>
      <c r="AD96"/>
      <c r="AE96"/>
      <c r="AF96"/>
      <c r="AG96"/>
      <c r="AH96"/>
      <c r="AI96"/>
      <c r="AJ96"/>
      <c r="AK96"/>
      <c r="AL96"/>
      <c r="AM96"/>
    </row>
    <row r="97" spans="1:39" s="27" customFormat="1" ht="30" customHeight="1" x14ac:dyDescent="0.2">
      <c r="A97" s="39"/>
      <c r="B97" s="40"/>
      <c r="C97" s="123" t="s">
        <v>255</v>
      </c>
      <c r="D97" s="9">
        <v>360</v>
      </c>
      <c r="E97" s="9">
        <v>30</v>
      </c>
      <c r="F97" s="125" t="s">
        <v>365</v>
      </c>
      <c r="G97" s="126"/>
      <c r="H97" s="10">
        <v>0</v>
      </c>
      <c r="I97" s="10">
        <v>360</v>
      </c>
      <c r="J97" s="127"/>
      <c r="K97" s="128"/>
      <c r="L97" s="128"/>
      <c r="M97"/>
      <c r="N97"/>
      <c r="O97"/>
      <c r="P97"/>
      <c r="Q97"/>
      <c r="R97"/>
      <c r="S97"/>
      <c r="T97"/>
      <c r="U97"/>
      <c r="V97"/>
      <c r="W97"/>
      <c r="X97"/>
      <c r="Y97"/>
      <c r="Z97"/>
      <c r="AA97"/>
      <c r="AB97"/>
      <c r="AC97"/>
      <c r="AD97"/>
      <c r="AE97"/>
      <c r="AF97"/>
      <c r="AG97"/>
      <c r="AH97"/>
      <c r="AI97"/>
      <c r="AJ97"/>
      <c r="AK97"/>
      <c r="AL97"/>
      <c r="AM97"/>
    </row>
    <row r="98" spans="1:39" s="27" customFormat="1" ht="30" customHeight="1" x14ac:dyDescent="0.2">
      <c r="A98" s="39">
        <v>3</v>
      </c>
      <c r="B98" s="40" t="s">
        <v>115</v>
      </c>
      <c r="C98" s="123" t="s">
        <v>329</v>
      </c>
      <c r="D98" s="9">
        <v>385</v>
      </c>
      <c r="E98" s="9">
        <v>10</v>
      </c>
      <c r="F98" s="145" t="s">
        <v>273</v>
      </c>
      <c r="G98" s="146"/>
      <c r="H98" s="10">
        <v>0</v>
      </c>
      <c r="I98" s="10">
        <v>0</v>
      </c>
      <c r="J98" s="138"/>
      <c r="K98" s="139"/>
      <c r="L98" s="139"/>
      <c r="M98"/>
      <c r="N98"/>
      <c r="O98"/>
      <c r="P98"/>
      <c r="Q98"/>
      <c r="R98"/>
      <c r="S98"/>
      <c r="T98"/>
      <c r="U98"/>
      <c r="V98"/>
      <c r="W98"/>
      <c r="X98"/>
      <c r="Y98"/>
      <c r="Z98"/>
      <c r="AA98"/>
      <c r="AB98"/>
      <c r="AC98"/>
      <c r="AD98"/>
      <c r="AE98"/>
      <c r="AF98"/>
      <c r="AG98"/>
      <c r="AH98"/>
      <c r="AI98"/>
      <c r="AJ98"/>
      <c r="AK98"/>
      <c r="AL98"/>
      <c r="AM98"/>
    </row>
    <row r="99" spans="1:39" s="27" customFormat="1" ht="30" customHeight="1" x14ac:dyDescent="0.2">
      <c r="A99" s="39"/>
      <c r="B99" s="40"/>
      <c r="C99" s="123" t="s">
        <v>330</v>
      </c>
      <c r="D99" s="9">
        <v>5890</v>
      </c>
      <c r="E99" s="9">
        <v>30</v>
      </c>
      <c r="F99" s="125" t="s">
        <v>273</v>
      </c>
      <c r="G99" s="126"/>
      <c r="H99" s="10">
        <v>0</v>
      </c>
      <c r="I99" s="10">
        <v>0</v>
      </c>
      <c r="J99" s="127"/>
      <c r="K99" s="128"/>
      <c r="L99" s="128"/>
      <c r="M99"/>
      <c r="N99"/>
      <c r="O99"/>
      <c r="P99"/>
      <c r="Q99"/>
      <c r="R99"/>
      <c r="S99"/>
      <c r="T99"/>
      <c r="U99"/>
      <c r="V99"/>
      <c r="W99"/>
      <c r="X99"/>
      <c r="Y99"/>
      <c r="Z99"/>
      <c r="AA99"/>
      <c r="AB99"/>
      <c r="AC99"/>
      <c r="AD99"/>
      <c r="AE99"/>
      <c r="AF99"/>
      <c r="AG99"/>
      <c r="AH99"/>
      <c r="AI99"/>
      <c r="AJ99"/>
      <c r="AK99"/>
      <c r="AL99"/>
      <c r="AM99"/>
    </row>
    <row r="100" spans="1:39" s="27" customFormat="1" ht="30" customHeight="1" x14ac:dyDescent="0.2">
      <c r="A100" s="39"/>
      <c r="B100" s="40"/>
      <c r="C100" s="123" t="s">
        <v>331</v>
      </c>
      <c r="D100" s="9">
        <v>19479.999999999996</v>
      </c>
      <c r="E100" s="9">
        <v>30</v>
      </c>
      <c r="F100" s="125" t="s">
        <v>273</v>
      </c>
      <c r="G100" s="126"/>
      <c r="H100" s="10">
        <v>0</v>
      </c>
      <c r="I100" s="10">
        <v>0</v>
      </c>
      <c r="J100" s="127"/>
      <c r="K100" s="128"/>
      <c r="L100" s="128"/>
      <c r="M100"/>
      <c r="N100"/>
      <c r="O100"/>
      <c r="P100"/>
      <c r="Q100"/>
      <c r="R100"/>
      <c r="S100"/>
      <c r="T100"/>
      <c r="U100"/>
      <c r="V100"/>
      <c r="W100"/>
      <c r="X100"/>
      <c r="Y100"/>
      <c r="Z100"/>
      <c r="AA100"/>
      <c r="AB100"/>
      <c r="AC100"/>
      <c r="AD100"/>
      <c r="AE100"/>
      <c r="AF100"/>
      <c r="AG100"/>
      <c r="AH100"/>
      <c r="AI100"/>
      <c r="AJ100"/>
      <c r="AK100"/>
      <c r="AL100"/>
      <c r="AM100"/>
    </row>
    <row r="101" spans="1:39" s="27" customFormat="1" ht="30" customHeight="1" x14ac:dyDescent="0.2">
      <c r="A101" s="39"/>
      <c r="B101" s="40"/>
      <c r="C101" s="123" t="s">
        <v>332</v>
      </c>
      <c r="D101" s="9">
        <v>0.24899999999999997</v>
      </c>
      <c r="E101" s="9">
        <v>10</v>
      </c>
      <c r="F101" s="125" t="s">
        <v>364</v>
      </c>
      <c r="G101" s="126"/>
      <c r="H101" s="10">
        <v>0</v>
      </c>
      <c r="I101" s="10">
        <v>0.24899999999999997</v>
      </c>
      <c r="J101" s="127"/>
      <c r="K101" s="128"/>
      <c r="L101" s="128"/>
      <c r="M101"/>
      <c r="N101"/>
      <c r="O101"/>
      <c r="P101"/>
      <c r="Q101"/>
      <c r="R101"/>
      <c r="S101"/>
      <c r="T101"/>
      <c r="U101"/>
      <c r="V101"/>
      <c r="W101"/>
      <c r="X101"/>
      <c r="Y101"/>
      <c r="Z101"/>
      <c r="AA101"/>
      <c r="AB101"/>
      <c r="AC101"/>
      <c r="AD101"/>
      <c r="AE101"/>
      <c r="AF101"/>
      <c r="AG101"/>
      <c r="AH101"/>
      <c r="AI101"/>
      <c r="AJ101"/>
      <c r="AK101"/>
      <c r="AL101"/>
      <c r="AM101"/>
    </row>
    <row r="102" spans="1:39" s="27" customFormat="1" ht="30" customHeight="1" x14ac:dyDescent="0.2">
      <c r="A102" s="39"/>
      <c r="B102" s="40"/>
      <c r="C102" s="123" t="s">
        <v>333</v>
      </c>
      <c r="D102" s="9">
        <v>1680</v>
      </c>
      <c r="E102" s="9">
        <v>10</v>
      </c>
      <c r="F102" s="125" t="s">
        <v>235</v>
      </c>
      <c r="G102" s="126"/>
      <c r="H102" s="10">
        <v>0</v>
      </c>
      <c r="I102" s="10">
        <v>1680</v>
      </c>
      <c r="J102" s="127"/>
      <c r="K102" s="128"/>
      <c r="L102" s="128"/>
      <c r="M102"/>
      <c r="N102"/>
      <c r="O102"/>
      <c r="P102"/>
      <c r="Q102"/>
      <c r="R102"/>
      <c r="S102"/>
      <c r="T102"/>
      <c r="U102"/>
      <c r="V102"/>
      <c r="W102"/>
      <c r="X102"/>
      <c r="Y102"/>
      <c r="Z102"/>
      <c r="AA102"/>
      <c r="AB102"/>
      <c r="AC102"/>
      <c r="AD102"/>
      <c r="AE102"/>
      <c r="AF102"/>
      <c r="AG102"/>
      <c r="AH102"/>
      <c r="AI102"/>
      <c r="AJ102"/>
      <c r="AK102"/>
      <c r="AL102"/>
      <c r="AM102"/>
    </row>
    <row r="103" spans="1:39" s="27" customFormat="1" ht="30" customHeight="1" x14ac:dyDescent="0.2">
      <c r="A103" s="39"/>
      <c r="B103" s="40"/>
      <c r="C103" s="123" t="s">
        <v>334</v>
      </c>
      <c r="D103" s="9">
        <v>1390.3269999999998</v>
      </c>
      <c r="E103" s="9">
        <v>10</v>
      </c>
      <c r="F103" s="125" t="s">
        <v>364</v>
      </c>
      <c r="G103" s="126"/>
      <c r="H103" s="10">
        <v>0</v>
      </c>
      <c r="I103" s="10">
        <v>1390.3269999999998</v>
      </c>
      <c r="J103" s="127"/>
      <c r="K103" s="128"/>
      <c r="L103" s="128"/>
      <c r="M103"/>
      <c r="N103"/>
      <c r="O103"/>
      <c r="P103"/>
      <c r="Q103"/>
      <c r="R103"/>
      <c r="S103"/>
      <c r="T103"/>
      <c r="U103"/>
      <c r="V103"/>
      <c r="W103"/>
      <c r="X103"/>
      <c r="Y103"/>
      <c r="Z103"/>
      <c r="AA103"/>
      <c r="AB103"/>
      <c r="AC103"/>
      <c r="AD103"/>
      <c r="AE103"/>
      <c r="AF103"/>
      <c r="AG103"/>
      <c r="AH103"/>
      <c r="AI103"/>
      <c r="AJ103"/>
      <c r="AK103"/>
      <c r="AL103"/>
      <c r="AM103"/>
    </row>
    <row r="104" spans="1:39" s="27" customFormat="1" ht="30" customHeight="1" x14ac:dyDescent="0.2">
      <c r="A104" s="39"/>
      <c r="B104" s="40"/>
      <c r="C104" s="123" t="s">
        <v>335</v>
      </c>
      <c r="D104" s="9">
        <v>23290</v>
      </c>
      <c r="E104" s="9">
        <v>30</v>
      </c>
      <c r="F104" s="125" t="s">
        <v>364</v>
      </c>
      <c r="G104" s="126"/>
      <c r="H104" s="10">
        <v>0</v>
      </c>
      <c r="I104" s="10">
        <v>23290</v>
      </c>
      <c r="J104" s="127"/>
      <c r="K104" s="128"/>
      <c r="L104" s="128"/>
      <c r="M104"/>
      <c r="N104"/>
      <c r="O104"/>
      <c r="P104"/>
      <c r="Q104"/>
      <c r="R104"/>
      <c r="S104"/>
      <c r="T104"/>
      <c r="U104"/>
      <c r="V104"/>
      <c r="W104"/>
      <c r="X104"/>
      <c r="Y104"/>
      <c r="Z104"/>
      <c r="AA104"/>
      <c r="AB104"/>
      <c r="AC104"/>
      <c r="AD104"/>
      <c r="AE104"/>
      <c r="AF104"/>
      <c r="AG104"/>
      <c r="AH104"/>
      <c r="AI104"/>
      <c r="AJ104"/>
      <c r="AK104"/>
      <c r="AL104"/>
      <c r="AM104"/>
    </row>
    <row r="105" spans="1:39" s="27" customFormat="1" ht="30" customHeight="1" x14ac:dyDescent="0.2">
      <c r="A105" s="39"/>
      <c r="B105" s="40"/>
      <c r="C105" s="123" t="s">
        <v>336</v>
      </c>
      <c r="D105" s="9">
        <v>10169.999999999998</v>
      </c>
      <c r="E105" s="9">
        <v>30</v>
      </c>
      <c r="F105" s="125" t="s">
        <v>307</v>
      </c>
      <c r="G105" s="126"/>
      <c r="H105" s="10">
        <v>0</v>
      </c>
      <c r="I105" s="10">
        <v>10169.999999999998</v>
      </c>
      <c r="J105" s="127"/>
      <c r="K105" s="128"/>
      <c r="L105" s="128"/>
      <c r="M105"/>
      <c r="N105"/>
      <c r="O105"/>
      <c r="P105"/>
      <c r="Q105"/>
      <c r="R105"/>
      <c r="S105"/>
      <c r="T105"/>
      <c r="U105"/>
      <c r="V105"/>
      <c r="W105"/>
      <c r="X105"/>
      <c r="Y105"/>
      <c r="Z105"/>
      <c r="AA105"/>
      <c r="AB105"/>
      <c r="AC105"/>
      <c r="AD105"/>
      <c r="AE105"/>
      <c r="AF105"/>
      <c r="AG105"/>
      <c r="AH105"/>
      <c r="AI105"/>
      <c r="AJ105"/>
      <c r="AK105"/>
      <c r="AL105"/>
      <c r="AM105"/>
    </row>
    <row r="106" spans="1:39" s="27" customFormat="1" ht="30" customHeight="1" x14ac:dyDescent="0.2">
      <c r="A106" s="39"/>
      <c r="B106" s="40"/>
      <c r="C106" s="123" t="s">
        <v>337</v>
      </c>
      <c r="D106" s="9">
        <v>654.99999999999989</v>
      </c>
      <c r="E106" s="9">
        <v>10</v>
      </c>
      <c r="F106" s="125" t="s">
        <v>364</v>
      </c>
      <c r="G106" s="126"/>
      <c r="H106" s="10">
        <v>0</v>
      </c>
      <c r="I106" s="10">
        <v>654.99999999999989</v>
      </c>
      <c r="J106" s="127"/>
      <c r="K106" s="128"/>
      <c r="L106" s="128"/>
      <c r="M106"/>
      <c r="N106"/>
      <c r="O106"/>
      <c r="P106"/>
      <c r="Q106"/>
      <c r="R106"/>
      <c r="S106"/>
      <c r="T106"/>
      <c r="U106"/>
      <c r="V106"/>
      <c r="W106"/>
      <c r="X106"/>
      <c r="Y106"/>
      <c r="Z106"/>
      <c r="AA106"/>
      <c r="AB106"/>
      <c r="AC106"/>
      <c r="AD106"/>
      <c r="AE106"/>
      <c r="AF106"/>
      <c r="AG106"/>
      <c r="AH106"/>
      <c r="AI106"/>
      <c r="AJ106"/>
      <c r="AK106"/>
      <c r="AL106"/>
      <c r="AM106"/>
    </row>
    <row r="107" spans="1:39" s="27" customFormat="1" ht="30" customHeight="1" x14ac:dyDescent="0.2">
      <c r="A107" s="39"/>
      <c r="B107" s="40"/>
      <c r="C107" s="123" t="s">
        <v>338</v>
      </c>
      <c r="D107" s="9">
        <v>2828</v>
      </c>
      <c r="E107" s="9">
        <v>10</v>
      </c>
      <c r="F107" s="125" t="s">
        <v>245</v>
      </c>
      <c r="G107" s="126"/>
      <c r="H107" s="10">
        <v>0</v>
      </c>
      <c r="I107" s="10">
        <v>2828</v>
      </c>
      <c r="J107" s="127"/>
      <c r="K107" s="128"/>
      <c r="L107" s="128"/>
      <c r="M107"/>
      <c r="N107"/>
      <c r="O107"/>
      <c r="P107"/>
      <c r="Q107"/>
      <c r="R107"/>
      <c r="S107"/>
      <c r="T107"/>
      <c r="U107"/>
      <c r="V107"/>
      <c r="W107"/>
      <c r="X107"/>
      <c r="Y107"/>
      <c r="Z107"/>
      <c r="AA107"/>
      <c r="AB107"/>
      <c r="AC107"/>
      <c r="AD107"/>
      <c r="AE107"/>
      <c r="AF107"/>
      <c r="AG107"/>
      <c r="AH107"/>
      <c r="AI107"/>
      <c r="AJ107"/>
      <c r="AK107"/>
      <c r="AL107"/>
      <c r="AM107"/>
    </row>
    <row r="108" spans="1:39" s="27" customFormat="1" ht="30" customHeight="1" x14ac:dyDescent="0.2">
      <c r="A108" s="39"/>
      <c r="B108" s="40"/>
      <c r="C108" s="123" t="s">
        <v>339</v>
      </c>
      <c r="D108" s="9">
        <v>3450</v>
      </c>
      <c r="E108" s="9">
        <v>10</v>
      </c>
      <c r="F108" s="125" t="s">
        <v>235</v>
      </c>
      <c r="G108" s="126"/>
      <c r="H108" s="10">
        <v>0</v>
      </c>
      <c r="I108" s="10">
        <v>3450</v>
      </c>
      <c r="J108" s="127"/>
      <c r="K108" s="128"/>
      <c r="L108" s="128"/>
      <c r="M108"/>
      <c r="N108"/>
      <c r="O108"/>
      <c r="P108"/>
      <c r="Q108"/>
      <c r="R108"/>
      <c r="S108"/>
      <c r="T108"/>
      <c r="U108"/>
      <c r="V108"/>
      <c r="W108"/>
      <c r="X108"/>
      <c r="Y108"/>
      <c r="Z108"/>
      <c r="AA108"/>
      <c r="AB108"/>
      <c r="AC108"/>
      <c r="AD108"/>
      <c r="AE108"/>
      <c r="AF108"/>
      <c r="AG108"/>
      <c r="AH108"/>
      <c r="AI108"/>
      <c r="AJ108"/>
      <c r="AK108"/>
      <c r="AL108"/>
      <c r="AM108"/>
    </row>
    <row r="109" spans="1:39" s="27" customFormat="1" ht="30" customHeight="1" x14ac:dyDescent="0.2">
      <c r="A109" s="39"/>
      <c r="B109" s="40"/>
      <c r="C109" s="123" t="s">
        <v>340</v>
      </c>
      <c r="D109" s="9">
        <v>143.00000000000003</v>
      </c>
      <c r="E109" s="9">
        <v>10</v>
      </c>
      <c r="F109" s="125" t="s">
        <v>273</v>
      </c>
      <c r="G109" s="126"/>
      <c r="H109" s="10">
        <v>0</v>
      </c>
      <c r="I109" s="10">
        <v>0</v>
      </c>
      <c r="J109" s="127"/>
      <c r="K109" s="128"/>
      <c r="L109" s="128"/>
      <c r="M109"/>
      <c r="N109"/>
      <c r="O109"/>
      <c r="P109"/>
      <c r="Q109"/>
      <c r="R109"/>
      <c r="S109"/>
      <c r="T109"/>
      <c r="U109"/>
      <c r="V109"/>
      <c r="W109"/>
      <c r="X109"/>
      <c r="Y109"/>
      <c r="Z109"/>
      <c r="AA109"/>
      <c r="AB109"/>
      <c r="AC109"/>
      <c r="AD109"/>
      <c r="AE109"/>
      <c r="AF109"/>
      <c r="AG109"/>
      <c r="AH109"/>
      <c r="AI109"/>
      <c r="AJ109"/>
      <c r="AK109"/>
      <c r="AL109"/>
      <c r="AM109"/>
    </row>
    <row r="110" spans="1:39" s="27" customFormat="1" ht="30" customHeight="1" x14ac:dyDescent="0.2">
      <c r="A110" s="39">
        <v>4</v>
      </c>
      <c r="B110" s="40" t="s">
        <v>116</v>
      </c>
      <c r="C110" s="123"/>
      <c r="D110" s="9"/>
      <c r="E110" s="9"/>
      <c r="F110" s="145"/>
      <c r="G110" s="146"/>
      <c r="H110" s="10"/>
      <c r="I110" s="10"/>
      <c r="J110" s="138"/>
      <c r="K110" s="139"/>
      <c r="L110" s="139"/>
      <c r="M110"/>
      <c r="N110"/>
      <c r="O110"/>
      <c r="P110"/>
      <c r="Q110"/>
      <c r="R110"/>
      <c r="S110"/>
      <c r="T110"/>
      <c r="U110"/>
      <c r="V110"/>
      <c r="W110"/>
      <c r="X110"/>
      <c r="Y110"/>
      <c r="Z110"/>
      <c r="AA110"/>
      <c r="AB110"/>
      <c r="AC110"/>
      <c r="AD110"/>
      <c r="AE110"/>
      <c r="AF110"/>
      <c r="AG110"/>
      <c r="AH110"/>
      <c r="AI110"/>
      <c r="AJ110"/>
      <c r="AK110"/>
      <c r="AL110"/>
      <c r="AM110"/>
    </row>
    <row r="111" spans="1:39" s="27" customFormat="1" ht="30" customHeight="1" x14ac:dyDescent="0.2">
      <c r="A111" s="39">
        <v>5</v>
      </c>
      <c r="B111" s="40" t="s">
        <v>117</v>
      </c>
      <c r="C111" s="123" t="s">
        <v>341</v>
      </c>
      <c r="D111" s="9">
        <v>2870</v>
      </c>
      <c r="E111" s="9">
        <v>20</v>
      </c>
      <c r="F111" s="145" t="s">
        <v>291</v>
      </c>
      <c r="G111" s="146"/>
      <c r="H111" s="10">
        <v>0</v>
      </c>
      <c r="I111" s="10">
        <v>2870</v>
      </c>
      <c r="J111" s="138"/>
      <c r="K111" s="139"/>
      <c r="L111" s="139"/>
      <c r="M111"/>
      <c r="N111"/>
      <c r="O111"/>
      <c r="P111"/>
      <c r="Q111"/>
      <c r="R111"/>
      <c r="S111"/>
      <c r="T111"/>
      <c r="U111"/>
      <c r="V111"/>
      <c r="W111"/>
      <c r="X111"/>
      <c r="Y111"/>
      <c r="Z111"/>
      <c r="AA111"/>
      <c r="AB111"/>
      <c r="AC111"/>
      <c r="AD111"/>
      <c r="AE111"/>
      <c r="AF111"/>
      <c r="AG111"/>
      <c r="AH111"/>
      <c r="AI111"/>
      <c r="AJ111"/>
      <c r="AK111"/>
      <c r="AL111"/>
      <c r="AM111"/>
    </row>
    <row r="112" spans="1:39" s="27" customFormat="1" ht="30" customHeight="1" x14ac:dyDescent="0.2">
      <c r="A112" s="39"/>
      <c r="B112" s="40"/>
      <c r="C112" s="123" t="s">
        <v>342</v>
      </c>
      <c r="D112" s="9">
        <v>290.00000000000006</v>
      </c>
      <c r="E112" s="9">
        <v>30</v>
      </c>
      <c r="F112" s="125" t="s">
        <v>245</v>
      </c>
      <c r="G112" s="126"/>
      <c r="H112" s="10">
        <v>0</v>
      </c>
      <c r="I112" s="10">
        <v>290.00000000000006</v>
      </c>
      <c r="J112" s="127"/>
      <c r="K112" s="128"/>
      <c r="L112" s="128"/>
      <c r="M112"/>
      <c r="N112"/>
      <c r="O112"/>
      <c r="P112"/>
      <c r="Q112"/>
      <c r="R112"/>
      <c r="S112"/>
      <c r="T112"/>
      <c r="U112"/>
      <c r="V112"/>
      <c r="W112"/>
      <c r="X112"/>
      <c r="Y112"/>
      <c r="Z112"/>
      <c r="AA112"/>
      <c r="AB112"/>
      <c r="AC112"/>
      <c r="AD112"/>
      <c r="AE112"/>
      <c r="AF112"/>
      <c r="AG112"/>
      <c r="AH112"/>
      <c r="AI112"/>
      <c r="AJ112"/>
      <c r="AK112"/>
      <c r="AL112"/>
      <c r="AM112"/>
    </row>
    <row r="113" spans="1:39" s="27" customFormat="1" ht="30" customHeight="1" x14ac:dyDescent="0.2">
      <c r="A113" s="39"/>
      <c r="B113" s="40"/>
      <c r="C113" s="123" t="s">
        <v>343</v>
      </c>
      <c r="D113" s="9">
        <v>173.72</v>
      </c>
      <c r="E113" s="9">
        <v>25</v>
      </c>
      <c r="F113" s="125" t="s">
        <v>291</v>
      </c>
      <c r="G113" s="126"/>
      <c r="H113" s="10">
        <v>0</v>
      </c>
      <c r="I113" s="10">
        <v>173.72</v>
      </c>
      <c r="J113" s="127"/>
      <c r="K113" s="128"/>
      <c r="L113" s="128"/>
      <c r="M113"/>
      <c r="N113"/>
      <c r="O113"/>
      <c r="P113"/>
      <c r="Q113"/>
      <c r="R113"/>
      <c r="S113"/>
      <c r="T113"/>
      <c r="U113"/>
      <c r="V113"/>
      <c r="W113"/>
      <c r="X113"/>
      <c r="Y113"/>
      <c r="Z113"/>
      <c r="AA113"/>
      <c r="AB113"/>
      <c r="AC113"/>
      <c r="AD113"/>
      <c r="AE113"/>
      <c r="AF113"/>
      <c r="AG113"/>
      <c r="AH113"/>
      <c r="AI113"/>
      <c r="AJ113"/>
      <c r="AK113"/>
      <c r="AL113"/>
      <c r="AM113"/>
    </row>
    <row r="114" spans="1:39" s="27" customFormat="1" ht="30" customHeight="1" x14ac:dyDescent="0.2">
      <c r="A114" s="39"/>
      <c r="B114" s="40"/>
      <c r="C114" s="123" t="s">
        <v>344</v>
      </c>
      <c r="D114" s="9">
        <v>516</v>
      </c>
      <c r="E114" s="9">
        <v>25</v>
      </c>
      <c r="F114" s="125" t="s">
        <v>245</v>
      </c>
      <c r="G114" s="126"/>
      <c r="H114" s="10">
        <v>0</v>
      </c>
      <c r="I114" s="10">
        <v>516</v>
      </c>
      <c r="J114" s="127"/>
      <c r="K114" s="128"/>
      <c r="L114" s="128"/>
      <c r="M114"/>
      <c r="N114"/>
      <c r="O114"/>
      <c r="P114"/>
      <c r="Q114"/>
      <c r="R114"/>
      <c r="S114"/>
      <c r="T114"/>
      <c r="U114"/>
      <c r="V114"/>
      <c r="W114"/>
      <c r="X114"/>
      <c r="Y114"/>
      <c r="Z114"/>
      <c r="AA114"/>
      <c r="AB114"/>
      <c r="AC114"/>
      <c r="AD114"/>
      <c r="AE114"/>
      <c r="AF114"/>
      <c r="AG114"/>
      <c r="AH114"/>
      <c r="AI114"/>
      <c r="AJ114"/>
      <c r="AK114"/>
      <c r="AL114"/>
      <c r="AM114"/>
    </row>
    <row r="115" spans="1:39" s="27" customFormat="1" ht="30" customHeight="1" x14ac:dyDescent="0.2">
      <c r="A115" s="39"/>
      <c r="B115" s="40"/>
      <c r="C115" s="123" t="s">
        <v>345</v>
      </c>
      <c r="D115" s="9">
        <v>530.40000000000009</v>
      </c>
      <c r="E115" s="9">
        <v>25</v>
      </c>
      <c r="F115" s="125" t="s">
        <v>291</v>
      </c>
      <c r="G115" s="126"/>
      <c r="H115" s="10">
        <v>0</v>
      </c>
      <c r="I115" s="10">
        <v>530.40000000000009</v>
      </c>
      <c r="J115" s="127"/>
      <c r="K115" s="128"/>
      <c r="L115" s="128"/>
      <c r="M115"/>
      <c r="N115"/>
      <c r="O115"/>
      <c r="P115"/>
      <c r="Q115"/>
      <c r="R115"/>
      <c r="S115"/>
      <c r="T115"/>
      <c r="U115"/>
      <c r="V115"/>
      <c r="W115"/>
      <c r="X115"/>
      <c r="Y115"/>
      <c r="Z115"/>
      <c r="AA115"/>
      <c r="AB115"/>
      <c r="AC115"/>
      <c r="AD115"/>
      <c r="AE115"/>
      <c r="AF115"/>
      <c r="AG115"/>
      <c r="AH115"/>
      <c r="AI115"/>
      <c r="AJ115"/>
      <c r="AK115"/>
      <c r="AL115"/>
      <c r="AM115"/>
    </row>
    <row r="116" spans="1:39" s="27" customFormat="1" ht="30" customHeight="1" x14ac:dyDescent="0.2">
      <c r="A116" s="39"/>
      <c r="B116" s="40"/>
      <c r="C116" s="123" t="s">
        <v>346</v>
      </c>
      <c r="D116" s="9">
        <v>922</v>
      </c>
      <c r="E116" s="9">
        <v>35</v>
      </c>
      <c r="F116" s="125" t="s">
        <v>290</v>
      </c>
      <c r="G116" s="126"/>
      <c r="H116" s="10">
        <v>0</v>
      </c>
      <c r="I116" s="10">
        <v>922</v>
      </c>
      <c r="J116" s="127"/>
      <c r="K116" s="128"/>
      <c r="L116" s="128"/>
      <c r="M116"/>
      <c r="N116"/>
      <c r="O116"/>
      <c r="P116"/>
      <c r="Q116"/>
      <c r="R116"/>
      <c r="S116"/>
      <c r="T116"/>
      <c r="U116"/>
      <c r="V116"/>
      <c r="W116"/>
      <c r="X116"/>
      <c r="Y116"/>
      <c r="Z116"/>
      <c r="AA116"/>
      <c r="AB116"/>
      <c r="AC116"/>
      <c r="AD116"/>
      <c r="AE116"/>
      <c r="AF116"/>
      <c r="AG116"/>
      <c r="AH116"/>
      <c r="AI116"/>
      <c r="AJ116"/>
      <c r="AK116"/>
      <c r="AL116"/>
      <c r="AM116"/>
    </row>
    <row r="117" spans="1:39" s="27" customFormat="1" ht="30" customHeight="1" x14ac:dyDescent="0.2">
      <c r="A117" s="39"/>
      <c r="B117" s="40"/>
      <c r="C117" s="123" t="s">
        <v>347</v>
      </c>
      <c r="D117" s="9">
        <v>161.6</v>
      </c>
      <c r="E117" s="9">
        <v>20</v>
      </c>
      <c r="F117" s="125" t="s">
        <v>291</v>
      </c>
      <c r="G117" s="126"/>
      <c r="H117" s="10">
        <v>0</v>
      </c>
      <c r="I117" s="10">
        <v>161.6</v>
      </c>
      <c r="J117" s="127"/>
      <c r="K117" s="128"/>
      <c r="L117" s="128"/>
      <c r="M117"/>
      <c r="N117"/>
      <c r="O117"/>
      <c r="P117"/>
      <c r="Q117"/>
      <c r="R117"/>
      <c r="S117"/>
      <c r="T117"/>
      <c r="U117"/>
      <c r="V117"/>
      <c r="W117"/>
      <c r="X117"/>
      <c r="Y117"/>
      <c r="Z117"/>
      <c r="AA117"/>
      <c r="AB117"/>
      <c r="AC117"/>
      <c r="AD117"/>
      <c r="AE117"/>
      <c r="AF117"/>
      <c r="AG117"/>
      <c r="AH117"/>
      <c r="AI117"/>
      <c r="AJ117"/>
      <c r="AK117"/>
      <c r="AL117"/>
      <c r="AM117"/>
    </row>
    <row r="118" spans="1:39" s="27" customFormat="1" ht="30" customHeight="1" x14ac:dyDescent="0.2">
      <c r="A118" s="39"/>
      <c r="B118" s="40"/>
      <c r="C118" s="123" t="s">
        <v>348</v>
      </c>
      <c r="D118" s="9">
        <v>32.32</v>
      </c>
      <c r="E118" s="9">
        <v>30</v>
      </c>
      <c r="F118" s="125" t="s">
        <v>291</v>
      </c>
      <c r="G118" s="126"/>
      <c r="H118" s="10">
        <v>0</v>
      </c>
      <c r="I118" s="10">
        <v>32.32</v>
      </c>
      <c r="J118" s="127"/>
      <c r="K118" s="128"/>
      <c r="L118" s="128"/>
      <c r="M118"/>
      <c r="N118"/>
      <c r="O118"/>
      <c r="P118"/>
      <c r="Q118"/>
      <c r="R118"/>
      <c r="S118"/>
      <c r="T118"/>
      <c r="U118"/>
      <c r="V118"/>
      <c r="W118"/>
      <c r="X118"/>
      <c r="Y118"/>
      <c r="Z118"/>
      <c r="AA118"/>
      <c r="AB118"/>
      <c r="AC118"/>
      <c r="AD118"/>
      <c r="AE118"/>
      <c r="AF118"/>
      <c r="AG118"/>
      <c r="AH118"/>
      <c r="AI118"/>
      <c r="AJ118"/>
      <c r="AK118"/>
      <c r="AL118"/>
      <c r="AM118"/>
    </row>
    <row r="119" spans="1:39" s="27" customFormat="1" ht="30" customHeight="1" x14ac:dyDescent="0.2">
      <c r="A119" s="39"/>
      <c r="B119" s="40"/>
      <c r="C119" s="123" t="s">
        <v>349</v>
      </c>
      <c r="D119" s="9">
        <v>2510</v>
      </c>
      <c r="E119" s="9">
        <v>20</v>
      </c>
      <c r="F119" s="125" t="s">
        <v>291</v>
      </c>
      <c r="G119" s="126"/>
      <c r="H119" s="10">
        <v>0</v>
      </c>
      <c r="I119" s="10">
        <v>2510</v>
      </c>
      <c r="J119" s="127"/>
      <c r="K119" s="128"/>
      <c r="L119" s="128"/>
      <c r="M119"/>
      <c r="N119"/>
      <c r="O119"/>
      <c r="P119"/>
      <c r="Q119"/>
      <c r="R119"/>
      <c r="S119"/>
      <c r="T119"/>
      <c r="U119"/>
      <c r="V119"/>
      <c r="W119"/>
      <c r="X119"/>
      <c r="Y119"/>
      <c r="Z119"/>
      <c r="AA119"/>
      <c r="AB119"/>
      <c r="AC119"/>
      <c r="AD119"/>
      <c r="AE119"/>
      <c r="AF119"/>
      <c r="AG119"/>
      <c r="AH119"/>
      <c r="AI119"/>
      <c r="AJ119"/>
      <c r="AK119"/>
      <c r="AL119"/>
      <c r="AM119"/>
    </row>
    <row r="120" spans="1:39" s="27" customFormat="1" ht="30" customHeight="1" x14ac:dyDescent="0.2">
      <c r="A120" s="39"/>
      <c r="B120" s="40"/>
      <c r="C120" s="123" t="s">
        <v>350</v>
      </c>
      <c r="D120" s="9">
        <v>110</v>
      </c>
      <c r="E120" s="9">
        <v>25</v>
      </c>
      <c r="F120" s="125" t="s">
        <v>212</v>
      </c>
      <c r="G120" s="126"/>
      <c r="H120" s="10">
        <v>0</v>
      </c>
      <c r="I120" s="10">
        <v>110</v>
      </c>
      <c r="J120" s="127"/>
      <c r="K120" s="128"/>
      <c r="L120" s="128"/>
      <c r="M120"/>
      <c r="N120"/>
      <c r="O120"/>
      <c r="P120"/>
      <c r="Q120"/>
      <c r="R120"/>
      <c r="S120"/>
      <c r="T120"/>
      <c r="U120"/>
      <c r="V120"/>
      <c r="W120"/>
      <c r="X120"/>
      <c r="Y120"/>
      <c r="Z120"/>
      <c r="AA120"/>
      <c r="AB120"/>
      <c r="AC120"/>
      <c r="AD120"/>
      <c r="AE120"/>
      <c r="AF120"/>
      <c r="AG120"/>
      <c r="AH120"/>
      <c r="AI120"/>
      <c r="AJ120"/>
      <c r="AK120"/>
      <c r="AL120"/>
      <c r="AM120"/>
    </row>
    <row r="121" spans="1:39" s="27" customFormat="1" ht="30" customHeight="1" x14ac:dyDescent="0.2">
      <c r="A121" s="39"/>
      <c r="B121" s="40"/>
      <c r="C121" s="123" t="s">
        <v>351</v>
      </c>
      <c r="D121" s="9">
        <v>381</v>
      </c>
      <c r="E121" s="9">
        <v>25</v>
      </c>
      <c r="F121" s="125" t="s">
        <v>291</v>
      </c>
      <c r="G121" s="126"/>
      <c r="H121" s="10">
        <v>0</v>
      </c>
      <c r="I121" s="10">
        <v>381</v>
      </c>
      <c r="J121" s="127"/>
      <c r="K121" s="128"/>
      <c r="L121" s="128"/>
      <c r="M121"/>
      <c r="N121"/>
      <c r="O121"/>
      <c r="P121"/>
      <c r="Q121"/>
      <c r="R121"/>
      <c r="S121"/>
      <c r="T121"/>
      <c r="U121"/>
      <c r="V121"/>
      <c r="W121"/>
      <c r="X121"/>
      <c r="Y121"/>
      <c r="Z121"/>
      <c r="AA121"/>
      <c r="AB121"/>
      <c r="AC121"/>
      <c r="AD121"/>
      <c r="AE121"/>
      <c r="AF121"/>
      <c r="AG121"/>
      <c r="AH121"/>
      <c r="AI121"/>
      <c r="AJ121"/>
      <c r="AK121"/>
      <c r="AL121"/>
      <c r="AM121"/>
    </row>
    <row r="122" spans="1:39" s="27" customFormat="1" ht="30" customHeight="1" x14ac:dyDescent="0.2">
      <c r="A122" s="39"/>
      <c r="B122" s="40"/>
      <c r="C122" s="123" t="s">
        <v>352</v>
      </c>
      <c r="D122" s="9">
        <v>222.2</v>
      </c>
      <c r="E122" s="9">
        <v>20</v>
      </c>
      <c r="F122" s="125" t="s">
        <v>291</v>
      </c>
      <c r="G122" s="126"/>
      <c r="H122" s="10">
        <v>0</v>
      </c>
      <c r="I122" s="10">
        <v>222.2</v>
      </c>
      <c r="J122" s="127"/>
      <c r="K122" s="128"/>
      <c r="L122" s="128"/>
      <c r="M122"/>
      <c r="N122"/>
      <c r="O122"/>
      <c r="P122"/>
      <c r="Q122"/>
      <c r="R122"/>
      <c r="S122"/>
      <c r="T122"/>
      <c r="U122"/>
      <c r="V122"/>
      <c r="W122"/>
      <c r="X122"/>
      <c r="Y122"/>
      <c r="Z122"/>
      <c r="AA122"/>
      <c r="AB122"/>
      <c r="AC122"/>
      <c r="AD122"/>
      <c r="AE122"/>
      <c r="AF122"/>
      <c r="AG122"/>
      <c r="AH122"/>
      <c r="AI122"/>
      <c r="AJ122"/>
      <c r="AK122"/>
      <c r="AL122"/>
      <c r="AM122"/>
    </row>
    <row r="123" spans="1:39" s="27" customFormat="1" ht="30" customHeight="1" x14ac:dyDescent="0.2">
      <c r="A123" s="39"/>
      <c r="B123" s="40"/>
      <c r="C123" s="123" t="s">
        <v>353</v>
      </c>
      <c r="D123" s="9">
        <v>25.800000000000004</v>
      </c>
      <c r="E123" s="9">
        <v>25</v>
      </c>
      <c r="F123" s="125" t="s">
        <v>234</v>
      </c>
      <c r="G123" s="126"/>
      <c r="H123" s="10">
        <v>0</v>
      </c>
      <c r="I123" s="10">
        <v>25.800000000000004</v>
      </c>
      <c r="J123" s="127"/>
      <c r="K123" s="128"/>
      <c r="L123" s="128"/>
      <c r="M123"/>
      <c r="N123"/>
      <c r="O123"/>
      <c r="P123"/>
      <c r="Q123"/>
      <c r="R123"/>
      <c r="S123"/>
      <c r="T123"/>
      <c r="U123"/>
      <c r="V123"/>
      <c r="W123"/>
      <c r="X123"/>
      <c r="Y123"/>
      <c r="Z123"/>
      <c r="AA123"/>
      <c r="AB123"/>
      <c r="AC123"/>
      <c r="AD123"/>
      <c r="AE123"/>
      <c r="AF123"/>
      <c r="AG123"/>
      <c r="AH123"/>
      <c r="AI123"/>
      <c r="AJ123"/>
      <c r="AK123"/>
      <c r="AL123"/>
      <c r="AM123"/>
    </row>
    <row r="124" spans="1:39" s="27" customFormat="1" ht="30" customHeight="1" x14ac:dyDescent="0.2">
      <c r="A124" s="39"/>
      <c r="B124" s="40"/>
      <c r="C124" s="123" t="s">
        <v>354</v>
      </c>
      <c r="D124" s="9">
        <v>636.29999999999995</v>
      </c>
      <c r="E124" s="9">
        <v>20</v>
      </c>
      <c r="F124" s="125" t="s">
        <v>291</v>
      </c>
      <c r="G124" s="126"/>
      <c r="H124" s="10">
        <v>0</v>
      </c>
      <c r="I124" s="10">
        <v>636.29999999999995</v>
      </c>
      <c r="J124" s="127"/>
      <c r="K124" s="128"/>
      <c r="L124" s="128"/>
      <c r="M124"/>
      <c r="N124"/>
      <c r="O124"/>
      <c r="P124"/>
      <c r="Q124"/>
      <c r="R124"/>
      <c r="S124"/>
      <c r="T124"/>
      <c r="U124"/>
      <c r="V124"/>
      <c r="W124"/>
      <c r="X124"/>
      <c r="Y124"/>
      <c r="Z124"/>
      <c r="AA124"/>
      <c r="AB124"/>
      <c r="AC124"/>
      <c r="AD124"/>
      <c r="AE124"/>
      <c r="AF124"/>
      <c r="AG124"/>
      <c r="AH124"/>
      <c r="AI124"/>
      <c r="AJ124"/>
      <c r="AK124"/>
      <c r="AL124"/>
      <c r="AM124"/>
    </row>
    <row r="125" spans="1:39" s="27" customFormat="1" ht="30" customHeight="1" x14ac:dyDescent="0.2">
      <c r="A125" s="39"/>
      <c r="B125" s="40"/>
      <c r="C125" s="123" t="s">
        <v>355</v>
      </c>
      <c r="D125" s="9">
        <v>2760</v>
      </c>
      <c r="E125" s="9">
        <v>30</v>
      </c>
      <c r="F125" s="125" t="s">
        <v>245</v>
      </c>
      <c r="G125" s="126"/>
      <c r="H125" s="10">
        <v>0</v>
      </c>
      <c r="I125" s="10">
        <v>2760</v>
      </c>
      <c r="J125" s="127"/>
      <c r="K125" s="128"/>
      <c r="L125" s="128"/>
      <c r="M125"/>
      <c r="N125"/>
      <c r="O125"/>
      <c r="P125"/>
      <c r="Q125"/>
      <c r="R125"/>
      <c r="S125"/>
      <c r="T125"/>
      <c r="U125"/>
      <c r="V125"/>
      <c r="W125"/>
      <c r="X125"/>
      <c r="Y125"/>
      <c r="Z125"/>
      <c r="AA125"/>
      <c r="AB125"/>
      <c r="AC125"/>
      <c r="AD125"/>
      <c r="AE125"/>
      <c r="AF125"/>
      <c r="AG125"/>
      <c r="AH125"/>
      <c r="AI125"/>
      <c r="AJ125"/>
      <c r="AK125"/>
      <c r="AL125"/>
      <c r="AM125"/>
    </row>
    <row r="126" spans="1:39" s="27" customFormat="1" ht="30" customHeight="1" x14ac:dyDescent="0.2">
      <c r="A126" s="39"/>
      <c r="B126" s="40"/>
      <c r="C126" s="123" t="s">
        <v>356</v>
      </c>
      <c r="D126" s="9">
        <v>4717</v>
      </c>
      <c r="E126" s="9">
        <v>20</v>
      </c>
      <c r="F126" s="125" t="s">
        <v>291</v>
      </c>
      <c r="G126" s="126"/>
      <c r="H126" s="10">
        <v>0</v>
      </c>
      <c r="I126" s="10">
        <v>4717</v>
      </c>
      <c r="J126" s="127"/>
      <c r="K126" s="128"/>
      <c r="L126" s="128"/>
      <c r="M126"/>
      <c r="N126"/>
      <c r="O126"/>
      <c r="P126"/>
      <c r="Q126"/>
      <c r="R126"/>
      <c r="S126"/>
      <c r="T126"/>
      <c r="U126"/>
      <c r="V126"/>
      <c r="W126"/>
      <c r="X126"/>
      <c r="Y126"/>
      <c r="Z126"/>
      <c r="AA126"/>
      <c r="AB126"/>
      <c r="AC126"/>
      <c r="AD126"/>
      <c r="AE126"/>
      <c r="AF126"/>
      <c r="AG126"/>
      <c r="AH126"/>
      <c r="AI126"/>
      <c r="AJ126"/>
      <c r="AK126"/>
      <c r="AL126"/>
      <c r="AM126"/>
    </row>
    <row r="127" spans="1:39" s="27" customFormat="1" ht="30" customHeight="1" x14ac:dyDescent="0.2">
      <c r="A127" s="39"/>
      <c r="B127" s="40"/>
      <c r="C127" s="123" t="s">
        <v>357</v>
      </c>
      <c r="D127" s="9">
        <v>300</v>
      </c>
      <c r="E127" s="9">
        <v>15</v>
      </c>
      <c r="F127" s="125" t="s">
        <v>273</v>
      </c>
      <c r="G127" s="126"/>
      <c r="H127" s="10">
        <v>0</v>
      </c>
      <c r="I127" s="10">
        <v>0</v>
      </c>
      <c r="J127" s="127"/>
      <c r="K127" s="128"/>
      <c r="L127" s="128"/>
      <c r="M127"/>
      <c r="N127"/>
      <c r="O127"/>
      <c r="P127"/>
      <c r="Q127"/>
      <c r="R127"/>
      <c r="S127"/>
      <c r="T127"/>
      <c r="U127"/>
      <c r="V127"/>
      <c r="W127"/>
      <c r="X127"/>
      <c r="Y127"/>
      <c r="Z127"/>
      <c r="AA127"/>
      <c r="AB127"/>
      <c r="AC127"/>
      <c r="AD127"/>
      <c r="AE127"/>
      <c r="AF127"/>
      <c r="AG127"/>
      <c r="AH127"/>
      <c r="AI127"/>
      <c r="AJ127"/>
      <c r="AK127"/>
      <c r="AL127"/>
      <c r="AM127"/>
    </row>
    <row r="128" spans="1:39" s="27" customFormat="1" ht="30" customHeight="1" x14ac:dyDescent="0.2">
      <c r="A128" s="39"/>
      <c r="B128" s="40"/>
      <c r="C128" s="123" t="s">
        <v>358</v>
      </c>
      <c r="D128" s="9">
        <v>140</v>
      </c>
      <c r="E128" s="9">
        <v>20</v>
      </c>
      <c r="F128" s="125" t="s">
        <v>291</v>
      </c>
      <c r="G128" s="126"/>
      <c r="H128" s="10">
        <v>0</v>
      </c>
      <c r="I128" s="10">
        <v>140</v>
      </c>
      <c r="J128" s="127"/>
      <c r="K128" s="128"/>
      <c r="L128" s="128"/>
      <c r="M128"/>
      <c r="N128"/>
      <c r="O128"/>
      <c r="P128"/>
      <c r="Q128"/>
      <c r="R128"/>
      <c r="S128"/>
      <c r="T128"/>
      <c r="U128"/>
      <c r="V128"/>
      <c r="W128"/>
      <c r="X128"/>
      <c r="Y128"/>
      <c r="Z128"/>
      <c r="AA128"/>
      <c r="AB128"/>
      <c r="AC128"/>
      <c r="AD128"/>
      <c r="AE128"/>
      <c r="AF128"/>
      <c r="AG128"/>
      <c r="AH128"/>
      <c r="AI128"/>
      <c r="AJ128"/>
      <c r="AK128"/>
      <c r="AL128"/>
      <c r="AM128"/>
    </row>
    <row r="129" spans="1:47" s="27" customFormat="1" ht="30" customHeight="1" x14ac:dyDescent="0.2">
      <c r="A129" s="39">
        <v>6</v>
      </c>
      <c r="B129" s="40" t="s">
        <v>118</v>
      </c>
      <c r="C129" s="123"/>
      <c r="D129" s="9"/>
      <c r="E129" s="9"/>
      <c r="F129" s="145"/>
      <c r="G129" s="146"/>
      <c r="H129" s="10"/>
      <c r="I129" s="10"/>
      <c r="J129" s="138"/>
      <c r="K129" s="139"/>
      <c r="L129" s="139"/>
      <c r="M129"/>
      <c r="N129"/>
      <c r="O129"/>
      <c r="P129"/>
      <c r="Q129"/>
      <c r="R129"/>
      <c r="S129"/>
      <c r="T129"/>
      <c r="U129"/>
      <c r="V129"/>
      <c r="W129"/>
      <c r="X129"/>
      <c r="Y129"/>
      <c r="Z129"/>
      <c r="AA129"/>
      <c r="AB129"/>
      <c r="AC129"/>
      <c r="AD129"/>
      <c r="AE129"/>
      <c r="AF129"/>
      <c r="AG129"/>
      <c r="AH129"/>
      <c r="AI129"/>
      <c r="AJ129"/>
      <c r="AK129"/>
      <c r="AL129"/>
      <c r="AM129"/>
    </row>
    <row r="130" spans="1:47" s="27" customFormat="1" ht="30" customHeight="1" x14ac:dyDescent="0.2">
      <c r="A130" s="39">
        <v>7</v>
      </c>
      <c r="B130" s="40" t="s">
        <v>119</v>
      </c>
      <c r="C130" s="123"/>
      <c r="D130" s="9"/>
      <c r="E130" s="9"/>
      <c r="F130" s="145"/>
      <c r="G130" s="146"/>
      <c r="H130" s="10"/>
      <c r="I130" s="10"/>
      <c r="J130" s="138"/>
      <c r="K130" s="139"/>
      <c r="L130" s="139"/>
      <c r="M130"/>
      <c r="N130"/>
      <c r="O130"/>
      <c r="P130"/>
      <c r="Q130"/>
      <c r="R130"/>
      <c r="S130"/>
      <c r="T130"/>
      <c r="U130"/>
      <c r="V130"/>
      <c r="W130"/>
      <c r="X130"/>
      <c r="Y130"/>
      <c r="Z130"/>
      <c r="AA130"/>
      <c r="AB130"/>
      <c r="AC130"/>
      <c r="AD130"/>
      <c r="AE130"/>
      <c r="AF130"/>
      <c r="AG130"/>
      <c r="AH130"/>
      <c r="AI130"/>
      <c r="AJ130"/>
      <c r="AK130"/>
      <c r="AL130"/>
      <c r="AM130"/>
    </row>
    <row r="131" spans="1:47" s="27" customFormat="1" ht="30" customHeight="1" x14ac:dyDescent="0.2">
      <c r="A131" s="39">
        <v>8</v>
      </c>
      <c r="B131" s="40" t="s">
        <v>120</v>
      </c>
      <c r="C131" s="123" t="s">
        <v>359</v>
      </c>
      <c r="D131" s="9">
        <v>554</v>
      </c>
      <c r="E131" s="9">
        <v>30</v>
      </c>
      <c r="F131" s="114" t="s">
        <v>364</v>
      </c>
      <c r="G131" s="115"/>
      <c r="H131" s="10">
        <v>0</v>
      </c>
      <c r="I131" s="10">
        <v>554</v>
      </c>
      <c r="J131" s="138"/>
      <c r="K131" s="139"/>
      <c r="L131" s="139"/>
      <c r="M131"/>
      <c r="N131"/>
      <c r="O131"/>
      <c r="P131"/>
      <c r="Q131"/>
      <c r="R131"/>
      <c r="S131"/>
      <c r="T131"/>
      <c r="U131"/>
      <c r="V131"/>
      <c r="W131"/>
      <c r="X131"/>
      <c r="Y131"/>
      <c r="Z131"/>
      <c r="AA131"/>
      <c r="AB131"/>
      <c r="AC131"/>
      <c r="AD131"/>
      <c r="AE131"/>
      <c r="AF131"/>
      <c r="AG131"/>
      <c r="AH131"/>
      <c r="AI131"/>
      <c r="AJ131"/>
      <c r="AK131"/>
      <c r="AL131"/>
      <c r="AM131"/>
    </row>
    <row r="132" spans="1:47" s="27" customFormat="1" ht="30" customHeight="1" x14ac:dyDescent="0.2">
      <c r="A132" s="39"/>
      <c r="B132" s="40"/>
      <c r="C132" s="123" t="s">
        <v>360</v>
      </c>
      <c r="D132" s="9">
        <v>19660</v>
      </c>
      <c r="E132" s="9" t="s">
        <v>363</v>
      </c>
      <c r="F132" s="125" t="s">
        <v>235</v>
      </c>
      <c r="G132" s="126"/>
      <c r="H132" s="10">
        <v>0</v>
      </c>
      <c r="I132" s="10">
        <v>19660</v>
      </c>
      <c r="J132" s="127"/>
      <c r="K132" s="128"/>
      <c r="L132" s="128"/>
      <c r="M132"/>
      <c r="N132"/>
      <c r="O132"/>
      <c r="P132"/>
      <c r="Q132"/>
      <c r="R132"/>
      <c r="S132"/>
      <c r="T132"/>
      <c r="U132"/>
      <c r="V132"/>
      <c r="W132"/>
      <c r="X132"/>
      <c r="Y132"/>
      <c r="Z132"/>
      <c r="AA132"/>
      <c r="AB132"/>
      <c r="AC132"/>
      <c r="AD132"/>
      <c r="AE132"/>
      <c r="AF132"/>
      <c r="AG132"/>
      <c r="AH132"/>
      <c r="AI132"/>
      <c r="AJ132"/>
      <c r="AK132"/>
      <c r="AL132"/>
      <c r="AM132"/>
    </row>
    <row r="133" spans="1:47" s="27" customFormat="1" ht="30" customHeight="1" x14ac:dyDescent="0.2">
      <c r="A133" s="39"/>
      <c r="B133" s="40"/>
      <c r="C133" s="123" t="s">
        <v>361</v>
      </c>
      <c r="D133" s="9">
        <v>25740</v>
      </c>
      <c r="E133" s="9" t="s">
        <v>363</v>
      </c>
      <c r="F133" s="125" t="s">
        <v>364</v>
      </c>
      <c r="G133" s="126"/>
      <c r="H133" s="10">
        <v>0</v>
      </c>
      <c r="I133" s="10">
        <v>0</v>
      </c>
      <c r="J133" s="127"/>
      <c r="K133" s="128"/>
      <c r="L133" s="128"/>
      <c r="M133"/>
      <c r="N133"/>
      <c r="O133"/>
      <c r="P133"/>
      <c r="Q133"/>
      <c r="R133"/>
      <c r="S133"/>
      <c r="T133"/>
      <c r="U133"/>
      <c r="V133"/>
      <c r="W133"/>
      <c r="X133"/>
      <c r="Y133"/>
      <c r="Z133"/>
      <c r="AA133"/>
      <c r="AB133"/>
      <c r="AC133"/>
      <c r="AD133"/>
      <c r="AE133"/>
      <c r="AF133"/>
      <c r="AG133"/>
      <c r="AH133"/>
      <c r="AI133"/>
      <c r="AJ133"/>
      <c r="AK133"/>
      <c r="AL133"/>
      <c r="AM133"/>
    </row>
    <row r="134" spans="1:47" s="27" customFormat="1" ht="30" customHeight="1" x14ac:dyDescent="0.2">
      <c r="A134" s="39"/>
      <c r="B134" s="40"/>
      <c r="C134" s="123" t="s">
        <v>362</v>
      </c>
      <c r="D134" s="9">
        <v>5970</v>
      </c>
      <c r="E134" s="9" t="s">
        <v>363</v>
      </c>
      <c r="F134" s="125" t="s">
        <v>235</v>
      </c>
      <c r="G134" s="126"/>
      <c r="H134" s="10">
        <v>0</v>
      </c>
      <c r="I134" s="10">
        <v>0</v>
      </c>
      <c r="J134" s="127"/>
      <c r="K134" s="128"/>
      <c r="L134" s="128"/>
      <c r="M134"/>
      <c r="N134"/>
      <c r="O134"/>
      <c r="P134"/>
      <c r="Q134"/>
      <c r="R134"/>
      <c r="S134"/>
      <c r="T134"/>
      <c r="U134"/>
      <c r="V134"/>
      <c r="W134"/>
      <c r="X134"/>
      <c r="Y134"/>
      <c r="Z134"/>
      <c r="AA134"/>
      <c r="AB134"/>
      <c r="AC134"/>
      <c r="AD134"/>
      <c r="AE134"/>
      <c r="AF134"/>
      <c r="AG134"/>
      <c r="AH134"/>
      <c r="AI134"/>
      <c r="AJ134"/>
      <c r="AK134"/>
      <c r="AL134"/>
      <c r="AM134"/>
    </row>
    <row r="135" spans="1:47" s="27" customFormat="1" ht="30" customHeight="1" x14ac:dyDescent="0.2">
      <c r="A135" s="39"/>
      <c r="B135" s="40"/>
      <c r="C135" s="9"/>
      <c r="D135" s="9"/>
      <c r="E135" s="9"/>
      <c r="F135" s="145"/>
      <c r="G135" s="146"/>
      <c r="H135" s="10"/>
      <c r="I135" s="10"/>
      <c r="J135" s="138"/>
      <c r="K135" s="139"/>
      <c r="L135" s="139"/>
      <c r="M135"/>
      <c r="N135"/>
      <c r="O135"/>
      <c r="P135"/>
      <c r="Q135"/>
      <c r="R135"/>
      <c r="S135"/>
      <c r="T135"/>
      <c r="U135"/>
      <c r="V135"/>
      <c r="W135"/>
      <c r="X135"/>
      <c r="Y135"/>
      <c r="Z135"/>
      <c r="AA135"/>
      <c r="AB135"/>
      <c r="AC135"/>
      <c r="AD135"/>
      <c r="AE135"/>
      <c r="AF135"/>
      <c r="AG135"/>
      <c r="AH135"/>
      <c r="AI135"/>
      <c r="AJ135"/>
      <c r="AK135"/>
      <c r="AL135"/>
      <c r="AM135"/>
    </row>
    <row r="136" spans="1:47" s="27" customFormat="1" ht="30" customHeight="1" x14ac:dyDescent="0.2">
      <c r="A136" s="140" t="s">
        <v>121</v>
      </c>
      <c r="B136" s="141"/>
      <c r="C136" s="34" t="s">
        <v>122</v>
      </c>
      <c r="D136" s="34" t="s">
        <v>170</v>
      </c>
      <c r="E136" s="72" t="s">
        <v>171</v>
      </c>
      <c r="F136" s="83" t="s">
        <v>123</v>
      </c>
      <c r="G136" s="83" t="s">
        <v>124</v>
      </c>
      <c r="H136" s="142"/>
      <c r="I136" s="143"/>
      <c r="J136" s="138"/>
      <c r="K136" s="139"/>
      <c r="L136" s="139"/>
      <c r="M136"/>
      <c r="N136"/>
      <c r="O136"/>
      <c r="P136"/>
      <c r="Q136"/>
      <c r="R136"/>
      <c r="S136"/>
      <c r="T136"/>
      <c r="U136"/>
      <c r="V136"/>
      <c r="W136"/>
      <c r="X136"/>
      <c r="Y136"/>
      <c r="Z136"/>
      <c r="AA136"/>
      <c r="AB136"/>
      <c r="AC136"/>
      <c r="AD136"/>
      <c r="AE136"/>
      <c r="AF136"/>
      <c r="AG136"/>
      <c r="AH136"/>
      <c r="AI136"/>
      <c r="AJ136"/>
      <c r="AK136"/>
      <c r="AL136"/>
      <c r="AM136"/>
    </row>
    <row r="137" spans="1:47" s="27" customFormat="1" ht="30" customHeight="1" x14ac:dyDescent="0.2">
      <c r="A137" s="39" t="s">
        <v>125</v>
      </c>
      <c r="B137" s="40" t="s">
        <v>126</v>
      </c>
      <c r="C137" s="9" t="s">
        <v>314</v>
      </c>
      <c r="D137" s="9">
        <v>51.9</v>
      </c>
      <c r="E137" s="9">
        <v>5</v>
      </c>
      <c r="F137" s="82">
        <v>2087</v>
      </c>
      <c r="G137" s="82">
        <v>90</v>
      </c>
      <c r="H137" s="144"/>
      <c r="I137" s="143"/>
      <c r="J137" s="147" t="s">
        <v>127</v>
      </c>
      <c r="K137" s="148"/>
      <c r="L137" s="148"/>
      <c r="M137"/>
      <c r="N137"/>
      <c r="O137"/>
      <c r="P137"/>
      <c r="Q137"/>
      <c r="R137"/>
      <c r="S137"/>
      <c r="T137"/>
      <c r="U137"/>
      <c r="V137"/>
      <c r="W137"/>
      <c r="X137"/>
      <c r="Y137"/>
      <c r="Z137"/>
      <c r="AA137"/>
      <c r="AB137"/>
      <c r="AC137"/>
      <c r="AD137"/>
      <c r="AE137"/>
      <c r="AF137"/>
      <c r="AG137"/>
      <c r="AH137"/>
      <c r="AI137"/>
      <c r="AJ137"/>
      <c r="AK137"/>
      <c r="AL137"/>
      <c r="AM137"/>
    </row>
    <row r="138" spans="1:47" s="27" customFormat="1" ht="30" customHeight="1" x14ac:dyDescent="0.2">
      <c r="A138" s="39" t="s">
        <v>128</v>
      </c>
      <c r="B138" s="40" t="s">
        <v>129</v>
      </c>
      <c r="C138" s="9" t="s">
        <v>366</v>
      </c>
      <c r="D138" s="9">
        <v>10.199999999999999</v>
      </c>
      <c r="E138" s="9">
        <v>5</v>
      </c>
      <c r="F138" s="82">
        <v>700</v>
      </c>
      <c r="G138" s="82">
        <v>90</v>
      </c>
      <c r="H138" s="120"/>
      <c r="I138" s="121"/>
      <c r="J138" s="138"/>
      <c r="K138" s="139"/>
      <c r="L138" s="139"/>
      <c r="M138"/>
      <c r="N138"/>
      <c r="O138"/>
      <c r="P138"/>
      <c r="Q138"/>
      <c r="R138"/>
      <c r="S138"/>
      <c r="T138"/>
      <c r="U138"/>
      <c r="V138"/>
      <c r="W138"/>
      <c r="X138"/>
      <c r="Y138"/>
      <c r="Z138"/>
      <c r="AA138"/>
      <c r="AB138"/>
      <c r="AC138"/>
      <c r="AD138"/>
      <c r="AE138"/>
      <c r="AF138"/>
      <c r="AG138"/>
      <c r="AH138"/>
      <c r="AI138"/>
      <c r="AJ138"/>
      <c r="AK138"/>
      <c r="AL138"/>
      <c r="AM138"/>
    </row>
    <row r="139" spans="1:47" s="27" customFormat="1" ht="30" customHeight="1" thickBot="1" x14ac:dyDescent="0.25">
      <c r="A139" s="39" t="s">
        <v>130</v>
      </c>
      <c r="B139" s="40" t="s">
        <v>131</v>
      </c>
      <c r="C139" s="9"/>
      <c r="D139" s="9"/>
      <c r="E139" s="9"/>
      <c r="F139" s="82"/>
      <c r="G139" s="82"/>
      <c r="H139" s="144"/>
      <c r="I139" s="143"/>
      <c r="J139" s="138"/>
      <c r="K139" s="139"/>
      <c r="L139" s="139"/>
      <c r="M139"/>
      <c r="N139"/>
      <c r="O139"/>
      <c r="P139"/>
      <c r="Q139"/>
      <c r="R139"/>
      <c r="S139"/>
      <c r="T139"/>
      <c r="U139"/>
      <c r="V139"/>
      <c r="W139"/>
      <c r="X139"/>
      <c r="Y139"/>
      <c r="Z139"/>
      <c r="AA139"/>
      <c r="AB139"/>
      <c r="AC139"/>
      <c r="AD139"/>
      <c r="AE139"/>
      <c r="AF139"/>
      <c r="AG139"/>
      <c r="AH139"/>
      <c r="AI139"/>
      <c r="AJ139"/>
      <c r="AK139"/>
      <c r="AL139"/>
      <c r="AM139"/>
    </row>
    <row r="140" spans="1:47" s="43" customFormat="1" ht="33" customHeight="1" thickBot="1" x14ac:dyDescent="0.25">
      <c r="A140" s="27"/>
      <c r="B140" s="27"/>
      <c r="C140" s="41" t="s">
        <v>132</v>
      </c>
      <c r="D140" s="66">
        <f>SUM(D52:D135)+SUM(D137:D139)</f>
        <v>272799.71600000001</v>
      </c>
      <c r="E140" s="277"/>
      <c r="F140" s="278"/>
      <c r="G140" s="278"/>
      <c r="H140" s="68">
        <f>SUM(H52:H135)</f>
        <v>0</v>
      </c>
      <c r="I140" s="68">
        <f>SUM(I52:I135)</f>
        <v>206933.916</v>
      </c>
      <c r="J140"/>
      <c r="K140"/>
      <c r="L140"/>
      <c r="M140"/>
      <c r="N140"/>
      <c r="O140"/>
      <c r="P140"/>
      <c r="Q140"/>
      <c r="R140"/>
      <c r="S140"/>
      <c r="T140"/>
      <c r="U140"/>
      <c r="V140"/>
      <c r="W140"/>
      <c r="X140"/>
      <c r="Y140"/>
      <c r="Z140"/>
      <c r="AA140"/>
      <c r="AB140"/>
      <c r="AC140"/>
      <c r="AD140"/>
      <c r="AE140"/>
      <c r="AF140"/>
      <c r="AG140"/>
      <c r="AH140"/>
      <c r="AI140"/>
      <c r="AJ140"/>
      <c r="AK140"/>
    </row>
    <row r="141" spans="1:47" s="43" customFormat="1" ht="33" customHeight="1" thickBot="1" x14ac:dyDescent="0.25">
      <c r="A141" s="29"/>
      <c r="B141" s="29"/>
      <c r="C141" s="42" t="s">
        <v>133</v>
      </c>
      <c r="D141" s="67">
        <f>D140/$C$6</f>
        <v>237.4235996518712</v>
      </c>
      <c r="E141" s="279"/>
      <c r="F141" s="279"/>
      <c r="G141" s="279"/>
      <c r="H141" s="69">
        <f t="shared" ref="H141:I141" si="1">H140/$C$6</f>
        <v>0</v>
      </c>
      <c r="I141" s="69">
        <f t="shared" si="1"/>
        <v>180.09914360313314</v>
      </c>
      <c r="J141"/>
      <c r="K141"/>
      <c r="L141"/>
      <c r="M141"/>
      <c r="N141"/>
      <c r="O141"/>
      <c r="P141"/>
      <c r="Q141"/>
      <c r="R141"/>
      <c r="S141"/>
      <c r="T141"/>
      <c r="U141"/>
      <c r="V141"/>
      <c r="W141"/>
      <c r="X141"/>
      <c r="Y141"/>
      <c r="Z141"/>
      <c r="AA141"/>
      <c r="AB141"/>
      <c r="AC141"/>
      <c r="AD141"/>
      <c r="AE141"/>
      <c r="AF141"/>
      <c r="AG141"/>
      <c r="AH141"/>
      <c r="AI141"/>
      <c r="AJ141"/>
      <c r="AK141"/>
    </row>
    <row r="142" spans="1:47" s="43" customFormat="1" ht="27" customHeight="1" x14ac:dyDescent="0.2">
      <c r="A142" s="29"/>
      <c r="B142" s="29"/>
      <c r="C142" s="28"/>
      <c r="D142" s="28"/>
      <c r="E142" s="28"/>
      <c r="F142" s="28"/>
      <c r="G142"/>
      <c r="H142"/>
      <c r="I142"/>
      <c r="J142"/>
      <c r="K142"/>
      <c r="L142"/>
      <c r="M142"/>
      <c r="N142"/>
      <c r="O142"/>
      <c r="P142"/>
      <c r="Q142"/>
      <c r="R142"/>
      <c r="S142"/>
      <c r="T142"/>
      <c r="U142"/>
      <c r="V142"/>
      <c r="W142"/>
      <c r="X142"/>
      <c r="Y142"/>
      <c r="Z142"/>
      <c r="AA142"/>
      <c r="AB142"/>
      <c r="AC142"/>
      <c r="AD142"/>
      <c r="AE142"/>
      <c r="AF142"/>
      <c r="AG142"/>
      <c r="AH142"/>
      <c r="AI142"/>
      <c r="AJ142"/>
      <c r="AK142"/>
      <c r="AL142"/>
      <c r="AM142"/>
      <c r="AN142"/>
      <c r="AO142"/>
      <c r="AP142"/>
      <c r="AQ142"/>
      <c r="AR142"/>
      <c r="AS142"/>
      <c r="AT142"/>
      <c r="AU142"/>
    </row>
    <row r="143" spans="1:47" s="43" customFormat="1" ht="36" customHeight="1" x14ac:dyDescent="0.2">
      <c r="A143" s="189"/>
      <c r="B143" s="189"/>
      <c r="C143" s="189"/>
      <c r="D143" s="189"/>
      <c r="E143" s="189"/>
      <c r="F143" s="189"/>
      <c r="G143" s="189"/>
      <c r="H143" s="189"/>
      <c r="I143" s="189"/>
      <c r="J143" s="189"/>
      <c r="K143" s="189"/>
      <c r="L143" s="189"/>
      <c r="M143" s="189"/>
      <c r="N143" s="189"/>
      <c r="O143" s="189"/>
      <c r="P143" s="189"/>
      <c r="Q143" s="189"/>
      <c r="R143" s="189"/>
      <c r="S143" s="189"/>
      <c r="T143" s="189"/>
      <c r="U143"/>
      <c r="V143"/>
      <c r="W143"/>
      <c r="X143"/>
      <c r="Y143"/>
      <c r="Z143"/>
      <c r="AA143"/>
      <c r="AB143"/>
      <c r="AC143"/>
      <c r="AD143"/>
      <c r="AE143"/>
      <c r="AF143"/>
      <c r="AG143"/>
      <c r="AH143"/>
      <c r="AI143"/>
      <c r="AJ143"/>
      <c r="AK143"/>
      <c r="AL143"/>
      <c r="AM143"/>
      <c r="AN143"/>
      <c r="AO143"/>
      <c r="AP143"/>
      <c r="AQ143"/>
      <c r="AR143"/>
      <c r="AS143"/>
      <c r="AT143"/>
      <c r="AU143"/>
    </row>
    <row r="144" spans="1:47" ht="23.25" customHeight="1" x14ac:dyDescent="0.2">
      <c r="A144" s="190" t="s">
        <v>172</v>
      </c>
      <c r="B144" s="191"/>
      <c r="C144" s="196" t="s">
        <v>173</v>
      </c>
      <c r="D144" s="196" t="s">
        <v>134</v>
      </c>
      <c r="E144" s="200" t="s">
        <v>135</v>
      </c>
      <c r="F144" s="201"/>
      <c r="G144" s="204" t="s">
        <v>136</v>
      </c>
      <c r="H144" s="204"/>
      <c r="I144" s="204"/>
      <c r="J144" s="204"/>
      <c r="K144" s="204"/>
      <c r="L144" s="204"/>
      <c r="M144" s="204"/>
      <c r="N144" s="204"/>
      <c r="O144" s="200" t="s">
        <v>137</v>
      </c>
      <c r="P144" s="204"/>
      <c r="Q144" s="204"/>
      <c r="R144" s="201"/>
      <c r="S144" s="206" t="s">
        <v>138</v>
      </c>
      <c r="T144" s="201" t="s">
        <v>139</v>
      </c>
    </row>
    <row r="145" spans="1:20" ht="39.4" customHeight="1" x14ac:dyDescent="0.2">
      <c r="A145" s="192"/>
      <c r="B145" s="193"/>
      <c r="C145" s="197"/>
      <c r="D145" s="199"/>
      <c r="E145" s="202"/>
      <c r="F145" s="203"/>
      <c r="G145" s="205"/>
      <c r="H145" s="205"/>
      <c r="I145" s="205"/>
      <c r="J145" s="205"/>
      <c r="K145" s="205"/>
      <c r="L145" s="205"/>
      <c r="M145" s="205"/>
      <c r="N145" s="205"/>
      <c r="O145" s="202"/>
      <c r="P145" s="205"/>
      <c r="Q145" s="205"/>
      <c r="R145" s="203"/>
      <c r="S145" s="207"/>
      <c r="T145" s="203"/>
    </row>
    <row r="146" spans="1:20" ht="24.75" customHeight="1" x14ac:dyDescent="0.2">
      <c r="A146" s="194"/>
      <c r="B146" s="195"/>
      <c r="C146" s="198"/>
      <c r="D146" s="222" t="s">
        <v>140</v>
      </c>
      <c r="E146" s="223"/>
      <c r="F146" s="224"/>
      <c r="G146" s="222" t="s">
        <v>141</v>
      </c>
      <c r="H146" s="223"/>
      <c r="I146" s="223"/>
      <c r="J146" s="223"/>
      <c r="K146" s="223"/>
      <c r="L146" s="223"/>
      <c r="M146" s="223"/>
      <c r="N146" s="224"/>
      <c r="O146" s="222" t="s">
        <v>142</v>
      </c>
      <c r="P146" s="223"/>
      <c r="Q146" s="223"/>
      <c r="R146" s="224"/>
      <c r="S146" s="207"/>
      <c r="T146" s="201" t="s">
        <v>65</v>
      </c>
    </row>
    <row r="147" spans="1:20" ht="30" customHeight="1" x14ac:dyDescent="0.2">
      <c r="A147" s="44" t="s">
        <v>83</v>
      </c>
      <c r="B147" s="45"/>
      <c r="C147" s="46"/>
      <c r="D147" s="46" t="s">
        <v>143</v>
      </c>
      <c r="E147" s="46" t="s">
        <v>144</v>
      </c>
      <c r="F147" s="46" t="s">
        <v>145</v>
      </c>
      <c r="G147" s="46" t="s">
        <v>146</v>
      </c>
      <c r="H147" s="46" t="s">
        <v>147</v>
      </c>
      <c r="I147" s="46" t="s">
        <v>148</v>
      </c>
      <c r="J147" s="46" t="s">
        <v>149</v>
      </c>
      <c r="K147" s="46" t="s">
        <v>150</v>
      </c>
      <c r="L147" s="222" t="s">
        <v>151</v>
      </c>
      <c r="M147" s="224"/>
      <c r="N147" s="46" t="s">
        <v>152</v>
      </c>
      <c r="O147" s="46" t="s">
        <v>153</v>
      </c>
      <c r="P147" s="46" t="s">
        <v>154</v>
      </c>
      <c r="Q147" s="46" t="s">
        <v>155</v>
      </c>
      <c r="R147" s="46" t="s">
        <v>156</v>
      </c>
      <c r="S147" s="208"/>
      <c r="T147" s="203"/>
    </row>
    <row r="148" spans="1:20" ht="30" customHeight="1" x14ac:dyDescent="0.2">
      <c r="A148" s="47">
        <v>0.1</v>
      </c>
      <c r="B148" s="40" t="s">
        <v>101</v>
      </c>
      <c r="C148" s="259"/>
      <c r="D148" s="260"/>
      <c r="E148" s="260"/>
      <c r="F148" s="260"/>
      <c r="G148" s="260"/>
      <c r="H148" s="260"/>
      <c r="I148" s="260"/>
      <c r="J148" s="260"/>
      <c r="K148" s="260"/>
      <c r="L148" s="260"/>
      <c r="M148" s="260"/>
      <c r="N148" s="261"/>
      <c r="O148" s="16" t="s">
        <v>157</v>
      </c>
      <c r="P148" s="16"/>
      <c r="Q148" s="16"/>
      <c r="R148" s="16"/>
      <c r="S148" s="65">
        <f>SUM(C148:R148)</f>
        <v>0</v>
      </c>
      <c r="T148" s="13"/>
    </row>
    <row r="149" spans="1:20" ht="30" customHeight="1" x14ac:dyDescent="0.2">
      <c r="A149" s="39">
        <v>0.2</v>
      </c>
      <c r="B149" s="40" t="s">
        <v>103</v>
      </c>
      <c r="C149" s="262"/>
      <c r="D149" s="263"/>
      <c r="E149" s="263"/>
      <c r="F149" s="263"/>
      <c r="G149" s="263"/>
      <c r="H149" s="263"/>
      <c r="I149" s="263"/>
      <c r="J149" s="263"/>
      <c r="K149" s="263"/>
      <c r="L149" s="263"/>
      <c r="M149" s="263"/>
      <c r="N149" s="264"/>
      <c r="O149" s="16">
        <v>748</v>
      </c>
      <c r="P149" s="16"/>
      <c r="Q149" s="16"/>
      <c r="R149" s="16"/>
      <c r="S149" s="65">
        <f t="shared" ref="S149:S167" si="2">SUM(C149:R149)</f>
        <v>748</v>
      </c>
      <c r="T149" s="12"/>
    </row>
    <row r="150" spans="1:20" ht="30" customHeight="1" x14ac:dyDescent="0.2">
      <c r="A150" s="39">
        <v>0.3</v>
      </c>
      <c r="B150" s="40" t="s">
        <v>104</v>
      </c>
      <c r="C150" s="12"/>
      <c r="D150" s="12"/>
      <c r="E150" s="14"/>
      <c r="F150" s="15"/>
      <c r="G150" s="15"/>
      <c r="H150" s="16"/>
      <c r="I150" s="16"/>
      <c r="J150" s="16"/>
      <c r="K150" s="16"/>
      <c r="L150" s="265"/>
      <c r="M150" s="266"/>
      <c r="N150" s="267"/>
      <c r="O150" s="16" t="s">
        <v>157</v>
      </c>
      <c r="P150" s="16"/>
      <c r="Q150" s="16"/>
      <c r="R150" s="16"/>
      <c r="S150" s="65">
        <f t="shared" si="2"/>
        <v>0</v>
      </c>
      <c r="T150" s="12"/>
    </row>
    <row r="151" spans="1:20" ht="30" customHeight="1" x14ac:dyDescent="0.2">
      <c r="A151" s="39">
        <v>0.4</v>
      </c>
      <c r="B151" s="40" t="s">
        <v>105</v>
      </c>
      <c r="C151" s="12"/>
      <c r="D151" s="12"/>
      <c r="E151" s="14"/>
      <c r="F151" s="15"/>
      <c r="G151" s="17"/>
      <c r="H151" s="16"/>
      <c r="I151" s="16"/>
      <c r="J151" s="16"/>
      <c r="K151" s="16"/>
      <c r="L151" s="259"/>
      <c r="M151" s="260"/>
      <c r="N151" s="261"/>
      <c r="O151" s="16" t="s">
        <v>157</v>
      </c>
      <c r="P151" s="16"/>
      <c r="Q151" s="16"/>
      <c r="R151" s="16"/>
      <c r="S151" s="65">
        <f t="shared" si="2"/>
        <v>0</v>
      </c>
      <c r="T151" s="16"/>
    </row>
    <row r="152" spans="1:20" ht="30" customHeight="1" x14ac:dyDescent="0.2">
      <c r="A152" s="39">
        <v>0.5</v>
      </c>
      <c r="B152" s="40" t="s">
        <v>158</v>
      </c>
      <c r="C152" s="12"/>
      <c r="D152" s="12"/>
      <c r="E152" s="14"/>
      <c r="F152" s="15"/>
      <c r="G152" s="17"/>
      <c r="H152" s="16"/>
      <c r="I152" s="16"/>
      <c r="J152" s="16"/>
      <c r="K152" s="16"/>
      <c r="L152" s="259"/>
      <c r="M152" s="260"/>
      <c r="N152" s="261"/>
      <c r="O152" s="16" t="s">
        <v>157</v>
      </c>
      <c r="P152" s="16"/>
      <c r="Q152" s="16"/>
      <c r="R152" s="16"/>
      <c r="S152" s="65">
        <f t="shared" si="2"/>
        <v>0</v>
      </c>
      <c r="T152" s="16"/>
    </row>
    <row r="153" spans="1:20" ht="30" customHeight="1" x14ac:dyDescent="0.2">
      <c r="A153" s="39">
        <v>1</v>
      </c>
      <c r="B153" s="45" t="s">
        <v>106</v>
      </c>
      <c r="C153" s="12"/>
      <c r="D153" s="12"/>
      <c r="E153" s="18"/>
      <c r="F153" s="12"/>
      <c r="G153" s="16"/>
      <c r="H153" s="16"/>
      <c r="I153" s="16"/>
      <c r="J153" s="16"/>
      <c r="K153" s="16"/>
      <c r="L153" s="259"/>
      <c r="M153" s="260"/>
      <c r="N153" s="261"/>
      <c r="O153" s="16" t="s">
        <v>157</v>
      </c>
      <c r="P153" s="16"/>
      <c r="Q153" s="16"/>
      <c r="R153" s="16"/>
      <c r="S153" s="65">
        <f t="shared" si="2"/>
        <v>0</v>
      </c>
      <c r="T153" s="16"/>
    </row>
    <row r="154" spans="1:20" ht="30" customHeight="1" x14ac:dyDescent="0.2">
      <c r="A154" s="39">
        <v>2.1</v>
      </c>
      <c r="B154" s="40" t="s">
        <v>107</v>
      </c>
      <c r="C154" s="12">
        <v>0</v>
      </c>
      <c r="D154" s="12">
        <v>12667.864000000001</v>
      </c>
      <c r="E154" s="18">
        <v>178.80500000000004</v>
      </c>
      <c r="F154" s="12">
        <v>434.18100000000004</v>
      </c>
      <c r="G154" s="16"/>
      <c r="H154" s="16"/>
      <c r="I154" s="16">
        <v>0</v>
      </c>
      <c r="J154" s="16"/>
      <c r="K154" s="16"/>
      <c r="L154" s="259"/>
      <c r="M154" s="260"/>
      <c r="N154" s="261"/>
      <c r="O154" s="16" t="s">
        <v>157</v>
      </c>
      <c r="P154" s="16">
        <v>293.62300000000005</v>
      </c>
      <c r="Q154" s="16">
        <v>16.687000000000001</v>
      </c>
      <c r="R154" s="16"/>
      <c r="S154" s="65">
        <f t="shared" si="2"/>
        <v>13591.160000000002</v>
      </c>
      <c r="T154" s="12">
        <v>-14859.06</v>
      </c>
    </row>
    <row r="155" spans="1:20" ht="30" customHeight="1" x14ac:dyDescent="0.2">
      <c r="A155" s="39">
        <v>2.2000000000000002</v>
      </c>
      <c r="B155" s="40" t="s">
        <v>108</v>
      </c>
      <c r="C155" s="12"/>
      <c r="D155" s="12"/>
      <c r="E155" s="18"/>
      <c r="F155" s="12"/>
      <c r="G155" s="16"/>
      <c r="H155" s="16"/>
      <c r="I155" s="16"/>
      <c r="J155" s="16"/>
      <c r="K155" s="16"/>
      <c r="L155" s="259"/>
      <c r="M155" s="260"/>
      <c r="N155" s="261"/>
      <c r="O155" s="16" t="s">
        <v>157</v>
      </c>
      <c r="P155" s="16">
        <v>0</v>
      </c>
      <c r="Q155" s="16">
        <v>0</v>
      </c>
      <c r="R155" s="16">
        <v>0</v>
      </c>
      <c r="S155" s="65">
        <f>SUM(C155:R155)</f>
        <v>0</v>
      </c>
      <c r="T155" s="12" t="s">
        <v>207</v>
      </c>
    </row>
    <row r="156" spans="1:20" ht="30" customHeight="1" x14ac:dyDescent="0.2">
      <c r="A156" s="39">
        <v>2.2999999999999998</v>
      </c>
      <c r="B156" s="40" t="s">
        <v>109</v>
      </c>
      <c r="C156" s="12">
        <v>-38710.782000000007</v>
      </c>
      <c r="D156" s="12">
        <v>13703.129000000001</v>
      </c>
      <c r="E156" s="18">
        <v>702.35</v>
      </c>
      <c r="F156" s="12">
        <v>2283.5120000000002</v>
      </c>
      <c r="G156" s="16"/>
      <c r="H156" s="16"/>
      <c r="I156" s="16">
        <v>0</v>
      </c>
      <c r="J156" s="16">
        <v>4787.2440000000006</v>
      </c>
      <c r="K156" s="16">
        <v>0</v>
      </c>
      <c r="L156" s="259"/>
      <c r="M156" s="260"/>
      <c r="N156" s="261"/>
      <c r="O156" s="16" t="s">
        <v>157</v>
      </c>
      <c r="P156" s="16">
        <v>112.02400000000002</v>
      </c>
      <c r="Q156" s="16">
        <v>41329.584999999999</v>
      </c>
      <c r="R156" s="16">
        <v>0</v>
      </c>
      <c r="S156" s="65">
        <f t="shared" si="2"/>
        <v>24207.061999999994</v>
      </c>
      <c r="T156" s="12">
        <v>-46263.96</v>
      </c>
    </row>
    <row r="157" spans="1:20" ht="30" customHeight="1" x14ac:dyDescent="0.2">
      <c r="A157" s="39">
        <v>2.4</v>
      </c>
      <c r="B157" s="40" t="s">
        <v>110</v>
      </c>
      <c r="C157" s="12"/>
      <c r="D157" s="12"/>
      <c r="E157" s="18"/>
      <c r="F157" s="12"/>
      <c r="G157" s="16"/>
      <c r="H157" s="16"/>
      <c r="I157" s="16"/>
      <c r="J157" s="16"/>
      <c r="K157" s="16"/>
      <c r="L157" s="259"/>
      <c r="M157" s="260"/>
      <c r="N157" s="261"/>
      <c r="O157" s="16" t="s">
        <v>157</v>
      </c>
      <c r="P157" s="16">
        <v>0</v>
      </c>
      <c r="Q157" s="16">
        <v>0</v>
      </c>
      <c r="R157" s="16">
        <v>0</v>
      </c>
      <c r="S157" s="65">
        <f t="shared" si="2"/>
        <v>0</v>
      </c>
      <c r="T157" s="12" t="s">
        <v>207</v>
      </c>
    </row>
    <row r="158" spans="1:20" ht="30" customHeight="1" x14ac:dyDescent="0.2">
      <c r="A158" s="39">
        <v>2.5</v>
      </c>
      <c r="B158" s="40" t="s">
        <v>111</v>
      </c>
      <c r="C158" s="12">
        <v>0</v>
      </c>
      <c r="D158" s="12">
        <v>35735.524000000005</v>
      </c>
      <c r="E158" s="18">
        <v>1846.075</v>
      </c>
      <c r="F158" s="12">
        <v>3396.8110000000006</v>
      </c>
      <c r="G158" s="16"/>
      <c r="H158" s="16"/>
      <c r="I158" s="16">
        <v>0</v>
      </c>
      <c r="J158" s="16">
        <v>2190.232</v>
      </c>
      <c r="K158" s="16">
        <v>0</v>
      </c>
      <c r="L158" s="259"/>
      <c r="M158" s="260"/>
      <c r="N158" s="261"/>
      <c r="O158" s="16" t="s">
        <v>157</v>
      </c>
      <c r="P158" s="16">
        <v>436.29300000000001</v>
      </c>
      <c r="Q158" s="16">
        <v>34.122</v>
      </c>
      <c r="R158" s="16">
        <v>5.8080000000000007</v>
      </c>
      <c r="S158" s="65">
        <f t="shared" si="2"/>
        <v>43644.865000000005</v>
      </c>
      <c r="T158" s="12">
        <v>-2959.01</v>
      </c>
    </row>
    <row r="159" spans="1:20" ht="30" customHeight="1" x14ac:dyDescent="0.2">
      <c r="A159" s="39">
        <v>2.6</v>
      </c>
      <c r="B159" s="40" t="s">
        <v>112</v>
      </c>
      <c r="C159" s="12">
        <v>0</v>
      </c>
      <c r="D159" s="12">
        <v>19675.799000000003</v>
      </c>
      <c r="E159" s="18">
        <v>123.09000000000002</v>
      </c>
      <c r="F159" s="12">
        <v>0</v>
      </c>
      <c r="G159" s="16"/>
      <c r="H159" s="16"/>
      <c r="I159" s="16">
        <v>0</v>
      </c>
      <c r="J159" s="16">
        <v>20004.864000000005</v>
      </c>
      <c r="K159" s="16">
        <v>0</v>
      </c>
      <c r="L159" s="259"/>
      <c r="M159" s="260"/>
      <c r="N159" s="261"/>
      <c r="O159" s="16" t="s">
        <v>157</v>
      </c>
      <c r="P159" s="16">
        <v>202.12500000000003</v>
      </c>
      <c r="Q159" s="16">
        <v>1.1000000000000001</v>
      </c>
      <c r="R159" s="16">
        <v>2.75</v>
      </c>
      <c r="S159" s="65">
        <f t="shared" si="2"/>
        <v>40009.72800000001</v>
      </c>
      <c r="T159" s="12">
        <v>-79.150000000000006</v>
      </c>
    </row>
    <row r="160" spans="1:20" ht="30" customHeight="1" x14ac:dyDescent="0.2">
      <c r="A160" s="39">
        <v>2.7</v>
      </c>
      <c r="B160" s="40" t="s">
        <v>113</v>
      </c>
      <c r="C160" s="12">
        <v>0</v>
      </c>
      <c r="D160" s="12">
        <v>9435.2170000000006</v>
      </c>
      <c r="E160" s="18">
        <v>260.09500000000003</v>
      </c>
      <c r="F160" s="12">
        <v>847.46199999999999</v>
      </c>
      <c r="G160" s="16"/>
      <c r="H160" s="16"/>
      <c r="I160" s="16">
        <v>0</v>
      </c>
      <c r="J160" s="16">
        <v>1728.9250000000002</v>
      </c>
      <c r="K160" s="16">
        <v>0</v>
      </c>
      <c r="L160" s="259"/>
      <c r="M160" s="260"/>
      <c r="N160" s="261"/>
      <c r="O160" s="16" t="s">
        <v>157</v>
      </c>
      <c r="P160" s="16">
        <v>255.62900000000002</v>
      </c>
      <c r="Q160" s="16">
        <v>10.758000000000001</v>
      </c>
      <c r="R160" s="16">
        <v>4.9060000000000006</v>
      </c>
      <c r="S160" s="65">
        <f t="shared" si="2"/>
        <v>12542.992000000002</v>
      </c>
      <c r="T160" s="12">
        <v>-2253.44</v>
      </c>
    </row>
    <row r="161" spans="1:47" ht="30" customHeight="1" x14ac:dyDescent="0.2">
      <c r="A161" s="39">
        <v>2.8</v>
      </c>
      <c r="B161" s="40" t="s">
        <v>114</v>
      </c>
      <c r="C161" s="12">
        <v>-1814.7800000000002</v>
      </c>
      <c r="D161" s="12">
        <v>1592.8880000000001</v>
      </c>
      <c r="E161" s="18">
        <v>34.936000000000007</v>
      </c>
      <c r="F161" s="12">
        <v>0</v>
      </c>
      <c r="G161" s="16"/>
      <c r="H161" s="16"/>
      <c r="I161" s="16">
        <v>0</v>
      </c>
      <c r="J161" s="16">
        <v>1649.7470000000001</v>
      </c>
      <c r="K161" s="16">
        <v>0</v>
      </c>
      <c r="L161" s="259"/>
      <c r="M161" s="260"/>
      <c r="N161" s="261"/>
      <c r="O161" s="16" t="s">
        <v>157</v>
      </c>
      <c r="P161" s="16">
        <v>5.742</v>
      </c>
      <c r="Q161" s="16">
        <v>1830.191</v>
      </c>
      <c r="R161" s="16">
        <v>0.78100000000000003</v>
      </c>
      <c r="S161" s="65">
        <f t="shared" si="2"/>
        <v>3299.5050000000001</v>
      </c>
      <c r="T161" s="12">
        <v>0</v>
      </c>
    </row>
    <row r="162" spans="1:47" ht="30" customHeight="1" x14ac:dyDescent="0.2">
      <c r="A162" s="39">
        <v>3</v>
      </c>
      <c r="B162" s="45" t="s">
        <v>115</v>
      </c>
      <c r="C162" s="12">
        <v>0</v>
      </c>
      <c r="D162" s="12">
        <v>24067.967000000004</v>
      </c>
      <c r="E162" s="12">
        <v>1580.7330000000002</v>
      </c>
      <c r="F162" s="12">
        <v>3723.8190000000004</v>
      </c>
      <c r="G162" s="16"/>
      <c r="H162" s="16"/>
      <c r="I162" s="16">
        <v>0</v>
      </c>
      <c r="J162" s="16">
        <v>102590.38900000001</v>
      </c>
      <c r="K162" s="16">
        <v>0</v>
      </c>
      <c r="L162" s="259"/>
      <c r="M162" s="260"/>
      <c r="N162" s="261"/>
      <c r="O162" s="16" t="s">
        <v>157</v>
      </c>
      <c r="P162" s="16">
        <v>389.92800000000005</v>
      </c>
      <c r="Q162" s="16">
        <v>5854.8600000000006</v>
      </c>
      <c r="R162" s="16">
        <v>65.603999999999999</v>
      </c>
      <c r="S162" s="65">
        <f t="shared" si="2"/>
        <v>138273.30000000005</v>
      </c>
      <c r="T162" s="12">
        <v>-17715.53</v>
      </c>
    </row>
    <row r="163" spans="1:47" ht="30" customHeight="1" x14ac:dyDescent="0.2">
      <c r="A163" s="39">
        <v>4</v>
      </c>
      <c r="B163" s="45" t="s">
        <v>159</v>
      </c>
      <c r="C163" s="12"/>
      <c r="D163" s="12"/>
      <c r="E163" s="18"/>
      <c r="F163" s="12"/>
      <c r="G163" s="16"/>
      <c r="H163" s="16"/>
      <c r="I163" s="16"/>
      <c r="J163" s="16"/>
      <c r="K163" s="16"/>
      <c r="L163" s="262"/>
      <c r="M163" s="263"/>
      <c r="N163" s="264"/>
      <c r="O163" s="16" t="s">
        <v>157</v>
      </c>
      <c r="P163" s="16">
        <v>0</v>
      </c>
      <c r="Q163" s="16">
        <v>0</v>
      </c>
      <c r="R163" s="16">
        <v>0</v>
      </c>
      <c r="S163" s="65">
        <f t="shared" si="2"/>
        <v>0</v>
      </c>
      <c r="T163" s="15" t="s">
        <v>207</v>
      </c>
    </row>
    <row r="164" spans="1:47" ht="30" customHeight="1" x14ac:dyDescent="0.2">
      <c r="A164" s="39">
        <v>5</v>
      </c>
      <c r="B164" s="45" t="s">
        <v>117</v>
      </c>
      <c r="C164" s="12">
        <v>-25.487000000000005</v>
      </c>
      <c r="D164" s="12">
        <v>92248.002000000022</v>
      </c>
      <c r="E164" s="18">
        <v>415.36000000000007</v>
      </c>
      <c r="F164" s="12">
        <v>2043.5140000000001</v>
      </c>
      <c r="G164" s="16"/>
      <c r="H164" s="16"/>
      <c r="I164" s="16">
        <v>0</v>
      </c>
      <c r="J164" s="16">
        <v>194620.17300000001</v>
      </c>
      <c r="K164" s="16">
        <v>0</v>
      </c>
      <c r="L164" s="11">
        <v>334459.40000000002</v>
      </c>
      <c r="M164" s="11">
        <v>402977.30000000005</v>
      </c>
      <c r="N164" s="11">
        <v>1820.2250000000001</v>
      </c>
      <c r="O164" s="16" t="s">
        <v>157</v>
      </c>
      <c r="P164" s="16">
        <v>574.26599999999996</v>
      </c>
      <c r="Q164" s="16">
        <v>7606.027</v>
      </c>
      <c r="R164" s="16">
        <v>4.3670000000000009</v>
      </c>
      <c r="S164" s="65">
        <f t="shared" si="2"/>
        <v>1036743.147</v>
      </c>
      <c r="T164" s="15">
        <v>-100432.14</v>
      </c>
    </row>
    <row r="165" spans="1:47" ht="30" customHeight="1" x14ac:dyDescent="0.2">
      <c r="A165" s="39">
        <v>6</v>
      </c>
      <c r="B165" s="45" t="s">
        <v>118</v>
      </c>
      <c r="C165" s="12"/>
      <c r="D165" s="12"/>
      <c r="E165" s="18"/>
      <c r="F165" s="12"/>
      <c r="G165" s="16"/>
      <c r="H165" s="16"/>
      <c r="I165" s="16"/>
      <c r="J165" s="16"/>
      <c r="K165" s="16"/>
      <c r="L165" s="268"/>
      <c r="M165" s="269"/>
      <c r="N165" s="270"/>
      <c r="O165" s="16" t="s">
        <v>157</v>
      </c>
      <c r="P165" s="16"/>
      <c r="Q165" s="16"/>
      <c r="R165" s="16"/>
      <c r="S165" s="65">
        <f t="shared" si="2"/>
        <v>0</v>
      </c>
      <c r="T165" s="12" t="s">
        <v>207</v>
      </c>
    </row>
    <row r="166" spans="1:47" ht="30" customHeight="1" x14ac:dyDescent="0.2">
      <c r="A166" s="39">
        <v>7</v>
      </c>
      <c r="B166" s="45" t="s">
        <v>119</v>
      </c>
      <c r="C166" s="12"/>
      <c r="D166" s="12"/>
      <c r="E166" s="18"/>
      <c r="F166" s="12"/>
      <c r="G166" s="16"/>
      <c r="H166" s="16"/>
      <c r="I166" s="16"/>
      <c r="J166" s="16"/>
      <c r="K166" s="16"/>
      <c r="L166" s="271"/>
      <c r="M166" s="272"/>
      <c r="N166" s="273"/>
      <c r="O166" s="16" t="s">
        <v>157</v>
      </c>
      <c r="P166" s="16"/>
      <c r="Q166" s="16"/>
      <c r="R166" s="16"/>
      <c r="S166" s="65">
        <f t="shared" si="2"/>
        <v>0</v>
      </c>
      <c r="T166" s="12" t="s">
        <v>207</v>
      </c>
    </row>
    <row r="167" spans="1:47" ht="30" customHeight="1" x14ac:dyDescent="0.2">
      <c r="A167" s="39">
        <v>8</v>
      </c>
      <c r="B167" s="45" t="s">
        <v>120</v>
      </c>
      <c r="C167" s="12">
        <v>0</v>
      </c>
      <c r="D167" s="12">
        <v>174.99900000000002</v>
      </c>
      <c r="E167" s="18">
        <v>825.99</v>
      </c>
      <c r="F167" s="12">
        <v>19.327000000000002</v>
      </c>
      <c r="G167" s="16"/>
      <c r="H167" s="16"/>
      <c r="I167" s="16">
        <v>0</v>
      </c>
      <c r="J167" s="16">
        <v>98.670000000000016</v>
      </c>
      <c r="K167" s="16">
        <v>0</v>
      </c>
      <c r="L167" s="274"/>
      <c r="M167" s="275"/>
      <c r="N167" s="276"/>
      <c r="O167" s="16" t="s">
        <v>157</v>
      </c>
      <c r="P167" s="16">
        <v>61.842000000000006</v>
      </c>
      <c r="Q167" s="16">
        <v>7.3150000000000013</v>
      </c>
      <c r="R167" s="16"/>
      <c r="S167" s="65">
        <f t="shared" si="2"/>
        <v>1188.1430000000003</v>
      </c>
      <c r="T167" s="12">
        <v>-16.510000000000002</v>
      </c>
    </row>
    <row r="168" spans="1:47" ht="30" customHeight="1" x14ac:dyDescent="0.2">
      <c r="A168" s="225" t="s">
        <v>160</v>
      </c>
      <c r="B168" s="226"/>
      <c r="C168" s="219"/>
      <c r="D168" s="220"/>
      <c r="E168" s="221"/>
      <c r="F168" s="12">
        <v>30133</v>
      </c>
      <c r="G168" s="256"/>
      <c r="H168" s="257"/>
      <c r="I168" s="257"/>
      <c r="J168" s="257"/>
      <c r="K168" s="257"/>
      <c r="L168" s="257"/>
      <c r="M168" s="257"/>
      <c r="N168" s="257"/>
      <c r="O168" s="257"/>
      <c r="P168" s="257"/>
      <c r="Q168" s="257"/>
      <c r="R168" s="258"/>
      <c r="S168" s="65">
        <f>F168</f>
        <v>30133</v>
      </c>
      <c r="T168" s="74"/>
    </row>
    <row r="169" spans="1:47" ht="27" customHeight="1" x14ac:dyDescent="0.2">
      <c r="A169" s="175" t="s">
        <v>66</v>
      </c>
      <c r="B169" s="176"/>
      <c r="C169" s="63">
        <f>SUM(C150:C167)</f>
        <v>-40551.049000000006</v>
      </c>
      <c r="D169" s="63">
        <f t="shared" ref="D169:K169" si="3">SUM(D150:D167)</f>
        <v>209301.38900000005</v>
      </c>
      <c r="E169" s="122">
        <f t="shared" si="3"/>
        <v>5967.4340000000002</v>
      </c>
      <c r="F169" s="63">
        <f>SUM(F150:F168)</f>
        <v>42881.625999999997</v>
      </c>
      <c r="G169" s="63">
        <f>SUM(G150:G167)</f>
        <v>0</v>
      </c>
      <c r="H169" s="63">
        <f t="shared" si="3"/>
        <v>0</v>
      </c>
      <c r="I169" s="63">
        <f t="shared" si="3"/>
        <v>0</v>
      </c>
      <c r="J169" s="63">
        <f t="shared" si="3"/>
        <v>327670.24400000001</v>
      </c>
      <c r="K169" s="63">
        <f t="shared" si="3"/>
        <v>0</v>
      </c>
      <c r="L169" s="215">
        <f>L164+M164</f>
        <v>737436.70000000007</v>
      </c>
      <c r="M169" s="216"/>
      <c r="N169" s="63">
        <f>N164</f>
        <v>1820.2250000000001</v>
      </c>
      <c r="O169" s="63">
        <f>SUM(O148:O167)</f>
        <v>748</v>
      </c>
      <c r="P169" s="63">
        <f t="shared" ref="P169:R169" si="4">SUM(P148:P167)</f>
        <v>2331.4720000000002</v>
      </c>
      <c r="Q169" s="63">
        <f t="shared" si="4"/>
        <v>56690.645000000004</v>
      </c>
      <c r="R169" s="63">
        <f t="shared" si="4"/>
        <v>84.216000000000008</v>
      </c>
      <c r="S169" s="63">
        <f>SUM(S148:S168)</f>
        <v>1344380.902</v>
      </c>
      <c r="T169" s="63">
        <f>SUM(T148:T167)</f>
        <v>-184578.8</v>
      </c>
    </row>
    <row r="170" spans="1:47" ht="27" customHeight="1" x14ac:dyDescent="0.2">
      <c r="A170" s="175" t="s">
        <v>174</v>
      </c>
      <c r="B170" s="176"/>
      <c r="C170" s="64">
        <f t="shared" ref="C170:K170" si="5">C169/$C$6</f>
        <v>-35.292470844212367</v>
      </c>
      <c r="D170" s="64">
        <f t="shared" si="5"/>
        <v>182.15960748476942</v>
      </c>
      <c r="E170" s="64">
        <f t="shared" si="5"/>
        <v>5.193589208006963</v>
      </c>
      <c r="F170" s="64">
        <f t="shared" si="5"/>
        <v>37.320823324630112</v>
      </c>
      <c r="G170" s="64">
        <f t="shared" si="5"/>
        <v>0</v>
      </c>
      <c r="H170" s="64">
        <f t="shared" si="5"/>
        <v>0</v>
      </c>
      <c r="I170" s="64">
        <f t="shared" si="5"/>
        <v>0</v>
      </c>
      <c r="J170" s="64">
        <f t="shared" si="5"/>
        <v>285.17862837249783</v>
      </c>
      <c r="K170" s="64">
        <f t="shared" si="5"/>
        <v>0</v>
      </c>
      <c r="L170" s="217">
        <f>L169/$C$6</f>
        <v>641.80739773716277</v>
      </c>
      <c r="M170" s="218"/>
      <c r="N170" s="64">
        <f t="shared" ref="N170:T170" si="6">N169/$C$6</f>
        <v>1.5841818973020019</v>
      </c>
      <c r="O170" s="64">
        <f t="shared" si="6"/>
        <v>0.65100087032201914</v>
      </c>
      <c r="P170" s="64">
        <f t="shared" si="6"/>
        <v>2.0291314186248912</v>
      </c>
      <c r="Q170" s="64">
        <f t="shared" si="6"/>
        <v>49.339116623150566</v>
      </c>
      <c r="R170" s="64">
        <f t="shared" si="6"/>
        <v>7.3295039164490872E-2</v>
      </c>
      <c r="S170" s="64">
        <f t="shared" si="6"/>
        <v>1170.0443011314187</v>
      </c>
      <c r="T170" s="64">
        <f t="shared" si="6"/>
        <v>-160.64299390774585</v>
      </c>
    </row>
    <row r="171" spans="1:47" ht="15.75" customHeight="1" x14ac:dyDescent="0.2">
      <c r="A171" s="227" t="s">
        <v>161</v>
      </c>
      <c r="B171" s="228"/>
      <c r="C171" s="228"/>
      <c r="D171" s="228"/>
      <c r="E171" s="228"/>
      <c r="F171" s="228"/>
      <c r="G171" s="228"/>
      <c r="H171" s="228"/>
      <c r="I171" s="228"/>
      <c r="J171" s="228"/>
      <c r="K171" s="228"/>
      <c r="L171" s="228"/>
      <c r="M171" s="228"/>
      <c r="N171" s="228"/>
      <c r="O171" s="228"/>
      <c r="P171" s="228"/>
      <c r="Q171" s="228"/>
      <c r="R171" s="228"/>
      <c r="S171" s="228"/>
      <c r="T171" s="228"/>
    </row>
    <row r="172" spans="1:47" ht="15" customHeight="1" x14ac:dyDescent="0.2">
      <c r="A172" s="48" t="s">
        <v>162</v>
      </c>
      <c r="B172" s="48"/>
      <c r="C172" s="48"/>
      <c r="D172" s="48"/>
      <c r="E172" s="48"/>
      <c r="F172" s="48"/>
      <c r="G172" s="48"/>
      <c r="H172" s="48"/>
      <c r="I172" s="48"/>
      <c r="J172" s="48"/>
      <c r="K172" s="48"/>
      <c r="L172" s="48"/>
      <c r="M172" s="48"/>
      <c r="N172" s="48"/>
      <c r="O172" s="48"/>
      <c r="P172" s="73"/>
      <c r="Q172" s="73"/>
      <c r="R172" s="73"/>
      <c r="S172" s="73"/>
      <c r="T172" s="73"/>
    </row>
    <row r="173" spans="1:47" s="51" customFormat="1" ht="37.5" customHeight="1" x14ac:dyDescent="0.2">
      <c r="A173" s="73"/>
      <c r="B173" s="73"/>
      <c r="C173" s="73"/>
      <c r="D173" s="73"/>
      <c r="E173" s="73"/>
      <c r="F173" s="73"/>
      <c r="G173" s="73"/>
      <c r="H173" s="73"/>
      <c r="I173" s="73"/>
      <c r="J173" s="73"/>
      <c r="K173" s="73"/>
      <c r="L173" s="73"/>
      <c r="M173" s="73"/>
      <c r="N173" s="73"/>
      <c r="O173" s="73"/>
      <c r="P173" s="73"/>
      <c r="Q173" s="73"/>
      <c r="R173" s="73"/>
      <c r="S173" s="73"/>
      <c r="T173" s="73"/>
      <c r="U173" s="50"/>
      <c r="V173" s="50"/>
      <c r="W173" s="50"/>
      <c r="X173" s="50"/>
      <c r="Y173" s="50"/>
      <c r="Z173" s="50"/>
      <c r="AA173" s="50"/>
      <c r="AB173" s="50"/>
      <c r="AC173" s="50"/>
      <c r="AD173" s="50"/>
      <c r="AE173" s="50"/>
      <c r="AF173" s="50"/>
      <c r="AG173" s="50"/>
      <c r="AH173" s="50"/>
      <c r="AI173" s="50"/>
      <c r="AJ173" s="50"/>
      <c r="AK173" s="50"/>
      <c r="AL173" s="50"/>
      <c r="AM173" s="50"/>
      <c r="AN173" s="50"/>
      <c r="AO173" s="50"/>
      <c r="AP173" s="50"/>
      <c r="AQ173" s="50"/>
      <c r="AR173" s="50"/>
      <c r="AS173" s="50"/>
      <c r="AT173" s="50"/>
      <c r="AU173" s="50"/>
    </row>
    <row r="174" spans="1:47" ht="12.75" customHeight="1" x14ac:dyDescent="0.2">
      <c r="A174" s="73"/>
      <c r="B174" s="73"/>
      <c r="C174" s="73"/>
      <c r="D174" s="73"/>
      <c r="E174" s="73"/>
      <c r="F174" s="73"/>
      <c r="G174" s="73"/>
      <c r="H174" s="73"/>
      <c r="I174" s="73"/>
      <c r="J174" s="73"/>
      <c r="K174" s="73"/>
      <c r="L174" s="73"/>
      <c r="M174" s="73"/>
      <c r="N174" s="73"/>
      <c r="O174" s="73"/>
      <c r="P174" s="73"/>
      <c r="Q174" s="73"/>
      <c r="R174" s="73"/>
      <c r="S174" s="73"/>
      <c r="T174" s="73"/>
    </row>
    <row r="175" spans="1:47" ht="65.25" customHeight="1" x14ac:dyDescent="0.2">
      <c r="A175" s="73"/>
      <c r="B175" s="73"/>
      <c r="C175" s="73"/>
      <c r="D175" s="73"/>
      <c r="E175" s="73"/>
      <c r="F175" s="73"/>
      <c r="G175" s="73"/>
      <c r="H175" s="73"/>
      <c r="I175" s="73"/>
      <c r="J175" s="73"/>
      <c r="K175" s="73"/>
      <c r="L175" s="73"/>
      <c r="M175" s="73"/>
      <c r="N175" s="73"/>
      <c r="O175" s="73"/>
      <c r="P175" s="73"/>
      <c r="Q175" s="73"/>
      <c r="R175" s="73"/>
      <c r="S175" s="73"/>
      <c r="T175" s="73"/>
      <c r="U175" s="50"/>
    </row>
    <row r="176" spans="1:47" ht="12.75" customHeight="1" x14ac:dyDescent="0.2">
      <c r="A176" s="73"/>
      <c r="B176" s="73"/>
      <c r="C176" s="73"/>
      <c r="D176" s="73"/>
      <c r="E176" s="73"/>
      <c r="F176" s="73"/>
      <c r="G176" s="73"/>
      <c r="H176" s="73"/>
      <c r="I176" s="73"/>
      <c r="J176" s="73"/>
      <c r="K176" s="73"/>
      <c r="L176" s="73"/>
      <c r="M176" s="73"/>
      <c r="N176" s="73"/>
      <c r="O176" s="73"/>
      <c r="P176" s="73"/>
      <c r="Q176" s="73"/>
      <c r="R176" s="73"/>
      <c r="S176" s="73"/>
      <c r="T176" s="73"/>
    </row>
    <row r="177" spans="1:21" ht="26.65" customHeight="1" x14ac:dyDescent="0.2">
      <c r="A177" s="73"/>
      <c r="B177" s="73"/>
      <c r="C177" s="73"/>
      <c r="D177" s="73"/>
      <c r="E177" s="73"/>
      <c r="F177" s="73"/>
      <c r="G177" s="73"/>
      <c r="H177" s="73"/>
      <c r="I177" s="73"/>
      <c r="J177" s="73"/>
      <c r="K177" s="73"/>
      <c r="L177" s="73"/>
      <c r="M177" s="73"/>
      <c r="N177" s="73"/>
      <c r="O177" s="73"/>
      <c r="P177" s="73"/>
      <c r="Q177" s="73"/>
      <c r="R177" s="73"/>
      <c r="S177" s="73"/>
      <c r="T177" s="73"/>
      <c r="U177" s="50"/>
    </row>
    <row r="178" spans="1:21" ht="25.5" customHeight="1" x14ac:dyDescent="0.2">
      <c r="A178" s="73"/>
      <c r="B178" s="73"/>
      <c r="C178" s="73"/>
      <c r="D178" s="73"/>
      <c r="E178" s="73"/>
      <c r="F178" s="73"/>
      <c r="G178" s="73"/>
      <c r="H178" s="73"/>
      <c r="I178" s="73"/>
      <c r="J178" s="73"/>
      <c r="K178" s="73"/>
      <c r="L178" s="73"/>
      <c r="M178" s="73"/>
      <c r="N178" s="73"/>
      <c r="O178" s="73"/>
      <c r="P178" s="73"/>
      <c r="Q178" s="73"/>
      <c r="R178" s="73"/>
      <c r="S178" s="73"/>
      <c r="T178" s="73"/>
    </row>
    <row r="179" spans="1:21" ht="29.65" customHeight="1" x14ac:dyDescent="0.2">
      <c r="A179" s="73"/>
      <c r="B179" s="73"/>
      <c r="C179" s="73"/>
      <c r="D179" s="73"/>
      <c r="E179" s="73"/>
      <c r="F179" s="73"/>
      <c r="G179" s="73"/>
      <c r="H179" s="73"/>
      <c r="I179" s="73"/>
      <c r="J179" s="73"/>
      <c r="K179" s="73"/>
      <c r="L179" s="73"/>
      <c r="M179" s="73"/>
      <c r="N179" s="73"/>
      <c r="O179" s="73"/>
      <c r="P179" s="73"/>
      <c r="Q179" s="73"/>
      <c r="R179" s="73"/>
      <c r="S179" s="73"/>
      <c r="T179" s="73"/>
      <c r="U179" s="50"/>
    </row>
    <row r="180" spans="1:21" ht="29.25" customHeight="1" x14ac:dyDescent="0.2">
      <c r="A180" s="73"/>
      <c r="B180" s="73"/>
      <c r="C180" s="73"/>
      <c r="D180" s="73"/>
      <c r="E180" s="73"/>
      <c r="F180" s="73"/>
      <c r="G180" s="73"/>
      <c r="H180" s="73"/>
      <c r="I180" s="73"/>
      <c r="J180" s="73"/>
      <c r="K180" s="73"/>
      <c r="L180" s="73"/>
      <c r="M180" s="73"/>
      <c r="N180" s="73"/>
      <c r="O180" s="73"/>
      <c r="P180" s="73"/>
      <c r="Q180" s="73"/>
      <c r="R180" s="73"/>
      <c r="S180" s="73"/>
      <c r="T180" s="73"/>
    </row>
    <row r="181" spans="1:21" ht="33" customHeight="1" x14ac:dyDescent="0.2">
      <c r="A181" s="73"/>
      <c r="B181" s="73"/>
      <c r="C181" s="73"/>
      <c r="D181" s="73"/>
      <c r="E181" s="73"/>
      <c r="F181" s="73"/>
      <c r="G181" s="73"/>
      <c r="H181" s="73"/>
      <c r="I181" s="73"/>
      <c r="J181" s="73"/>
      <c r="K181" s="73"/>
      <c r="L181" s="73"/>
      <c r="M181" s="73"/>
      <c r="N181" s="73"/>
      <c r="O181" s="73"/>
      <c r="P181" s="73"/>
      <c r="Q181" s="73"/>
      <c r="R181" s="73"/>
      <c r="S181" s="73"/>
      <c r="T181" s="73"/>
      <c r="U181" s="50"/>
    </row>
    <row r="182" spans="1:21" ht="33" customHeight="1" x14ac:dyDescent="0.2">
      <c r="A182" s="73"/>
      <c r="B182" s="73"/>
      <c r="C182" s="73"/>
      <c r="D182" s="73"/>
      <c r="E182" s="73"/>
      <c r="F182" s="73"/>
      <c r="G182" s="73"/>
      <c r="H182" s="73"/>
      <c r="I182" s="73"/>
      <c r="J182" s="73"/>
      <c r="K182" s="73"/>
      <c r="L182" s="73"/>
      <c r="M182" s="73"/>
      <c r="N182" s="73"/>
      <c r="O182" s="73"/>
      <c r="P182" s="73"/>
      <c r="Q182" s="73"/>
      <c r="R182" s="73"/>
      <c r="S182" s="73"/>
      <c r="T182" s="73"/>
    </row>
    <row r="183" spans="1:21" ht="33.4" customHeight="1" x14ac:dyDescent="0.2">
      <c r="A183" s="73"/>
      <c r="B183" s="73"/>
      <c r="C183" s="73"/>
      <c r="D183" s="73"/>
      <c r="E183" s="73"/>
      <c r="F183" s="73"/>
      <c r="G183" s="73"/>
      <c r="H183" s="73"/>
      <c r="I183" s="73"/>
      <c r="J183" s="73"/>
      <c r="K183" s="73"/>
      <c r="L183" s="73"/>
      <c r="M183" s="73"/>
      <c r="N183" s="73"/>
      <c r="O183" s="73"/>
      <c r="P183" s="73"/>
      <c r="Q183" s="73"/>
      <c r="R183" s="73"/>
      <c r="S183" s="73"/>
      <c r="T183" s="73"/>
      <c r="U183" s="50"/>
    </row>
    <row r="184" spans="1:21" ht="29.65" customHeight="1" x14ac:dyDescent="0.2">
      <c r="A184" s="73"/>
      <c r="B184" s="73"/>
      <c r="C184" s="73"/>
      <c r="D184" s="73"/>
      <c r="E184" s="73"/>
      <c r="F184" s="73"/>
      <c r="G184" s="73"/>
      <c r="H184" s="73"/>
      <c r="I184" s="73"/>
      <c r="J184" s="73"/>
      <c r="K184" s="73"/>
      <c r="L184" s="73"/>
      <c r="M184" s="73"/>
      <c r="N184" s="73"/>
      <c r="O184" s="73"/>
      <c r="P184" s="73"/>
      <c r="Q184" s="73"/>
      <c r="R184" s="73"/>
      <c r="S184" s="73"/>
      <c r="T184" s="73"/>
    </row>
    <row r="185" spans="1:21" ht="34.9" customHeight="1" x14ac:dyDescent="0.2">
      <c r="A185" s="73"/>
      <c r="B185" s="73"/>
      <c r="C185" s="73"/>
      <c r="D185" s="73"/>
      <c r="E185" s="73"/>
      <c r="F185" s="73"/>
      <c r="G185" s="73"/>
      <c r="H185" s="73"/>
      <c r="I185" s="73"/>
      <c r="J185" s="73"/>
      <c r="K185" s="73"/>
      <c r="L185" s="73"/>
      <c r="M185" s="73"/>
      <c r="N185" s="73"/>
      <c r="O185" s="73"/>
      <c r="P185" s="73"/>
      <c r="Q185" s="73"/>
      <c r="R185" s="73"/>
      <c r="S185" s="73"/>
      <c r="T185" s="73"/>
      <c r="U185" s="50"/>
    </row>
    <row r="186" spans="1:21" ht="28.9" customHeight="1" x14ac:dyDescent="0.2">
      <c r="A186" s="73"/>
      <c r="B186" s="73"/>
      <c r="C186" s="73"/>
      <c r="D186" s="73"/>
      <c r="E186" s="73"/>
      <c r="F186" s="73"/>
      <c r="G186" s="73"/>
      <c r="H186" s="73"/>
      <c r="I186" s="73"/>
      <c r="J186" s="73"/>
      <c r="K186" s="73"/>
      <c r="L186" s="73"/>
      <c r="M186" s="73"/>
      <c r="N186" s="73"/>
      <c r="O186" s="73"/>
      <c r="P186" s="73"/>
      <c r="Q186" s="73"/>
      <c r="R186" s="73"/>
      <c r="S186" s="73"/>
      <c r="T186" s="73"/>
    </row>
    <row r="187" spans="1:21" ht="31.9" customHeight="1" x14ac:dyDescent="0.2">
      <c r="A187" s="73"/>
      <c r="B187" s="73"/>
      <c r="C187" s="73"/>
      <c r="D187" s="73"/>
      <c r="E187" s="73"/>
      <c r="F187" s="73"/>
      <c r="G187" s="73"/>
      <c r="H187" s="73"/>
      <c r="I187" s="73"/>
      <c r="J187" s="73"/>
      <c r="K187" s="73"/>
      <c r="L187" s="73"/>
      <c r="M187" s="73"/>
      <c r="N187" s="73"/>
      <c r="O187" s="73"/>
      <c r="P187" s="73"/>
      <c r="Q187" s="73"/>
      <c r="R187" s="73"/>
      <c r="S187" s="73"/>
      <c r="T187" s="73"/>
      <c r="U187" s="50"/>
    </row>
    <row r="188" spans="1:21" ht="33" customHeight="1" x14ac:dyDescent="0.2">
      <c r="A188" s="73"/>
      <c r="B188" s="73"/>
      <c r="C188" s="73"/>
      <c r="D188" s="73"/>
      <c r="E188" s="73"/>
      <c r="F188" s="73"/>
      <c r="G188" s="73"/>
      <c r="H188" s="73"/>
      <c r="I188" s="73"/>
      <c r="J188" s="73"/>
      <c r="K188" s="73"/>
      <c r="L188" s="73"/>
      <c r="M188" s="73"/>
      <c r="N188" s="73"/>
      <c r="O188" s="73"/>
      <c r="P188" s="73"/>
      <c r="Q188" s="73"/>
      <c r="R188" s="73"/>
      <c r="S188" s="73"/>
      <c r="T188" s="73"/>
    </row>
    <row r="189" spans="1:21" ht="34.15" customHeight="1" x14ac:dyDescent="0.2">
      <c r="A189" s="73"/>
      <c r="B189" s="73"/>
      <c r="C189" s="73"/>
      <c r="D189" s="73"/>
      <c r="E189" s="73"/>
      <c r="F189" s="73"/>
      <c r="G189" s="73"/>
      <c r="H189" s="73"/>
      <c r="I189" s="73"/>
      <c r="J189" s="73"/>
      <c r="K189" s="73"/>
      <c r="L189" s="73"/>
      <c r="M189" s="73"/>
      <c r="N189" s="73"/>
      <c r="O189" s="73"/>
      <c r="P189" s="73"/>
      <c r="Q189" s="73"/>
      <c r="R189" s="73"/>
      <c r="S189" s="73"/>
      <c r="T189" s="73"/>
      <c r="U189" s="50"/>
    </row>
    <row r="190" spans="1:21" ht="30.4" customHeight="1" x14ac:dyDescent="0.2">
      <c r="A190" s="73"/>
      <c r="B190" s="73"/>
      <c r="C190" s="73"/>
      <c r="D190" s="73"/>
      <c r="E190" s="73"/>
      <c r="F190" s="73"/>
      <c r="G190" s="73"/>
      <c r="H190" s="73"/>
      <c r="I190" s="73"/>
      <c r="J190" s="73"/>
      <c r="K190" s="73"/>
      <c r="L190" s="73"/>
      <c r="M190" s="73"/>
      <c r="N190" s="73"/>
      <c r="O190" s="73"/>
      <c r="P190" s="73"/>
      <c r="Q190" s="73"/>
      <c r="R190" s="73"/>
      <c r="S190" s="73"/>
      <c r="T190" s="73"/>
    </row>
    <row r="191" spans="1:21" ht="32.65" customHeight="1" x14ac:dyDescent="0.2">
      <c r="A191" s="73"/>
      <c r="B191" s="73"/>
      <c r="C191" s="73"/>
      <c r="D191" s="73"/>
      <c r="E191" s="73"/>
      <c r="F191" s="73"/>
      <c r="G191" s="73"/>
      <c r="H191" s="73"/>
      <c r="I191" s="73"/>
      <c r="J191" s="73"/>
      <c r="K191" s="73"/>
      <c r="L191" s="73"/>
      <c r="M191" s="73"/>
      <c r="N191" s="73"/>
      <c r="O191" s="73"/>
      <c r="P191" s="73"/>
      <c r="Q191" s="73"/>
      <c r="R191" s="73"/>
      <c r="S191" s="73"/>
      <c r="T191" s="73"/>
      <c r="U191" s="50"/>
    </row>
    <row r="192" spans="1:21" ht="31.5" customHeight="1" x14ac:dyDescent="0.2">
      <c r="A192" s="73"/>
      <c r="B192" s="73"/>
      <c r="C192" s="73"/>
      <c r="D192" s="73"/>
      <c r="E192" s="73"/>
      <c r="F192" s="73"/>
      <c r="G192" s="73"/>
      <c r="H192" s="73"/>
      <c r="I192" s="73"/>
      <c r="J192" s="73"/>
      <c r="K192" s="73"/>
      <c r="L192" s="73"/>
      <c r="M192" s="73"/>
      <c r="N192" s="73"/>
      <c r="O192" s="73"/>
      <c r="P192" s="73"/>
      <c r="Q192" s="73"/>
      <c r="R192" s="73"/>
      <c r="S192" s="73"/>
      <c r="T192" s="73"/>
    </row>
    <row r="193" spans="1:21" ht="38.25" customHeight="1" x14ac:dyDescent="0.2">
      <c r="A193" s="73"/>
      <c r="B193" s="73"/>
      <c r="C193" s="73"/>
      <c r="D193" s="73"/>
      <c r="E193" s="73"/>
      <c r="F193" s="73"/>
      <c r="G193" s="73"/>
      <c r="H193" s="73"/>
      <c r="I193" s="73"/>
      <c r="J193" s="73"/>
      <c r="K193" s="73"/>
      <c r="L193" s="73"/>
      <c r="M193" s="73"/>
      <c r="N193" s="73"/>
      <c r="O193" s="73"/>
      <c r="P193" s="73"/>
      <c r="Q193" s="73"/>
      <c r="R193" s="73"/>
      <c r="S193" s="73"/>
      <c r="T193" s="73"/>
      <c r="U193" s="50"/>
    </row>
    <row r="194" spans="1:21" ht="24.75" customHeight="1" x14ac:dyDescent="0.2">
      <c r="A194" s="73"/>
      <c r="B194" s="73"/>
      <c r="C194" s="73"/>
      <c r="D194" s="73"/>
      <c r="E194" s="73"/>
      <c r="F194" s="73"/>
      <c r="G194" s="73"/>
      <c r="H194" s="73"/>
      <c r="I194" s="73"/>
      <c r="J194" s="73"/>
      <c r="K194" s="73"/>
      <c r="L194" s="73"/>
      <c r="M194" s="73"/>
      <c r="N194" s="73"/>
      <c r="O194" s="73"/>
      <c r="P194" s="73"/>
      <c r="Q194" s="73"/>
      <c r="R194" s="73"/>
      <c r="S194" s="73"/>
      <c r="T194" s="73"/>
    </row>
    <row r="195" spans="1:21" ht="25.5" customHeight="1" x14ac:dyDescent="0.2">
      <c r="A195" s="73"/>
      <c r="B195" s="73"/>
      <c r="C195" s="73"/>
      <c r="D195" s="73"/>
      <c r="E195" s="73"/>
      <c r="F195" s="73"/>
      <c r="G195" s="73"/>
      <c r="H195" s="73"/>
      <c r="I195" s="73"/>
      <c r="J195" s="73"/>
      <c r="K195" s="73"/>
      <c r="L195" s="73"/>
      <c r="M195" s="73"/>
      <c r="N195" s="73"/>
      <c r="O195" s="73"/>
      <c r="P195" s="73"/>
      <c r="Q195" s="73"/>
      <c r="R195" s="73"/>
      <c r="S195" s="73"/>
      <c r="T195" s="73"/>
      <c r="U195" s="50"/>
    </row>
    <row r="196" spans="1:21" ht="31.5" customHeight="1" x14ac:dyDescent="0.2">
      <c r="A196" s="73"/>
      <c r="B196" s="73"/>
      <c r="C196" s="73"/>
      <c r="D196" s="73"/>
      <c r="E196" s="73"/>
      <c r="F196" s="73"/>
      <c r="G196" s="73"/>
      <c r="H196" s="73"/>
      <c r="I196" s="73"/>
      <c r="J196" s="73"/>
      <c r="K196" s="73"/>
      <c r="L196" s="73"/>
      <c r="M196" s="73"/>
      <c r="N196" s="73"/>
      <c r="O196" s="73"/>
      <c r="P196" s="73"/>
      <c r="Q196" s="73"/>
      <c r="R196" s="73"/>
      <c r="S196" s="73"/>
      <c r="T196" s="73"/>
    </row>
    <row r="197" spans="1:21" ht="25.9" customHeight="1" x14ac:dyDescent="0.2">
      <c r="A197" s="73"/>
      <c r="B197" s="73"/>
      <c r="C197" s="73"/>
      <c r="D197" s="73"/>
      <c r="E197" s="73"/>
      <c r="F197" s="73"/>
      <c r="G197" s="73"/>
      <c r="H197" s="73"/>
      <c r="I197" s="73"/>
      <c r="J197" s="73"/>
      <c r="K197" s="73"/>
      <c r="L197" s="73"/>
      <c r="M197" s="73"/>
      <c r="N197" s="73"/>
      <c r="O197" s="73"/>
      <c r="P197" s="73"/>
      <c r="Q197" s="73"/>
      <c r="R197" s="73"/>
      <c r="S197" s="73"/>
      <c r="T197" s="73"/>
      <c r="U197" s="50"/>
    </row>
    <row r="198" spans="1:21" ht="33" customHeight="1" x14ac:dyDescent="0.2">
      <c r="A198" s="73"/>
      <c r="B198" s="73"/>
      <c r="C198" s="73"/>
      <c r="D198" s="73"/>
      <c r="E198" s="73"/>
      <c r="F198" s="73"/>
      <c r="G198" s="73"/>
      <c r="H198" s="73"/>
      <c r="I198" s="73"/>
      <c r="J198" s="73"/>
      <c r="K198" s="73"/>
      <c r="L198" s="73"/>
      <c r="M198" s="73"/>
      <c r="N198" s="73"/>
      <c r="O198" s="73"/>
      <c r="P198" s="73"/>
      <c r="Q198" s="73"/>
      <c r="R198" s="73"/>
      <c r="S198" s="73"/>
      <c r="T198" s="73"/>
    </row>
    <row r="199" spans="1:21" ht="37.9" customHeight="1" x14ac:dyDescent="0.2">
      <c r="A199" s="73"/>
      <c r="B199" s="73"/>
      <c r="C199" s="73"/>
      <c r="D199" s="73"/>
      <c r="E199" s="73"/>
      <c r="F199" s="73"/>
      <c r="G199" s="73"/>
      <c r="H199" s="73"/>
      <c r="I199" s="73"/>
      <c r="J199" s="73"/>
      <c r="K199" s="73"/>
      <c r="L199" s="73"/>
      <c r="M199" s="73"/>
      <c r="N199" s="73"/>
      <c r="O199" s="73"/>
      <c r="P199" s="73"/>
      <c r="Q199" s="73"/>
      <c r="R199" s="73"/>
      <c r="S199" s="73"/>
      <c r="T199" s="73"/>
      <c r="U199" s="50"/>
    </row>
    <row r="200" spans="1:21" ht="37.9" customHeight="1" x14ac:dyDescent="0.2">
      <c r="A200" s="73"/>
      <c r="B200" s="73"/>
      <c r="C200" s="73"/>
      <c r="D200" s="73"/>
      <c r="E200" s="73"/>
      <c r="F200" s="73"/>
      <c r="G200" s="73"/>
      <c r="H200" s="73"/>
      <c r="I200" s="73"/>
      <c r="J200" s="73"/>
      <c r="K200" s="73"/>
      <c r="L200" s="73"/>
      <c r="M200" s="73"/>
      <c r="N200" s="73"/>
      <c r="O200" s="73"/>
      <c r="P200" s="73"/>
      <c r="Q200" s="73"/>
      <c r="R200" s="73"/>
      <c r="S200" s="73"/>
      <c r="T200" s="73"/>
    </row>
    <row r="201" spans="1:21" ht="23.25" x14ac:dyDescent="0.2">
      <c r="A201" s="73"/>
      <c r="B201" s="73"/>
      <c r="C201" s="73"/>
      <c r="D201" s="73"/>
      <c r="E201" s="73"/>
      <c r="F201" s="73"/>
      <c r="G201" s="73"/>
      <c r="H201" s="73"/>
      <c r="I201" s="73"/>
      <c r="J201" s="73"/>
      <c r="K201" s="73"/>
      <c r="L201" s="73"/>
      <c r="M201" s="73"/>
      <c r="N201" s="73"/>
      <c r="O201" s="73"/>
      <c r="P201" s="73"/>
      <c r="Q201" s="73"/>
      <c r="R201" s="73"/>
      <c r="S201" s="73"/>
      <c r="T201" s="73"/>
      <c r="U201" s="50"/>
    </row>
    <row r="202" spans="1:21" ht="12.75" customHeight="1" x14ac:dyDescent="0.2">
      <c r="A202" s="73"/>
      <c r="B202" s="73"/>
      <c r="C202" s="73"/>
      <c r="D202" s="73"/>
      <c r="E202" s="73"/>
      <c r="F202" s="73"/>
      <c r="G202" s="73"/>
      <c r="H202" s="73"/>
      <c r="I202" s="73"/>
      <c r="J202" s="73"/>
      <c r="K202" s="73"/>
      <c r="L202" s="73"/>
      <c r="M202" s="73"/>
      <c r="N202" s="73"/>
      <c r="O202" s="73"/>
      <c r="P202" s="73"/>
      <c r="Q202" s="73"/>
      <c r="R202" s="73"/>
      <c r="S202" s="73"/>
      <c r="T202" s="73"/>
    </row>
    <row r="203" spans="1:21" ht="23.25" x14ac:dyDescent="0.2">
      <c r="A203" s="73"/>
      <c r="B203" s="73"/>
      <c r="C203" s="73"/>
      <c r="D203" s="73"/>
      <c r="E203" s="73"/>
      <c r="F203" s="73"/>
      <c r="G203" s="73"/>
      <c r="H203" s="73"/>
      <c r="I203" s="73"/>
      <c r="J203" s="73"/>
      <c r="K203" s="73"/>
      <c r="L203" s="73"/>
      <c r="M203" s="73"/>
      <c r="N203" s="73"/>
      <c r="O203" s="73"/>
      <c r="P203" s="73"/>
      <c r="Q203" s="73"/>
      <c r="R203" s="73"/>
      <c r="S203" s="73"/>
      <c r="T203" s="73"/>
      <c r="U203" s="50"/>
    </row>
    <row r="204" spans="1:21" ht="23.25" x14ac:dyDescent="0.2">
      <c r="A204" s="73"/>
      <c r="B204" s="73"/>
      <c r="C204" s="73"/>
      <c r="D204" s="73"/>
      <c r="E204" s="73"/>
      <c r="F204" s="73"/>
      <c r="G204" s="73"/>
      <c r="H204" s="73"/>
      <c r="I204" s="73"/>
      <c r="J204" s="73"/>
      <c r="K204" s="73"/>
      <c r="L204" s="73"/>
      <c r="M204" s="73"/>
      <c r="N204" s="73"/>
      <c r="O204" s="73"/>
      <c r="P204" s="73"/>
      <c r="Q204" s="73"/>
      <c r="R204" s="73"/>
      <c r="S204" s="73"/>
      <c r="T204" s="73"/>
    </row>
    <row r="205" spans="1:21" ht="23.25" x14ac:dyDescent="0.2">
      <c r="A205" s="73"/>
      <c r="B205" s="73"/>
      <c r="C205" s="73"/>
      <c r="D205" s="73"/>
      <c r="E205" s="73"/>
      <c r="F205" s="73"/>
      <c r="G205" s="73"/>
      <c r="H205" s="73"/>
      <c r="I205" s="73"/>
      <c r="J205" s="73"/>
      <c r="K205" s="73"/>
      <c r="L205" s="73"/>
      <c r="M205" s="73"/>
      <c r="N205" s="73"/>
      <c r="O205" s="73"/>
      <c r="P205" s="73"/>
      <c r="Q205" s="73"/>
      <c r="R205" s="73"/>
      <c r="S205" s="73"/>
      <c r="T205" s="73"/>
      <c r="U205" s="50"/>
    </row>
    <row r="206" spans="1:21" ht="23.25" x14ac:dyDescent="0.2">
      <c r="A206" s="73"/>
      <c r="B206" s="73"/>
      <c r="C206" s="73"/>
      <c r="D206" s="73"/>
      <c r="E206" s="73"/>
      <c r="F206" s="73"/>
      <c r="G206" s="73"/>
      <c r="H206" s="73"/>
      <c r="I206" s="73"/>
      <c r="J206" s="73"/>
      <c r="K206" s="73"/>
      <c r="L206" s="73"/>
      <c r="M206" s="73"/>
      <c r="N206" s="73"/>
      <c r="O206" s="73"/>
      <c r="P206" s="73"/>
      <c r="Q206" s="73"/>
      <c r="R206" s="73"/>
      <c r="S206" s="73"/>
      <c r="T206" s="73"/>
    </row>
    <row r="207" spans="1:21" ht="23.25" x14ac:dyDescent="0.2">
      <c r="A207" s="73"/>
      <c r="B207" s="73"/>
      <c r="C207" s="73"/>
      <c r="D207" s="73"/>
      <c r="E207" s="73"/>
      <c r="F207" s="73"/>
      <c r="G207" s="73"/>
      <c r="H207" s="73"/>
      <c r="I207" s="73"/>
      <c r="J207" s="73"/>
      <c r="K207" s="73"/>
      <c r="L207" s="73"/>
      <c r="M207" s="73"/>
      <c r="N207" s="73"/>
      <c r="O207" s="73"/>
      <c r="P207" s="73"/>
      <c r="Q207" s="73"/>
      <c r="R207" s="73"/>
      <c r="S207" s="73"/>
      <c r="T207" s="73"/>
      <c r="U207" s="50"/>
    </row>
    <row r="208" spans="1:21" ht="23.25" x14ac:dyDescent="0.2">
      <c r="A208" s="73"/>
      <c r="B208" s="73"/>
      <c r="C208" s="73"/>
      <c r="D208" s="73"/>
      <c r="E208" s="73"/>
      <c r="F208" s="73"/>
      <c r="G208" s="73"/>
      <c r="H208" s="73"/>
      <c r="I208" s="73"/>
      <c r="J208" s="73"/>
      <c r="K208" s="73"/>
      <c r="L208" s="73"/>
      <c r="M208" s="73"/>
      <c r="N208" s="73"/>
      <c r="O208" s="73"/>
      <c r="P208" s="73"/>
      <c r="Q208" s="73"/>
      <c r="R208" s="73"/>
      <c r="S208" s="73"/>
      <c r="T208" s="73"/>
    </row>
  </sheetData>
  <sheetProtection algorithmName="SHA-512" hashValue="XcG0NQgXNrLZj2C1yL2o2r5JWrAp2npk65nChnV3vLhBg2yCZ2nN8wmhXiq2q2WvBJ3zdDFPWWcUidvthOtUTw==" saltValue="AOwuSOZ74ZAA7UcNZ+arJA==" spinCount="100000" sheet="1" objects="1" scenarios="1" formatCells="0" formatColumns="0" formatRows="0" insertRows="0"/>
  <mergeCells count="150">
    <mergeCell ref="I4:J4"/>
    <mergeCell ref="A5:B5"/>
    <mergeCell ref="C5:F5"/>
    <mergeCell ref="I5:J5"/>
    <mergeCell ref="A1:B1"/>
    <mergeCell ref="C1:F1"/>
    <mergeCell ref="A2:B2"/>
    <mergeCell ref="C2:F2"/>
    <mergeCell ref="H2:J2"/>
    <mergeCell ref="A3:B3"/>
    <mergeCell ref="C3:F3"/>
    <mergeCell ref="I3:J3"/>
    <mergeCell ref="A6:B6"/>
    <mergeCell ref="C6:F6"/>
    <mergeCell ref="A8:F8"/>
    <mergeCell ref="A9:B9"/>
    <mergeCell ref="C9:F9"/>
    <mergeCell ref="A10:B10"/>
    <mergeCell ref="C10:F10"/>
    <mergeCell ref="A4:B4"/>
    <mergeCell ref="C4:F4"/>
    <mergeCell ref="A15:B15"/>
    <mergeCell ref="C15:F15"/>
    <mergeCell ref="A16:B16"/>
    <mergeCell ref="C16:F16"/>
    <mergeCell ref="A17:B18"/>
    <mergeCell ref="C17:F17"/>
    <mergeCell ref="C18:F18"/>
    <mergeCell ref="A12:B12"/>
    <mergeCell ref="C12:F12"/>
    <mergeCell ref="A13:B13"/>
    <mergeCell ref="C13:F13"/>
    <mergeCell ref="A14:B14"/>
    <mergeCell ref="C14:F14"/>
    <mergeCell ref="A20:I20"/>
    <mergeCell ref="A21:B21"/>
    <mergeCell ref="A22:B22"/>
    <mergeCell ref="A23:B23"/>
    <mergeCell ref="A24:B24"/>
    <mergeCell ref="C24:E24"/>
    <mergeCell ref="F24:I26"/>
    <mergeCell ref="A25:B25"/>
    <mergeCell ref="A26:B26"/>
    <mergeCell ref="A32:B32"/>
    <mergeCell ref="C32:F32"/>
    <mergeCell ref="A34:B38"/>
    <mergeCell ref="C34:E34"/>
    <mergeCell ref="C35:E35"/>
    <mergeCell ref="C36:E36"/>
    <mergeCell ref="C37:E37"/>
    <mergeCell ref="C38:E38"/>
    <mergeCell ref="A27:B27"/>
    <mergeCell ref="C27:I27"/>
    <mergeCell ref="A29:F29"/>
    <mergeCell ref="A30:B30"/>
    <mergeCell ref="C30:F30"/>
    <mergeCell ref="A31:B31"/>
    <mergeCell ref="C31:F31"/>
    <mergeCell ref="B45:F46"/>
    <mergeCell ref="A47:B47"/>
    <mergeCell ref="C47:D47"/>
    <mergeCell ref="E47:E48"/>
    <mergeCell ref="F47:G48"/>
    <mergeCell ref="H47:I47"/>
    <mergeCell ref="A48:B48"/>
    <mergeCell ref="A40:B44"/>
    <mergeCell ref="C40:E40"/>
    <mergeCell ref="C41:E41"/>
    <mergeCell ref="C42:E42"/>
    <mergeCell ref="C43:E43"/>
    <mergeCell ref="C44:E44"/>
    <mergeCell ref="A49:B51"/>
    <mergeCell ref="E49:E51"/>
    <mergeCell ref="F49:G51"/>
    <mergeCell ref="E52:E71"/>
    <mergeCell ref="F52:G52"/>
    <mergeCell ref="J52:L52"/>
    <mergeCell ref="F53:G53"/>
    <mergeCell ref="J53:L53"/>
    <mergeCell ref="F70:G70"/>
    <mergeCell ref="J70:L70"/>
    <mergeCell ref="F74:G74"/>
    <mergeCell ref="J74:L74"/>
    <mergeCell ref="F75:G75"/>
    <mergeCell ref="J75:L75"/>
    <mergeCell ref="F81:G81"/>
    <mergeCell ref="J81:L81"/>
    <mergeCell ref="F71:G71"/>
    <mergeCell ref="J71:L71"/>
    <mergeCell ref="F72:G72"/>
    <mergeCell ref="J72:L72"/>
    <mergeCell ref="F73:G73"/>
    <mergeCell ref="J73:L73"/>
    <mergeCell ref="F79:G79"/>
    <mergeCell ref="F95:G95"/>
    <mergeCell ref="J95:L95"/>
    <mergeCell ref="F98:G98"/>
    <mergeCell ref="J98:L98"/>
    <mergeCell ref="F110:G110"/>
    <mergeCell ref="J110:L110"/>
    <mergeCell ref="F82:G82"/>
    <mergeCell ref="J82:L82"/>
    <mergeCell ref="F89:G89"/>
    <mergeCell ref="J89:L89"/>
    <mergeCell ref="F92:G92"/>
    <mergeCell ref="J92:L92"/>
    <mergeCell ref="A136:B136"/>
    <mergeCell ref="H136:I136"/>
    <mergeCell ref="J136:L136"/>
    <mergeCell ref="F111:G111"/>
    <mergeCell ref="J111:L111"/>
    <mergeCell ref="F129:G129"/>
    <mergeCell ref="J129:L129"/>
    <mergeCell ref="F130:G130"/>
    <mergeCell ref="J130:L130"/>
    <mergeCell ref="H137:I137"/>
    <mergeCell ref="J137:L137"/>
    <mergeCell ref="J138:L138"/>
    <mergeCell ref="H139:I139"/>
    <mergeCell ref="J139:L139"/>
    <mergeCell ref="E140:G140"/>
    <mergeCell ref="J131:L131"/>
    <mergeCell ref="F135:G135"/>
    <mergeCell ref="J135:L135"/>
    <mergeCell ref="D146:F146"/>
    <mergeCell ref="G146:N146"/>
    <mergeCell ref="O146:R146"/>
    <mergeCell ref="T146:T147"/>
    <mergeCell ref="L147:M147"/>
    <mergeCell ref="C148:N149"/>
    <mergeCell ref="E141:G141"/>
    <mergeCell ref="A143:T143"/>
    <mergeCell ref="A144:B146"/>
    <mergeCell ref="C144:C146"/>
    <mergeCell ref="D144:D145"/>
    <mergeCell ref="E144:F145"/>
    <mergeCell ref="G144:N145"/>
    <mergeCell ref="O144:R145"/>
    <mergeCell ref="S144:S147"/>
    <mergeCell ref="T144:T145"/>
    <mergeCell ref="A170:B170"/>
    <mergeCell ref="L170:M170"/>
    <mergeCell ref="A171:T171"/>
    <mergeCell ref="L150:N163"/>
    <mergeCell ref="L165:N167"/>
    <mergeCell ref="A168:B168"/>
    <mergeCell ref="C168:E168"/>
    <mergeCell ref="G168:R168"/>
    <mergeCell ref="A169:B169"/>
    <mergeCell ref="L169:M169"/>
  </mergeCells>
  <pageMargins left="0.25" right="0.25" top="0.75" bottom="0.75" header="0.3" footer="0.3"/>
  <pageSetup paperSize="8" scale="24"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2781300</xdr:colOff>
                    <xdr:row>15</xdr:row>
                    <xdr:rowOff>419100</xdr:rowOff>
                  </from>
                  <to>
                    <xdr:col>3</xdr:col>
                    <xdr:colOff>704850</xdr:colOff>
                    <xdr:row>17</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xdr:col>
                    <xdr:colOff>1771650</xdr:colOff>
                    <xdr:row>16</xdr:row>
                    <xdr:rowOff>419100</xdr:rowOff>
                  </from>
                  <to>
                    <xdr:col>4</xdr:col>
                    <xdr:colOff>209550</xdr:colOff>
                    <xdr:row>18</xdr:row>
                    <xdr:rowOff>76200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E19"/>
  <sheetViews>
    <sheetView showGridLines="0" workbookViewId="0">
      <selection activeCell="C32" sqref="C31:C32"/>
    </sheetView>
  </sheetViews>
  <sheetFormatPr defaultRowHeight="12.75" x14ac:dyDescent="0.2"/>
  <cols>
    <col min="2" max="2" width="26.140625" customWidth="1"/>
    <col min="3" max="3" width="32.42578125" customWidth="1"/>
    <col min="4" max="4" width="29.85546875" customWidth="1"/>
    <col min="5" max="5" width="40.140625" customWidth="1"/>
  </cols>
  <sheetData>
    <row r="2" spans="2:5" x14ac:dyDescent="0.2">
      <c r="B2" s="77" t="s">
        <v>175</v>
      </c>
    </row>
    <row r="3" spans="2:5" x14ac:dyDescent="0.2">
      <c r="B3" s="49" t="s">
        <v>176</v>
      </c>
    </row>
    <row r="4" spans="2:5" x14ac:dyDescent="0.2">
      <c r="B4" s="49" t="s">
        <v>69</v>
      </c>
    </row>
    <row r="5" spans="2:5" x14ac:dyDescent="0.2">
      <c r="B5" s="49" t="s">
        <v>177</v>
      </c>
    </row>
    <row r="6" spans="2:5" x14ac:dyDescent="0.2">
      <c r="B6" s="49" t="s">
        <v>178</v>
      </c>
    </row>
    <row r="9" spans="2:5" x14ac:dyDescent="0.2">
      <c r="B9" s="77" t="s">
        <v>179</v>
      </c>
      <c r="C9" s="77" t="s">
        <v>180</v>
      </c>
      <c r="D9" s="77" t="s">
        <v>181</v>
      </c>
      <c r="E9" s="77" t="s">
        <v>182</v>
      </c>
    </row>
    <row r="10" spans="2:5" x14ac:dyDescent="0.2">
      <c r="B10" s="78" t="s">
        <v>176</v>
      </c>
      <c r="C10" s="49" t="s">
        <v>183</v>
      </c>
      <c r="D10" s="49" t="s">
        <v>184</v>
      </c>
      <c r="E10" s="49" t="s">
        <v>185</v>
      </c>
    </row>
    <row r="11" spans="2:5" x14ac:dyDescent="0.2">
      <c r="B11" s="78" t="s">
        <v>69</v>
      </c>
      <c r="C11" s="49" t="s">
        <v>186</v>
      </c>
      <c r="D11" s="49" t="s">
        <v>187</v>
      </c>
      <c r="E11" s="49" t="s">
        <v>188</v>
      </c>
    </row>
    <row r="12" spans="2:5" x14ac:dyDescent="0.2">
      <c r="B12" s="78" t="s">
        <v>177</v>
      </c>
      <c r="C12" s="49" t="s">
        <v>189</v>
      </c>
      <c r="D12" s="49" t="s">
        <v>190</v>
      </c>
      <c r="E12" s="49" t="s">
        <v>191</v>
      </c>
    </row>
    <row r="13" spans="2:5" x14ac:dyDescent="0.2">
      <c r="B13" s="78" t="s">
        <v>178</v>
      </c>
      <c r="C13" s="49" t="s">
        <v>186</v>
      </c>
      <c r="D13" s="49" t="s">
        <v>192</v>
      </c>
      <c r="E13" s="49" t="s">
        <v>193</v>
      </c>
    </row>
    <row r="15" spans="2:5" ht="25.5" x14ac:dyDescent="0.2">
      <c r="B15" s="79" t="s">
        <v>194</v>
      </c>
      <c r="C15" s="77" t="s">
        <v>180</v>
      </c>
      <c r="D15" s="77" t="s">
        <v>181</v>
      </c>
      <c r="E15" s="77" t="s">
        <v>182</v>
      </c>
    </row>
    <row r="16" spans="2:5" x14ac:dyDescent="0.2">
      <c r="B16" s="78" t="s">
        <v>176</v>
      </c>
      <c r="C16" s="49" t="s">
        <v>195</v>
      </c>
      <c r="D16" s="49" t="s">
        <v>196</v>
      </c>
      <c r="E16" s="49" t="s">
        <v>197</v>
      </c>
    </row>
    <row r="17" spans="2:5" x14ac:dyDescent="0.2">
      <c r="B17" s="78" t="s">
        <v>69</v>
      </c>
      <c r="C17" s="49" t="s">
        <v>198</v>
      </c>
      <c r="D17" s="49" t="s">
        <v>199</v>
      </c>
      <c r="E17" s="49" t="s">
        <v>200</v>
      </c>
    </row>
    <row r="18" spans="2:5" x14ac:dyDescent="0.2">
      <c r="B18" s="78" t="s">
        <v>177</v>
      </c>
      <c r="C18" s="49" t="s">
        <v>198</v>
      </c>
      <c r="D18" s="49" t="s">
        <v>201</v>
      </c>
      <c r="E18" s="49" t="s">
        <v>202</v>
      </c>
    </row>
    <row r="19" spans="2:5" x14ac:dyDescent="0.2">
      <c r="B19" s="78" t="s">
        <v>178</v>
      </c>
      <c r="C19" s="49" t="s">
        <v>203</v>
      </c>
      <c r="D19" s="49" t="s">
        <v>204</v>
      </c>
      <c r="E19" s="49" t="s">
        <v>205</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Gerald Eve Base Document" ma:contentTypeID="0x010100FD57DD30FEAD9F4DB9E3204E47DDB253008DCF4E3E00EE2E498605E9E9B2FC4066" ma:contentTypeVersion="18" ma:contentTypeDescription="" ma:contentTypeScope="" ma:versionID="0843859f41ea3c2b029b920dc15fa9f0">
  <xsd:schema xmlns:xsd="http://www.w3.org/2001/XMLSchema" xmlns:xs="http://www.w3.org/2001/XMLSchema" xmlns:p="http://schemas.microsoft.com/office/2006/metadata/properties" xmlns:ns2="866e76fa-ff0f-4b7a-8a78-0c42fa3093c9" xmlns:ns3="d8912809-f25e-4882-96d0-07f1b94ba2a6" xmlns:ns4="4f54ee70-762a-474f-a15e-c5df7b3b7ca9" targetNamespace="http://schemas.microsoft.com/office/2006/metadata/properties" ma:root="true" ma:fieldsID="6728bd821a23f33319165a5c01703aed" ns2:_="" ns3:_="" ns4:_="">
    <xsd:import namespace="866e76fa-ff0f-4b7a-8a78-0c42fa3093c9"/>
    <xsd:import namespace="d8912809-f25e-4882-96d0-07f1b94ba2a6"/>
    <xsd:import namespace="4f54ee70-762a-474f-a15e-c5df7b3b7ca9"/>
    <xsd:element name="properties">
      <xsd:complexType>
        <xsd:sequence>
          <xsd:element name="documentManagement">
            <xsd:complexType>
              <xsd:all>
                <xsd:element ref="ns3:File_x0020_Number" minOccurs="0"/>
                <xsd:element ref="ns3:SubFile_x0020_Number" minOccurs="0"/>
                <xsd:element ref="ns3:Client_x0020_Reference" minOccurs="0"/>
                <xsd:element ref="ns3:Service_x0020_Line" minOccurs="0"/>
                <xsd:element ref="ns3:Work_x0020_Type" minOccurs="0"/>
                <xsd:element ref="ns3:Job_x0020_Status" minOccurs="0"/>
                <xsd:element ref="ns3:Property_x0020_Address" minOccurs="0"/>
                <xsd:element ref="ns3:Postcode" minOccurs="0"/>
                <xsd:element ref="ns3:Owning_x0020_Department" minOccurs="0"/>
                <xsd:element ref="ns3:Partner" minOccurs="0"/>
                <xsd:element ref="ns3:c2f3895442d64e06ad219af07c660a19" minOccurs="0"/>
                <xsd:element ref="ns3:obace5befb5a405da52b5c601bcfe804" minOccurs="0"/>
                <xsd:element ref="ns2:TaxCatchAll" minOccurs="0"/>
                <xsd:element ref="ns2:TaxCatchAllLabel" minOccurs="0"/>
                <xsd:element ref="ns4:MediaServiceMetadata" minOccurs="0"/>
                <xsd:element ref="ns4: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6e76fa-ff0f-4b7a-8a78-0c42fa3093c9"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49f3dce3-8204-45ac-b6b6-6eaa533d196a}" ma:internalName="TaxCatchAll" ma:showField="CatchAllData" ma:web="866e76fa-ff0f-4b7a-8a78-0c42fa3093c9">
      <xsd:complexType>
        <xsd:complexContent>
          <xsd:extension base="dms:MultiChoiceLookup">
            <xsd:sequence>
              <xsd:element name="Value" type="dms:Lookup" maxOccurs="unbounded" minOccurs="0" nillable="true"/>
            </xsd:sequence>
          </xsd:extension>
        </xsd:complexContent>
      </xsd:complexType>
    </xsd:element>
    <xsd:element name="TaxCatchAllLabel" ma:index="22" nillable="true" ma:displayName="Taxonomy Catch All Column1" ma:hidden="true" ma:list="{49f3dce3-8204-45ac-b6b6-6eaa533d196a}" ma:internalName="TaxCatchAllLabel" ma:readOnly="true" ma:showField="CatchAllDataLabel" ma:web="866e76fa-ff0f-4b7a-8a78-0c42fa3093c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8912809-f25e-4882-96d0-07f1b94ba2a6" elementFormDefault="qualified">
    <xsd:import namespace="http://schemas.microsoft.com/office/2006/documentManagement/types"/>
    <xsd:import namespace="http://schemas.microsoft.com/office/infopath/2007/PartnerControls"/>
    <xsd:element name="File_x0020_Number" ma:index="3" nillable="true" ma:displayName="File Number" ma:internalName="File_x0020_Number">
      <xsd:simpleType>
        <xsd:restriction base="dms:Text">
          <xsd:maxLength value="8"/>
        </xsd:restriction>
      </xsd:simpleType>
    </xsd:element>
    <xsd:element name="SubFile_x0020_Number" ma:index="4" nillable="true" ma:displayName="SubFile Number" ma:internalName="SubFile_x0020_Number">
      <xsd:simpleType>
        <xsd:restriction base="dms:Text">
          <xsd:maxLength value="12"/>
        </xsd:restriction>
      </xsd:simpleType>
    </xsd:element>
    <xsd:element name="Client_x0020_Reference" ma:index="6" nillable="true" ma:displayName="Client Reference" ma:internalName="Client_x0020_Reference">
      <xsd:simpleType>
        <xsd:restriction base="dms:Text">
          <xsd:maxLength value="255"/>
        </xsd:restriction>
      </xsd:simpleType>
    </xsd:element>
    <xsd:element name="Service_x0020_Line" ma:index="7" nillable="true" ma:displayName="Service Line" ma:internalName="Service_x0020_Line">
      <xsd:simpleType>
        <xsd:restriction base="dms:Text">
          <xsd:maxLength value="255"/>
        </xsd:restriction>
      </xsd:simpleType>
    </xsd:element>
    <xsd:element name="Work_x0020_Type" ma:index="8" nillable="true" ma:displayName="Work Type" ma:internalName="Work_x0020_Type">
      <xsd:simpleType>
        <xsd:restriction base="dms:Text">
          <xsd:maxLength value="255"/>
        </xsd:restriction>
      </xsd:simpleType>
    </xsd:element>
    <xsd:element name="Job_x0020_Status" ma:index="9" nillable="true" ma:displayName="Job Status" ma:internalName="Job_x0020_Status">
      <xsd:simpleType>
        <xsd:restriction base="dms:Text">
          <xsd:maxLength value="255"/>
        </xsd:restriction>
      </xsd:simpleType>
    </xsd:element>
    <xsd:element name="Property_x0020_Address" ma:index="10" nillable="true" ma:displayName="Property Address" ma:internalName="Property_x0020_Address">
      <xsd:simpleType>
        <xsd:restriction base="dms:Text">
          <xsd:maxLength value="255"/>
        </xsd:restriction>
      </xsd:simpleType>
    </xsd:element>
    <xsd:element name="Postcode" ma:index="11" nillable="true" ma:displayName="Postcode" ma:internalName="Postcode">
      <xsd:simpleType>
        <xsd:restriction base="dms:Text">
          <xsd:maxLength value="255"/>
        </xsd:restriction>
      </xsd:simpleType>
    </xsd:element>
    <xsd:element name="Owning_x0020_Department" ma:index="12" nillable="true" ma:displayName="Owning Department" ma:internalName="Owning_x0020_Department">
      <xsd:simpleType>
        <xsd:restriction base="dms:Text">
          <xsd:maxLength value="255"/>
        </xsd:restriction>
      </xsd:simpleType>
    </xsd:element>
    <xsd:element name="Partner" ma:index="13" nillable="true" ma:displayName="Partner" ma:internalName="Partner">
      <xsd:simpleType>
        <xsd:restriction base="dms:Text">
          <xsd:maxLength value="255"/>
        </xsd:restriction>
      </xsd:simpleType>
    </xsd:element>
    <xsd:element name="c2f3895442d64e06ad219af07c660a19" ma:index="17" nillable="true" ma:taxonomy="true" ma:internalName="c2f3895442d64e06ad219af07c660a19" ma:taxonomyFieldName="Client" ma:displayName="Client" ma:default="" ma:fieldId="{c2f38954-42d6-4e06-ad21-9af07c660a19}" ma:sspId="fa9e3d10-fad4-4f03-a70c-ca5e5cef40ea" ma:termSetId="64f4c942-1c77-41b1-b955-1724df6fdd98" ma:anchorId="00000000-0000-0000-0000-000000000000" ma:open="false" ma:isKeyword="false">
      <xsd:complexType>
        <xsd:sequence>
          <xsd:element ref="pc:Terms" minOccurs="0" maxOccurs="1"/>
        </xsd:sequence>
      </xsd:complexType>
    </xsd:element>
    <xsd:element name="obace5befb5a405da52b5c601bcfe804" ma:index="20" nillable="true" ma:taxonomy="true" ma:internalName="obace5befb5a405da52b5c601bcfe804" ma:taxonomyFieldName="JobID" ma:displayName="JobID" ma:default="" ma:fieldId="{8bace5be-fb5a-405d-a52b-5c601bcfe804}" ma:sspId="fa9e3d10-fad4-4f03-a70c-ca5e5cef40ea" ma:termSetId="13011f6d-9635-40bd-857b-c2248150f448"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f54ee70-762a-474f-a15e-c5df7b3b7ca9" elementFormDefault="qualified">
    <xsd:import namespace="http://schemas.microsoft.com/office/2006/documentManagement/types"/>
    <xsd:import namespace="http://schemas.microsoft.com/office/infopath/2007/PartnerControls"/>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3"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operty_x0020_Address xmlns="d8912809-f25e-4882-96d0-07f1b94ba2a6">88 &amp; 100 Gray's Inn Road &amp; 127 Clerkenwell Road 
, LONDON</Property_x0020_Address>
    <c2f3895442d64e06ad219af07c660a19 xmlns="d8912809-f25e-4882-96d0-07f1b94ba2a6">
      <Terms xmlns="http://schemas.microsoft.com/office/infopath/2007/PartnerControls">
        <TermInfo xmlns="http://schemas.microsoft.com/office/infopath/2007/PartnerControls">
          <TermName xmlns="http://schemas.microsoft.com/office/infopath/2007/PartnerControls">Lawnmist Limited - D3344100</TermName>
          <TermId xmlns="http://schemas.microsoft.com/office/infopath/2007/PartnerControls">6d08cfe3-efbf-4481-a5c0-d0251969a40c</TermId>
        </TermInfo>
      </Terms>
    </c2f3895442d64e06ad219af07c660a19>
    <File_x0020_Number xmlns="d8912809-f25e-4882-96d0-07f1b94ba2a6">U0013161</File_x0020_Number>
    <Owning_x0020_Department xmlns="d8912809-f25e-4882-96d0-07f1b94ba2a6">Planning (London)</Owning_x0020_Department>
    <SubFile_x0020_Number xmlns="d8912809-f25e-4882-96d0-07f1b94ba2a6" xsi:nil="true"/>
    <Work_x0020_Type xmlns="d8912809-f25e-4882-96d0-07f1b94ba2a6">PADV</Work_x0020_Type>
    <Postcode xmlns="d8912809-f25e-4882-96d0-07f1b94ba2a6">WC1X 8AL</Postcode>
    <obace5befb5a405da52b5c601bcfe804 xmlns="d8912809-f25e-4882-96d0-07f1b94ba2a6">
      <Terms xmlns="http://schemas.microsoft.com/office/infopath/2007/PartnerControls">
        <TermInfo xmlns="http://schemas.microsoft.com/office/infopath/2007/PartnerControls">
          <TermName xmlns="http://schemas.microsoft.com/office/infopath/2007/PartnerControls">2080658</TermName>
          <TermId xmlns="http://schemas.microsoft.com/office/infopath/2007/PartnerControls">238104b2-8201-413f-8aa8-118c97b13c4a</TermId>
        </TermInfo>
      </Terms>
    </obace5befb5a405da52b5c601bcfe804>
    <Client_x0020_Reference xmlns="d8912809-f25e-4882-96d0-07f1b94ba2a6" xsi:nil="true"/>
    <Service_x0020_Line xmlns="d8912809-f25e-4882-96d0-07f1b94ba2a6">Planning &amp; Development</Service_x0020_Line>
    <Job_x0020_Status xmlns="d8912809-f25e-4882-96d0-07f1b94ba2a6">Open</Job_x0020_Status>
    <Partner xmlns="d8912809-f25e-4882-96d0-07f1b94ba2a6">Graham Oliver</Partner>
    <TaxCatchAll xmlns="866e76fa-ff0f-4b7a-8a78-0c42fa3093c9">
      <Value>2</Value>
      <Value>1</Value>
    </TaxCatchAll>
  </documentManagement>
</p:properties>
</file>

<file path=customXml/itemProps1.xml><?xml version="1.0" encoding="utf-8"?>
<ds:datastoreItem xmlns:ds="http://schemas.openxmlformats.org/officeDocument/2006/customXml" ds:itemID="{790AE61F-59F8-4145-AF64-23068045B552}"/>
</file>

<file path=customXml/itemProps2.xml><?xml version="1.0" encoding="utf-8"?>
<ds:datastoreItem xmlns:ds="http://schemas.openxmlformats.org/officeDocument/2006/customXml" ds:itemID="{18848666-29AC-47C0-B016-7BC64DFECC95}">
  <ds:schemaRefs>
    <ds:schemaRef ds:uri="http://schemas.microsoft.com/sharepoint/v3/contenttype/forms"/>
  </ds:schemaRefs>
</ds:datastoreItem>
</file>

<file path=customXml/itemProps3.xml><?xml version="1.0" encoding="utf-8"?>
<ds:datastoreItem xmlns:ds="http://schemas.openxmlformats.org/officeDocument/2006/customXml" ds:itemID="{D34AC41D-121D-458C-8935-45D90E0649C3}">
  <ds:schemaRefs>
    <ds:schemaRef ds:uri="http://schemas.microsoft.com/office/2006/metadata/properties"/>
    <ds:schemaRef ds:uri="http://schemas.microsoft.com/office/infopath/2007/PartnerControls"/>
    <ds:schemaRef ds:uri="4b1100c3-bedc-44e4-b2e4-76ad79ae81e7"/>
    <ds:schemaRef ds:uri="f00edf45-8ffb-4664-bfad-c4a8e160054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Updates</vt:lpstr>
      <vt:lpstr>Introduction</vt:lpstr>
      <vt:lpstr>100 GIR</vt:lpstr>
      <vt:lpstr>88 GIR</vt:lpstr>
      <vt:lpstr>WLC benchmarks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 Qian</dc:creator>
  <cp:keywords/>
  <dc:description/>
  <cp:lastModifiedBy>Edmund Chan</cp:lastModifiedBy>
  <cp:revision/>
  <cp:lastPrinted>2022-09-30T10:56:46Z</cp:lastPrinted>
  <dcterms:created xsi:type="dcterms:W3CDTF">2019-12-17T10:05:05Z</dcterms:created>
  <dcterms:modified xsi:type="dcterms:W3CDTF">2022-09-30T10:59:47Z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0x010100FD57DD30FEAD9F4DB9E3204E47DDB253008DCF4E3E00EE2E498605E9E9B2FC4066</vt:lpwstr>
  </property>
  <property fmtid="{D5CDD505-2E9C-101B-9397-08002B2CF9AE}" pid="3" name="Client">
    <vt:lpwstr>1;#Lawnmist Limited - D3344100|6d08cfe3-efbf-4481-a5c0-d0251969a40c</vt:lpwstr>
  </property>
  <property fmtid="{D5CDD505-2E9C-101B-9397-08002B2CF9AE}" pid="4" name="JobID">
    <vt:lpwstr>2;#2080658|238104b2-8201-413f-8aa8-118c97b13c4a</vt:lpwstr>
  </property>
</Properties>
</file>