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616E224F-E76D-4FBC-8731-EAEB94945D5C}" xr6:coauthVersionLast="47" xr6:coauthVersionMax="47" xr10:uidLastSave="{00000000-0000-0000-0000-000000000000}"/>
  <bookViews>
    <workbookView xWindow="28680" yWindow="-5940" windowWidth="29040" windowHeight="15840" activeTab="1" xr2:uid="{00000000-000D-0000-FFFF-FFFF00000000}"/>
  </bookViews>
  <sheets>
    <sheet name="Case details" sheetId="2" r:id="rId1"/>
    <sheet name="Energy Comments" sheetId="1" r:id="rId2"/>
    <sheet name="CO2 performanc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A15" i="3"/>
  <c r="A5" i="3"/>
  <c r="B27" i="3"/>
  <c r="B26" i="3"/>
  <c r="C26" i="3"/>
  <c r="B28" i="3"/>
  <c r="C27" i="3"/>
  <c r="C28" i="3"/>
  <c r="C20" i="3"/>
  <c r="D20" i="3"/>
  <c r="C19" i="3"/>
  <c r="D19" i="3"/>
  <c r="C18" i="3"/>
  <c r="D18" i="3"/>
  <c r="C9" i="3"/>
  <c r="D9" i="3"/>
  <c r="C10" i="3"/>
  <c r="D10" i="3"/>
  <c r="C8" i="3"/>
  <c r="D8" i="3"/>
  <c r="C11" i="3"/>
  <c r="D11" i="3"/>
  <c r="C21" i="3"/>
  <c r="D21" i="3"/>
</calcChain>
</file>

<file path=xl/sharedStrings.xml><?xml version="1.0" encoding="utf-8"?>
<sst xmlns="http://schemas.openxmlformats.org/spreadsheetml/2006/main" count="236" uniqueCount="174">
  <si>
    <t xml:space="preserve">Energy Memo: GLA Consultation </t>
  </si>
  <si>
    <t>Case details</t>
  </si>
  <si>
    <t xml:space="preserve">Date of first review: </t>
  </si>
  <si>
    <t>Case Name:</t>
  </si>
  <si>
    <t>Case Number:</t>
  </si>
  <si>
    <t>Case Officer:</t>
  </si>
  <si>
    <t>London Borough:</t>
  </si>
  <si>
    <t>Application Type 
(Outline/Hybrid/Detailed):</t>
  </si>
  <si>
    <t>Applicant:</t>
  </si>
  <si>
    <t>Energy Consultant:</t>
  </si>
  <si>
    <t>Document Title:</t>
  </si>
  <si>
    <t>Document Date:</t>
  </si>
  <si>
    <t>Development proposals</t>
  </si>
  <si>
    <t>Use</t>
  </si>
  <si>
    <t>Floorspace/Number of units</t>
  </si>
  <si>
    <t>Whole Life-Cycle Carbon Assessment</t>
  </si>
  <si>
    <t>Status</t>
  </si>
  <si>
    <t>GLA Comment Reference</t>
  </si>
  <si>
    <t>Confirmation of carbon emission factors used</t>
  </si>
  <si>
    <t>Details of energy efficiency measures</t>
  </si>
  <si>
    <t>Supporting Modelling Ouputs (BRUKLs/DER Worksheets)</t>
  </si>
  <si>
    <t>Completed GHA overheating tool</t>
  </si>
  <si>
    <t>Futureproofed DHN connection drawings</t>
  </si>
  <si>
    <t>Site heat network drawings</t>
  </si>
  <si>
    <t xml:space="preserve">Roof Layout detailing PV proposal </t>
  </si>
  <si>
    <t>Draft S106 wording of carbon offset (from borough)</t>
  </si>
  <si>
    <t>Stage 1 Value</t>
  </si>
  <si>
    <t>Final Value</t>
  </si>
  <si>
    <t>Domestic carbon emissions</t>
  </si>
  <si>
    <t xml:space="preserve">Non-domestic carbon emissions </t>
  </si>
  <si>
    <t>Carbon offset payment amount</t>
  </si>
  <si>
    <t>kWp renewable generation capacity</t>
  </si>
  <si>
    <t xml:space="preserve">kWh annual renewable energy generation </t>
  </si>
  <si>
    <t>Sqm of proposed PV array</t>
  </si>
  <si>
    <t>Calculated SCOP of heat pumps</t>
  </si>
  <si>
    <t>Heat fraction provided by heat pumps</t>
  </si>
  <si>
    <t>Flow/Return temperatures proposed</t>
  </si>
  <si>
    <t>Distribution loss assumption</t>
  </si>
  <si>
    <r>
      <t xml:space="preserve">Detailed Comments - Applicant </t>
    </r>
    <r>
      <rPr>
        <b/>
        <u/>
        <sz val="18"/>
        <color theme="1"/>
        <rFont val="Foundry Form Sans"/>
      </rPr>
      <t>MUST</t>
    </r>
    <r>
      <rPr>
        <b/>
        <sz val="18"/>
        <color theme="1"/>
        <rFont val="Foundry Form Sans"/>
      </rPr>
      <t xml:space="preserve"> provide detailed responses to the below items</t>
    </r>
  </si>
  <si>
    <t xml:space="preserve">Comment No. </t>
  </si>
  <si>
    <t xml:space="preserve">GLA Stage I </t>
  </si>
  <si>
    <t>Applicant's Stage I response</t>
  </si>
  <si>
    <t>GLA Post Stage I response</t>
  </si>
  <si>
    <t>Applicant's Post Stage I response</t>
  </si>
  <si>
    <t xml:space="preserve">Date: </t>
  </si>
  <si>
    <t>Documents to be secured</t>
  </si>
  <si>
    <t>General compliance comments</t>
  </si>
  <si>
    <t xml:space="preserve">Be Lean </t>
  </si>
  <si>
    <t>Overheating</t>
  </si>
  <si>
    <t>Be Clean</t>
  </si>
  <si>
    <t>Be Green</t>
  </si>
  <si>
    <t xml:space="preserve">Other points </t>
  </si>
  <si>
    <t xml:space="preserve">Move resolved comments under this section </t>
  </si>
  <si>
    <t>Received; SAP 10 proposed and nothing further required</t>
  </si>
  <si>
    <t>Received; SAP 2012 proposed and nothing further required</t>
  </si>
  <si>
    <t>Received; SAP 10 proposed but items still outstanding</t>
  </si>
  <si>
    <t>Received; SAP 2012 proposed but items still outstanding</t>
  </si>
  <si>
    <t>Not yet received - applicant to submit and provide reference ---&gt;</t>
  </si>
  <si>
    <t>N/A</t>
  </si>
  <si>
    <t>Domestic</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</si>
  <si>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</si>
  <si>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</si>
  <si>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</si>
  <si>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</si>
  <si>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</si>
  <si>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</si>
  <si>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</si>
  <si>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</si>
  <si>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</si>
  <si>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</si>
  <si>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</si>
  <si>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</si>
  <si>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</si>
  <si>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</si>
  <si>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</si>
  <si>
    <t>Policy Sub-Area</t>
  </si>
  <si>
    <t>Policy</t>
  </si>
  <si>
    <t>Policy Compliance</t>
  </si>
  <si>
    <t>Total carbon reduction on-site</t>
  </si>
  <si>
    <t>Be Lean emissions reduction</t>
  </si>
  <si>
    <t>Be Seen commitment provided</t>
  </si>
  <si>
    <t>Carbon offset payment confirmed</t>
  </si>
  <si>
    <t>Renewable generation maximisation</t>
  </si>
  <si>
    <t>GLA carbon emission reporting spreadsheet v1.2</t>
  </si>
  <si>
    <t>PV array metrics provided</t>
  </si>
  <si>
    <t>Heat Pump arrangement confirmed</t>
  </si>
  <si>
    <t>Application Metrics</t>
  </si>
  <si>
    <t>CIBSE dynamic overheating analysis</t>
  </si>
  <si>
    <t>Heating system details provided</t>
  </si>
  <si>
    <t>SI 3 - Energy Infrastructure</t>
  </si>
  <si>
    <t>SI 4 - Managing Heat Risk</t>
  </si>
  <si>
    <t>Engagement with DHN Stakeholders</t>
  </si>
  <si>
    <t xml:space="preserve">Aligned with heating hierarchy </t>
  </si>
  <si>
    <t>Aligned with cooling hierarchy</t>
  </si>
  <si>
    <t>Alignment with Cooling and Overheating</t>
  </si>
  <si>
    <t xml:space="preserve">Applicant/Stakeholder Correspondence </t>
  </si>
  <si>
    <t>Acceptable Design</t>
  </si>
  <si>
    <t>Compliance with GLA Cooling Metrics</t>
  </si>
  <si>
    <t>Details of management measures proposed</t>
  </si>
  <si>
    <t>Innovative Features</t>
  </si>
  <si>
    <t>Measures/design features to reduce exposure to air pollution</t>
  </si>
  <si>
    <t>Measures to minimise NOx emissions from energy systems</t>
  </si>
  <si>
    <t>Required Data (In line with EAG)</t>
  </si>
  <si>
    <t>Confirmation that cooling criteria have been met</t>
  </si>
  <si>
    <t>Be Lean 10% and/or 15% reduction achieved</t>
  </si>
  <si>
    <t>Compliance Schedule - To be completed by the GLA Energy Officer</t>
  </si>
  <si>
    <t>Whole Life Carbon Assessment</t>
  </si>
  <si>
    <r>
      <rPr>
        <b/>
        <sz val="16"/>
        <color theme="1"/>
        <rFont val="Foundry Form Sans"/>
      </rPr>
      <t>SI 1 - Improving Air Quality</t>
    </r>
    <r>
      <rPr>
        <b/>
        <sz val="11"/>
        <color theme="1"/>
        <rFont val="Foundry Form Sans"/>
      </rPr>
      <t xml:space="preserve">
(relating only to air quality impacts of energy systems; separate air quality officer consultation required)</t>
    </r>
  </si>
  <si>
    <r>
      <rPr>
        <b/>
        <sz val="16"/>
        <color theme="1"/>
        <rFont val="Foundry Form Sans"/>
      </rPr>
      <t xml:space="preserve">SI 2 - Minimising Greenhouse Gas Emissions </t>
    </r>
    <r>
      <rPr>
        <b/>
        <sz val="11"/>
        <color theme="1"/>
        <rFont val="Foundry Form Sans"/>
      </rPr>
      <t xml:space="preserve">
(excluding SI-2-F- WLC; separate WLC consultation required)</t>
    </r>
  </si>
  <si>
    <t>Confirmation of Planning Stage 1 submission</t>
  </si>
  <si>
    <t>Written confirmation/understanding of data requirements</t>
  </si>
  <si>
    <t>Be Seen Energy Monitoring</t>
  </si>
  <si>
    <t>Murphy's Yard, Kentish Town NW5</t>
  </si>
  <si>
    <t>2022/0003</t>
  </si>
  <si>
    <t>Andrew Payne</t>
  </si>
  <si>
    <t>Camden</t>
  </si>
  <si>
    <t>Outline</t>
  </si>
  <si>
    <t>Folgate Estates Ltd</t>
  </si>
  <si>
    <t>Hoare Lea</t>
  </si>
  <si>
    <t>Energy Strategy</t>
  </si>
  <si>
    <t>Residential</t>
  </si>
  <si>
    <t>750-825 units</t>
  </si>
  <si>
    <t>Residential institution floorspace (Use Class C2)</t>
  </si>
  <si>
    <t>up to 8,0000 m²</t>
  </si>
  <si>
    <t>minimum of 40,461 m²</t>
  </si>
  <si>
    <t>Industrial floorspace within Use Classes E(g)(iii), B2 and B8</t>
  </si>
  <si>
    <t>General industrial and/or storage floorspace [Use Class B2 and/or B8]</t>
  </si>
  <si>
    <t>up to 8,150 m²</t>
  </si>
  <si>
    <t>Light industrial floorspace (Class E(g)(iii))</t>
  </si>
  <si>
    <t>up to 36,043 m²</t>
  </si>
  <si>
    <t>Office floorspace</t>
  </si>
  <si>
    <t>up to 34,500 m²</t>
  </si>
  <si>
    <t>research and development floorspace (Class E(g)(ii))</t>
  </si>
  <si>
    <t>up to 36,000 m²</t>
  </si>
  <si>
    <t>Healthcare floorspace (Class E(e))</t>
  </si>
  <si>
    <t>up to 16,000 m²</t>
  </si>
  <si>
    <t>1,300-3,650 m²</t>
  </si>
  <si>
    <t>Flexible commercial and sui generis floorspace (Use Class E and/or Sui Generis Use)</t>
  </si>
  <si>
    <t>300-1,300 m²</t>
  </si>
  <si>
    <t>Community floorspace (F1 and/or F2)</t>
  </si>
  <si>
    <t>up to 1,500 m²</t>
  </si>
  <si>
    <t>Flexible mixed-use space (Class Sui Generis)</t>
  </si>
  <si>
    <t>TBC</t>
  </si>
  <si>
    <t>Compliant</t>
  </si>
  <si>
    <t>Date: 27/01/2022</t>
  </si>
  <si>
    <r>
      <t xml:space="preserve">The energy strategy is generally compliant with the London Plan 2021 policies however, the applicant is required to submit the additional information, which has been requested below. 
</t>
    </r>
    <r>
      <rPr>
        <sz val="11"/>
        <color theme="4"/>
        <rFont val="Foundry Form Sans"/>
      </rPr>
      <t xml:space="preserve">
</t>
    </r>
    <r>
      <rPr>
        <sz val="11"/>
        <rFont val="Foundry Form Sans"/>
      </rPr>
      <t xml:space="preserve">The applicant's response to GLA's energy comments should be provided directly within this Energy Memo. Any wider supporting material submitted should be referenced within the applicant's memo response. </t>
    </r>
  </si>
  <si>
    <t xml:space="preserve">The applicant should submit the GLA’s Carbon Emission Reporting spreadsheet in excel format; this has been developed to allow the use of the updated SAP 10 emission factors alongside the SAP 2012 emission factors.  [The link to the spreadsheet can be found here: https://www.london.gov.uk/what-we-do/planning/planning-applications-and-decisions/pre-planning-application-meeting-service-0] </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</si>
  <si>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10% domestic Be Lean reduction in regulated CO2 emissions compared to a 2013 Building Regulations compliant development and to submit detailed energy modelling outputs (DER/TER Worksheets). </t>
    </r>
  </si>
  <si>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15% non-domestic Be Lean reduction in regulated CO2 emissions compared to a 2013 Building Regulations compliant development and to submit detailed energy modelling outputs (BRUKL Worksheets. </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</si>
  <si>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The applicant should be </t>
    </r>
    <r>
      <rPr>
        <b/>
        <u/>
        <sz val="11"/>
        <color theme="1"/>
        <rFont val="Foundry Form Sans"/>
      </rPr>
      <t>conditioned</t>
    </r>
    <r>
      <rPr>
        <sz val="11"/>
        <color theme="1"/>
        <rFont val="Foundry Form Sans"/>
      </rPr>
      <t xml:space="preserve"> for reserved matters applications to submit information to demonstrate they have considered and minimised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</si>
  <si>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They have also outlined measures in response to the cooling hierarchy. They propose low g-values, recessed external windows, natural and mechanical ventilation. The applicant has also stated that although comfort cooling does not form part of the current strategy to the residential units, passive 
cooling will be provided through the MVHR Units – in the form of a tempered air supply. The applicant should first follow the cooling hierarchy and then if needed suggest active cooling if needed. Active cooling if utilised, should be minimised.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This should follow the CIBSE TM59 methodology for the London Design Summer Year 1 (DSY1) weather file: 2020s, High emission, 50% percentile scenario. The applicant should also investigate the risk of overheating using the DSY 2 &amp; 3 weather files. </t>
    </r>
  </si>
  <si>
    <r>
      <t xml:space="preserve">The applicant has  provided a commitment that the actual building’s cooling demand will be lower than the notional.
The applicant should be </t>
    </r>
    <r>
      <rPr>
        <b/>
        <u/>
        <sz val="11"/>
        <color theme="1"/>
        <rFont val="Foundry Form Sans"/>
      </rPr>
      <t>conditioned</t>
    </r>
    <r>
      <rPr>
        <sz val="11"/>
        <color theme="1"/>
        <rFont val="Foundry Form Sans"/>
      </rPr>
      <t xml:space="preserve"> to demonstrate as part of the reserved matters applications that any active cooling provision is lower than the notional in (MJ/m2).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for any naturally ventilated non-domestic spaces. This should follow the CIBSE TM52 methodology for the London Design Summer Year 1 (DSY1) weather file: 2020s, High emission, 50% percentile scenario. The applicant should also investigate the risk of overheating using the DSY 2 &amp; 3 weather files. </t>
    </r>
  </si>
  <si>
    <t>The applicant has carried out an investigation and there are no existing or planned district heating networks within the vicinity of the proposed development. They should contact relevant stakeholders including the borough energy officer, local heat network operators and nearby developers and ask whether they know of any local heat network connection opportunities. Evidence of the correspondence should be submitted.
Due to the large scale of the scheme, they should also explore the potential to catalyse the creation of a wider network and export heat. Evidence of correspondence with relevant stakeholders (including the borough) on this point should be submitted.
Due to the different uses within the site the applicant should explore the  potential for large scale heat recovery on site.</t>
  </si>
  <si>
    <r>
      <t xml:space="preserve">The applicant is proposing a site-wide heat network supplied by a centralised energy centre. It should be confirmed that all apartments and non-domestic building uses will be connected to the heat network. 
The applicant has provided a commitment that the development is designed to allow future connection to a district heating network. This should include a single point of connection to the district heating network. 
The applicant should be </t>
    </r>
    <r>
      <rPr>
        <b/>
        <u/>
        <sz val="11"/>
        <rFont val="Foundry Form Sans"/>
      </rPr>
      <t>conditioned</t>
    </r>
    <r>
      <rPr>
        <sz val="11"/>
        <rFont val="Foundry Form Sans"/>
      </rPr>
      <t xml:space="preserve"> to demonstrate, as part of the reserved matters applications, detail confirming the development is designed to allow future connection to a district heating network.</t>
    </r>
  </si>
  <si>
    <r>
      <t xml:space="preserve">Heat pumps are being proposed in the form of a (centralised) ASHP. ASHP technology would be utilised to provide space heating, cooling and a proportion of the domestic hot water demand. the remaining DHW demand will be met via electric instantaneous units and electric instantaneous units.
The indicative heat pumps percentage of contribution to the site’s heat loads should be provided together with an indicative COP.
At the reserved matters stage, the applicant should be </t>
    </r>
    <r>
      <rPr>
        <b/>
        <u/>
        <sz val="11"/>
        <color theme="1"/>
        <rFont val="Foundry Form Sans"/>
      </rPr>
      <t>conditioned</t>
    </r>
    <r>
      <rPr>
        <sz val="11"/>
        <color theme="1"/>
        <rFont val="Foundry Form Sans"/>
      </rPr>
      <t xml:space="preserve"> to provide full details of the ASHP proposals  including: 
a. An estimate of the heating and/or cooling energy (MWh/annum) the heat pumps would provide to the development and the percentage of contribution to the site’s heat loads. They should demonstrate how the heat fraction from heat pump technologies has been maximised.
b. Details of the Seasonal Coefficient of Performance (SCOP) and/or Seasonal Energy Efficiency ratio (SEER) and how these have been calculated. This should incorporate the expected heat source and heat distribution temperatures (for space heat and hot water)and the distribution loss factor, which should be calculated based on the above information and used for calculation purposes. </t>
    </r>
  </si>
  <si>
    <t xml:space="preserve">The applicant has submitted a WLC assessment which will be reviewed separately; comments will be provided. The WLC assessment should be presented separately in excel using the GLA's WLC assessment template and should follow the GLA WLC guidance. The template and guidance are available here: https://www.london.gov.uk/what-we-do/planning/implementing-london-plan/london-plan-guidance/whole-life-cycle-carbon-assessments-guidance. Applicants will also be conditioned to submit a post-construction assessment to report on the development’s actual WLC emissions. </t>
  </si>
  <si>
    <t>The applicant should review the ‘Be Seen’ energy monitoring guidance to ensure that they are fully aware of the relevant requirements to comply with the ‘Be Seen’ policy. The guidance is available here: https://consult.london.gov.uk/be-seen-energy-monitoring. A commitment has been provided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planning stage webform (https://www.london.gov.uk/what-we-do/planning/implementing-london-plan/london-plan-guidance-and-spgs/be-seen-energy-monitoring-guidance) at the planning submission stage, alongside the energy statement. The 'Be Seen' reporting spreadsheet has been developed to enable development teams to capture all data offline before this is submitted via the webform.
 The applicant should confirm that the planning stage data has been submitted to GLA.</t>
  </si>
  <si>
    <t>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t>
  </si>
  <si>
    <r>
      <t xml:space="preserve">The applicant should be </t>
    </r>
    <r>
      <rPr>
        <b/>
        <u/>
        <sz val="11"/>
        <color theme="1"/>
        <rFont val="Foundry Form Sans"/>
      </rPr>
      <t>conditioned</t>
    </r>
    <r>
      <rPr>
        <sz val="11"/>
        <color theme="1"/>
        <rFont val="Foundry Form Sans"/>
      </rPr>
      <t xml:space="preserve"> to submit the energy statements in the reserved matters application for review and approval by the borough and GLA, and to address the other items referenced above.</t>
    </r>
  </si>
  <si>
    <t>Received and Under Separate Consultation</t>
  </si>
  <si>
    <t>Received but items still outstanding</t>
  </si>
  <si>
    <t>Received and nothing further required</t>
  </si>
  <si>
    <t>Detailed comment 6</t>
  </si>
  <si>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
The applicant should provide the capacity (kWp), total net area (m2) and annual output (kWh) of the proposed PV array.
The applicant should be </t>
    </r>
    <r>
      <rPr>
        <b/>
        <u/>
        <sz val="11"/>
        <color theme="1"/>
        <rFont val="Foundry Form Sans"/>
      </rPr>
      <t>conditioned</t>
    </r>
    <r>
      <rPr>
        <sz val="11"/>
        <color theme="1"/>
        <rFont val="Foundry Form Sans"/>
      </rPr>
      <t xml:space="preserve"> to submit, as part of the reserved matters applications, a detailed roof layout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t>
    </r>
  </si>
  <si>
    <t>Detailed comment 3,4</t>
  </si>
  <si>
    <t>Detailed comment 8,9,11</t>
  </si>
  <si>
    <t>Detailed comment 6,7</t>
  </si>
  <si>
    <t>Potential Compliance-Pending Information</t>
  </si>
  <si>
    <t>Noted</t>
  </si>
  <si>
    <t>As this is an outline application  and we have no detailed drawings to model, we do not have any calculations with which to poppulate into this spreadsheet</t>
  </si>
  <si>
    <t>This has been responded to seperately</t>
  </si>
  <si>
    <t xml:space="preserve">No response was received from Camden during the pre-planning stage. A further request has been made.
We will investigate opportunities to export heat and look at recovery </t>
  </si>
  <si>
    <t>All building uses (domestic and non-domestic) will be connected to the site wide heat network.
The future proofed connection to a DHN will be a single point of connection</t>
  </si>
  <si>
    <t>Date:  22.02.22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</si>
</sst>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u/>
      <sz val="11"/>
      <color theme="1"/>
      <name val="Foundry Form Sans"/>
    </font>
    <font>
      <b/>
      <sz val="11"/>
      <color theme="1"/>
      <name val="Calibri"/>
      <family val="2"/>
      <scheme val="minor"/>
    </font>
    <font>
      <sz val="11"/>
      <color theme="4"/>
      <name val="Foundry Form Sans"/>
    </font>
    <font>
      <b/>
      <sz val="11"/>
      <name val="Calibri"/>
      <family val="2"/>
      <scheme val="minor"/>
    </font>
    <font>
      <b/>
      <sz val="18"/>
      <color theme="1"/>
      <name val="Foundry Form Sans"/>
    </font>
    <font>
      <b/>
      <u/>
      <sz val="18"/>
      <color theme="1"/>
      <name val="Foundry Form Sans"/>
    </font>
    <font>
      <sz val="11"/>
      <color theme="0" tint="-0.14999847407452621"/>
      <name val="Foundry Form Sans"/>
    </font>
    <font>
      <b/>
      <sz val="11"/>
      <color theme="0"/>
      <name val="Calibri"/>
      <family val="2"/>
      <scheme val="minor"/>
    </font>
    <font>
      <b/>
      <sz val="11"/>
      <color theme="0"/>
      <name val="Foundry Form Sans"/>
    </font>
    <font>
      <sz val="11"/>
      <color theme="0"/>
      <name val="Calibri"/>
      <family val="2"/>
      <scheme val="minor"/>
    </font>
    <font>
      <sz val="11"/>
      <color theme="0"/>
      <name val="Foundry Form Sans"/>
    </font>
    <font>
      <b/>
      <u/>
      <sz val="11"/>
      <name val="Foundry Form Sans"/>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1" tint="0.499984740745262"/>
        <bgColor indexed="64"/>
      </patternFill>
    </fill>
    <fill>
      <patternFill patternType="solid">
        <fgColor theme="0" tint="-4.9989318521683403E-2"/>
        <bgColor indexed="64"/>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s>
  <cellStyleXfs count="3">
    <xf numFmtId="0" fontId="0" fillId="0" borderId="0"/>
    <xf numFmtId="9" fontId="12" fillId="0" borderId="0" applyFont="0" applyFill="0" applyBorder="0" applyAlignment="0" applyProtection="0"/>
    <xf numFmtId="0" fontId="12" fillId="4" borderId="13" applyNumberFormat="0" applyFont="0" applyAlignment="0" applyProtection="0"/>
  </cellStyleXfs>
  <cellXfs count="14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0" fontId="2" fillId="2" borderId="1" xfId="0" applyFont="1" applyFill="1" applyBorder="1" applyAlignment="1">
      <alignment horizontal="right"/>
    </xf>
    <xf numFmtId="0" fontId="6" fillId="2" borderId="0" xfId="0" applyFont="1" applyFill="1"/>
    <xf numFmtId="0" fontId="2" fillId="0" borderId="0" xfId="0" applyFont="1" applyAlignment="1">
      <alignment horizontal="center" vertical="center"/>
    </xf>
    <xf numFmtId="0" fontId="0" fillId="2" borderId="0" xfId="0" applyFill="1"/>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7" fillId="2" borderId="0" xfId="0" applyFont="1" applyFill="1" applyAlignment="1">
      <alignment vertical="center" wrapText="1"/>
    </xf>
    <xf numFmtId="0" fontId="8" fillId="2" borderId="0" xfId="0" applyFont="1" applyFill="1" applyAlignment="1">
      <alignment horizontal="center" vertical="center" wrapText="1"/>
    </xf>
    <xf numFmtId="0" fontId="2" fillId="2" borderId="0" xfId="0" applyFont="1" applyFill="1" applyAlignment="1">
      <alignment horizontal="right" vertical="center" wrapText="1"/>
    </xf>
    <xf numFmtId="0" fontId="2" fillId="0" borderId="0" xfId="0" applyFont="1" applyAlignment="1">
      <alignment horizontal="left" vertical="center" wrapText="1"/>
    </xf>
    <xf numFmtId="0" fontId="7" fillId="2" borderId="2"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2"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xf numFmtId="0" fontId="3" fillId="3" borderId="6" xfId="0" applyFont="1" applyFill="1" applyBorder="1" applyAlignment="1">
      <alignment horizontal="left" vertical="center"/>
    </xf>
    <xf numFmtId="0" fontId="2"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2" fillId="2" borderId="2" xfId="1" applyFont="1" applyFill="1" applyBorder="1" applyAlignment="1">
      <alignment horizontal="right" vertical="center" wrapText="1"/>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0" xfId="0" applyFont="1" applyFill="1" applyAlignment="1">
      <alignment wrapText="1"/>
    </xf>
    <xf numFmtId="0" fontId="3" fillId="0" borderId="0" xfId="0" applyFont="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3" fillId="0" borderId="0" xfId="0" applyFont="1" applyAlignment="1">
      <alignment horizontal="left" vertical="center" wrapText="1"/>
    </xf>
    <xf numFmtId="0" fontId="0" fillId="0" borderId="6" xfId="0" applyBorder="1" applyAlignment="1">
      <alignment horizontal="center" vertical="center" wrapText="1"/>
    </xf>
    <xf numFmtId="0" fontId="0" fillId="0" borderId="0" xfId="0" applyAlignment="1">
      <alignment wrapText="1"/>
    </xf>
    <xf numFmtId="0" fontId="0" fillId="3" borderId="6" xfId="0" applyFill="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12" xfId="0" applyBorder="1"/>
    <xf numFmtId="0" fontId="14" fillId="0" borderId="8" xfId="0" applyFont="1" applyBorder="1"/>
    <xf numFmtId="0" fontId="17" fillId="2" borderId="0" xfId="0" applyFont="1" applyFill="1" applyAlignment="1">
      <alignment horizontal="left" vertical="center"/>
    </xf>
    <xf numFmtId="0" fontId="14" fillId="0" borderId="10" xfId="0" applyFont="1" applyBorder="1"/>
    <xf numFmtId="9" fontId="0" fillId="0" borderId="2" xfId="1" applyFont="1" applyBorder="1" applyAlignment="1">
      <alignment horizontal="center" vertical="center" wrapText="1"/>
    </xf>
    <xf numFmtId="0" fontId="19" fillId="0" borderId="0" xfId="0" applyFont="1" applyAlignment="1">
      <alignment horizontal="center" vertical="center"/>
    </xf>
    <xf numFmtId="9" fontId="0" fillId="0" borderId="2" xfId="0" applyNumberFormat="1" applyBorder="1" applyAlignment="1">
      <alignment horizontal="center" vertical="center" wrapText="1"/>
    </xf>
    <xf numFmtId="0" fontId="2" fillId="2" borderId="5" xfId="0" applyFont="1" applyFill="1" applyBorder="1" applyAlignment="1">
      <alignment horizontal="center" vertical="center"/>
    </xf>
    <xf numFmtId="0" fontId="2" fillId="0" borderId="0" xfId="0" applyFont="1" applyAlignment="1">
      <alignment horizontal="center" vertical="center" wrapText="1"/>
    </xf>
    <xf numFmtId="0" fontId="3" fillId="0" borderId="6" xfId="0" applyFont="1" applyBorder="1" applyAlignment="1">
      <alignment horizontal="left" vertical="center"/>
    </xf>
    <xf numFmtId="0" fontId="3" fillId="2" borderId="2" xfId="0" applyFont="1" applyFill="1" applyBorder="1" applyAlignment="1">
      <alignment horizontal="center" vertical="center" wrapText="1"/>
    </xf>
    <xf numFmtId="0" fontId="2" fillId="2" borderId="0" xfId="0" applyFont="1" applyFill="1" applyAlignment="1">
      <alignment horizontal="center" vertical="center"/>
    </xf>
    <xf numFmtId="0" fontId="14" fillId="0" borderId="21" xfId="0" applyFont="1" applyBorder="1"/>
    <xf numFmtId="0" fontId="21" fillId="5" borderId="14" xfId="0" applyFont="1" applyFill="1" applyBorder="1" applyAlignment="1">
      <alignment horizontal="center" vertical="center"/>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9" fontId="0" fillId="0" borderId="10" xfId="1" applyFont="1" applyBorder="1" applyAlignment="1">
      <alignment horizontal="center" vertical="center"/>
    </xf>
    <xf numFmtId="0" fontId="0" fillId="0" borderId="10" xfId="0"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xf>
    <xf numFmtId="0" fontId="21" fillId="5" borderId="22" xfId="0" applyFont="1" applyFill="1" applyBorder="1" applyAlignment="1">
      <alignment horizontal="center" vertical="center"/>
    </xf>
    <xf numFmtId="0" fontId="14" fillId="0" borderId="19" xfId="0" applyFont="1" applyBorder="1"/>
    <xf numFmtId="0" fontId="0" fillId="0" borderId="25" xfId="0" applyBorder="1"/>
    <xf numFmtId="0" fontId="0" fillId="0" borderId="26" xfId="0" applyBorder="1"/>
    <xf numFmtId="0" fontId="14" fillId="0" borderId="28"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xf numFmtId="0" fontId="20" fillId="5" borderId="17" xfId="0" applyFont="1" applyFill="1" applyBorder="1" applyAlignment="1">
      <alignment wrapText="1"/>
    </xf>
    <xf numFmtId="0" fontId="3" fillId="5" borderId="23"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5" borderId="32" xfId="0"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26" xfId="0" applyFont="1" applyFill="1" applyBorder="1"/>
    <xf numFmtId="0" fontId="3" fillId="5" borderId="34" xfId="0" applyFont="1" applyFill="1" applyBorder="1" applyAlignment="1">
      <alignment horizontal="center" vertical="center"/>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0" fillId="5" borderId="28" xfId="0" applyFill="1" applyBorder="1" applyAlignment="1">
      <alignment horizontal="center" vertical="center" wrapText="1"/>
    </xf>
    <xf numFmtId="0" fontId="14" fillId="5" borderId="28" xfId="0" applyFont="1" applyFill="1" applyBorder="1" applyAlignment="1">
      <alignment horizontal="center" vertical="center" wrapText="1"/>
    </xf>
    <xf numFmtId="0" fontId="0" fillId="5" borderId="21" xfId="0" applyFill="1" applyBorder="1"/>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9" fontId="3" fillId="6" borderId="9" xfId="0" applyNumberFormat="1" applyFont="1" applyFill="1" applyBorder="1" applyAlignment="1">
      <alignment horizontal="center" vertical="center"/>
    </xf>
    <xf numFmtId="0" fontId="3" fillId="6"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3" borderId="34" xfId="0" applyFont="1" applyFill="1" applyBorder="1" applyAlignment="1">
      <alignment horizontal="center" vertical="center" wrapText="1"/>
    </xf>
    <xf numFmtId="0" fontId="20" fillId="5" borderId="17" xfId="0" applyFont="1" applyFill="1" applyBorder="1" applyAlignment="1">
      <alignment horizontal="center" vertical="center"/>
    </xf>
    <xf numFmtId="0" fontId="23" fillId="5" borderId="38" xfId="0" applyFont="1" applyFill="1" applyBorder="1" applyAlignment="1">
      <alignment horizontal="center" vertical="center"/>
    </xf>
    <xf numFmtId="9" fontId="3" fillId="6" borderId="7" xfId="0" applyNumberFormat="1" applyFont="1" applyFill="1" applyBorder="1" applyAlignment="1">
      <alignment horizontal="center" vertical="center"/>
    </xf>
    <xf numFmtId="9" fontId="0" fillId="0" borderId="40" xfId="1" applyFont="1" applyBorder="1" applyAlignment="1">
      <alignment horizontal="center" vertical="center" wrapText="1"/>
    </xf>
    <xf numFmtId="9" fontId="0" fillId="0" borderId="8" xfId="1" applyFont="1" applyBorder="1" applyAlignment="1">
      <alignment horizontal="center" vertical="center"/>
    </xf>
    <xf numFmtId="0" fontId="2" fillId="5"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2" borderId="0" xfId="0" applyFont="1" applyFill="1" applyAlignment="1">
      <alignment horizontal="center" vertical="center"/>
    </xf>
    <xf numFmtId="17" fontId="2" fillId="2" borderId="1" xfId="0" applyNumberFormat="1" applyFont="1" applyFill="1" applyBorder="1" applyAlignment="1">
      <alignment horizontal="right" vertical="center"/>
    </xf>
    <xf numFmtId="0" fontId="2" fillId="2" borderId="43" xfId="0" applyFont="1" applyFill="1" applyBorder="1" applyAlignment="1">
      <alignment wrapText="1"/>
    </xf>
    <xf numFmtId="0" fontId="3" fillId="0" borderId="0" xfId="0" applyFont="1" applyBorder="1" applyAlignment="1">
      <alignment horizontal="left" vertical="center"/>
    </xf>
    <xf numFmtId="0" fontId="10" fillId="0" borderId="0" xfId="0" applyFont="1" applyAlignment="1">
      <alignment horizontal="left" vertical="center" wrapText="1"/>
    </xf>
    <xf numFmtId="0" fontId="0" fillId="0" borderId="8" xfId="0" applyFont="1" applyBorder="1"/>
    <xf numFmtId="0" fontId="3" fillId="0" borderId="0" xfId="0" applyFont="1" applyBorder="1" applyAlignment="1">
      <alignment horizontal="center" vertical="center"/>
    </xf>
    <xf numFmtId="0" fontId="5" fillId="2" borderId="0" xfId="0" applyFont="1" applyFill="1" applyAlignment="1">
      <alignment horizontal="left"/>
    </xf>
    <xf numFmtId="0" fontId="17" fillId="4" borderId="13" xfId="2" applyFont="1" applyAlignment="1">
      <alignment horizontal="left" vertical="center"/>
    </xf>
    <xf numFmtId="0" fontId="2" fillId="0" borderId="0" xfId="0" applyFont="1" applyAlignment="1">
      <alignment horizontal="center" vertical="center" wrapText="1"/>
    </xf>
    <xf numFmtId="0" fontId="2" fillId="3" borderId="7" xfId="0" quotePrefix="1" applyFont="1" applyFill="1" applyBorder="1" applyAlignment="1">
      <alignment horizontal="center" vertical="center" wrapText="1"/>
    </xf>
    <xf numFmtId="0" fontId="2" fillId="3" borderId="18" xfId="0" quotePrefix="1" applyFont="1" applyFill="1" applyBorder="1" applyAlignment="1">
      <alignment horizontal="center" vertical="center" wrapText="1"/>
    </xf>
    <xf numFmtId="0" fontId="2" fillId="3" borderId="9" xfId="0" quotePrefix="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3" fillId="0" borderId="6" xfId="0" applyFont="1" applyBorder="1" applyAlignment="1">
      <alignment horizontal="left" vertical="center"/>
    </xf>
    <xf numFmtId="0" fontId="3" fillId="3" borderId="2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2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0" xfId="0" applyFont="1" applyFill="1" applyBorder="1" applyAlignment="1">
      <alignment horizontal="center"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center" wrapText="1"/>
    </xf>
    <xf numFmtId="0" fontId="2" fillId="3" borderId="4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3">
    <cellStyle name="Normal" xfId="0" builtinId="0"/>
    <cellStyle name="Note" xfId="2" builtinId="10"/>
    <cellStyle name="Per cent" xfId="1" builtinId="5"/>
  </cellStyles>
  <dxfs count="36">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font>
      <fill>
        <patternFill>
          <bgColor rgb="FF00B050"/>
        </patternFill>
      </fill>
    </dxf>
    <dxf>
      <font>
        <color theme="0"/>
      </font>
      <fill>
        <patternFill>
          <bgColor rgb="FFFF0000"/>
        </patternFill>
      </fill>
    </dxf>
    <dxf>
      <font>
        <color theme="0"/>
      </font>
      <fill>
        <patternFill>
          <bgColor theme="7"/>
        </patternFill>
      </fill>
    </dxf>
    <dxf>
      <font>
        <color theme="0"/>
      </font>
      <fill>
        <patternFill>
          <bgColor theme="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s>
  <tableStyles count="0" defaultTableStyle="TableStyleMedium2" defaultPivotStyle="PivotStyleLight16"/>
  <colors>
    <mruColors>
      <color rgb="FFFFEB9C"/>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166688</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657600" cy="204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68036</xdr:colOff>
      <xdr:row>0</xdr:row>
      <xdr:rowOff>108857</xdr:rowOff>
    </xdr:from>
    <xdr:to>
      <xdr:col>1</xdr:col>
      <xdr:colOff>2877911</xdr:colOff>
      <xdr:row>1</xdr:row>
      <xdr:rowOff>94459</xdr:rowOff>
    </xdr:to>
    <xdr:pic>
      <xdr:nvPicPr>
        <xdr:cNvPr id="4" name="Picture 3">
          <a:extLst>
            <a:ext uri="{FF2B5EF4-FFF2-40B4-BE49-F238E27FC236}">
              <a16:creationId xmlns:a16="http://schemas.microsoft.com/office/drawing/2014/main" id="{9E504136-56BE-4EEA-B9C4-C33FC00B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108857"/>
          <a:ext cx="3531054"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0"/>
  <sheetViews>
    <sheetView topLeftCell="A16" workbookViewId="0">
      <selection activeCell="E18" sqref="E18"/>
    </sheetView>
  </sheetViews>
  <sheetFormatPr defaultColWidth="9.08984375" defaultRowHeight="14"/>
  <cols>
    <col min="1" max="1" width="27.36328125" style="4" customWidth="1"/>
    <col min="2" max="2" width="38.90625" style="4" customWidth="1"/>
    <col min="3" max="16384" width="9.08984375" style="4"/>
  </cols>
  <sheetData>
    <row r="2" spans="1:2" s="22" customFormat="1" ht="19.25" customHeight="1"/>
    <row r="4" spans="1:2" s="5" customFormat="1" ht="28">
      <c r="A4" s="11" t="s">
        <v>0</v>
      </c>
      <c r="B4" s="11"/>
    </row>
    <row r="6" spans="1:2" s="6" customFormat="1" ht="20">
      <c r="A6" s="123" t="s">
        <v>1</v>
      </c>
      <c r="B6" s="123"/>
    </row>
    <row r="7" spans="1:2">
      <c r="A7" s="4" t="s">
        <v>2</v>
      </c>
      <c r="B7" s="40">
        <v>44588</v>
      </c>
    </row>
    <row r="8" spans="1:2">
      <c r="A8" s="4" t="s">
        <v>3</v>
      </c>
      <c r="B8" s="41" t="s">
        <v>112</v>
      </c>
    </row>
    <row r="9" spans="1:2">
      <c r="A9" s="4" t="s">
        <v>4</v>
      </c>
      <c r="B9" s="41" t="s">
        <v>113</v>
      </c>
    </row>
    <row r="10" spans="1:2">
      <c r="A10" s="4" t="s">
        <v>5</v>
      </c>
      <c r="B10" s="41" t="s">
        <v>114</v>
      </c>
    </row>
    <row r="11" spans="1:2">
      <c r="A11" s="4" t="s">
        <v>6</v>
      </c>
      <c r="B11" s="41" t="s">
        <v>115</v>
      </c>
    </row>
    <row r="12" spans="1:2" ht="31.5" customHeight="1">
      <c r="A12" s="7" t="s">
        <v>7</v>
      </c>
      <c r="B12" s="41" t="s">
        <v>116</v>
      </c>
    </row>
    <row r="13" spans="1:2">
      <c r="A13" s="4" t="s">
        <v>8</v>
      </c>
      <c r="B13" s="41" t="s">
        <v>117</v>
      </c>
    </row>
    <row r="14" spans="1:2">
      <c r="A14" s="4" t="s">
        <v>9</v>
      </c>
      <c r="B14" s="41" t="s">
        <v>118</v>
      </c>
    </row>
    <row r="15" spans="1:2">
      <c r="A15" s="4" t="s">
        <v>10</v>
      </c>
      <c r="B15" s="41" t="s">
        <v>119</v>
      </c>
    </row>
    <row r="16" spans="1:2">
      <c r="A16" s="4" t="s">
        <v>11</v>
      </c>
      <c r="B16" s="117">
        <v>44348</v>
      </c>
    </row>
    <row r="18" spans="1:2" s="8" customFormat="1" ht="20">
      <c r="A18" s="123" t="s">
        <v>12</v>
      </c>
      <c r="B18" s="123"/>
    </row>
    <row r="19" spans="1:2">
      <c r="A19" s="6" t="s">
        <v>13</v>
      </c>
      <c r="B19" s="9" t="s">
        <v>14</v>
      </c>
    </row>
    <row r="20" spans="1:2">
      <c r="A20" s="7" t="s">
        <v>120</v>
      </c>
      <c r="B20" s="10" t="s">
        <v>121</v>
      </c>
    </row>
    <row r="21" spans="1:2" ht="28">
      <c r="A21" s="42" t="s">
        <v>122</v>
      </c>
      <c r="B21" s="10" t="s">
        <v>123</v>
      </c>
    </row>
    <row r="22" spans="1:2" ht="42">
      <c r="A22" s="7" t="s">
        <v>125</v>
      </c>
      <c r="B22" s="10" t="s">
        <v>124</v>
      </c>
    </row>
    <row r="23" spans="1:2" ht="42">
      <c r="A23" s="42" t="s">
        <v>126</v>
      </c>
      <c r="B23" s="10" t="s">
        <v>127</v>
      </c>
    </row>
    <row r="24" spans="1:2" ht="28">
      <c r="A24" s="118" t="s">
        <v>128</v>
      </c>
      <c r="B24" s="10" t="s">
        <v>129</v>
      </c>
    </row>
    <row r="25" spans="1:2">
      <c r="A25" s="118" t="s">
        <v>130</v>
      </c>
      <c r="B25" s="10" t="s">
        <v>131</v>
      </c>
    </row>
    <row r="26" spans="1:2" ht="28">
      <c r="A26" s="118" t="s">
        <v>132</v>
      </c>
      <c r="B26" s="10" t="s">
        <v>133</v>
      </c>
    </row>
    <row r="27" spans="1:2" ht="28">
      <c r="A27" s="118" t="s">
        <v>134</v>
      </c>
      <c r="B27" s="10" t="s">
        <v>135</v>
      </c>
    </row>
    <row r="28" spans="1:2" ht="56">
      <c r="A28" s="118" t="s">
        <v>137</v>
      </c>
      <c r="B28" s="10" t="s">
        <v>136</v>
      </c>
    </row>
    <row r="29" spans="1:2" ht="28">
      <c r="A29" s="118" t="s">
        <v>139</v>
      </c>
      <c r="B29" s="10" t="s">
        <v>138</v>
      </c>
    </row>
    <row r="30" spans="1:2" ht="28">
      <c r="A30" s="118" t="s">
        <v>141</v>
      </c>
      <c r="B30" s="10" t="s">
        <v>140</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1"/>
  <sheetViews>
    <sheetView tabSelected="1" topLeftCell="A10" zoomScale="60" zoomScaleNormal="60" workbookViewId="0">
      <selection activeCell="A49" sqref="A49:XFD49"/>
    </sheetView>
  </sheetViews>
  <sheetFormatPr defaultRowHeight="14.5"/>
  <cols>
    <col min="1" max="1" width="10.6328125" style="12" customWidth="1"/>
    <col min="2" max="2" width="98.453125" style="12" customWidth="1"/>
    <col min="3" max="3" width="36.54296875" style="2" customWidth="1"/>
    <col min="4" max="4" width="55" style="2" customWidth="1"/>
    <col min="5" max="5" width="52.6328125" style="1" customWidth="1"/>
    <col min="6" max="6" width="52.6328125" customWidth="1"/>
    <col min="7" max="7" width="31.6328125" bestFit="1" customWidth="1"/>
    <col min="8" max="8" width="18" customWidth="1"/>
  </cols>
  <sheetData>
    <row r="1" spans="1:7" s="13" customFormat="1">
      <c r="A1" s="24"/>
      <c r="B1" s="24"/>
      <c r="C1" s="44"/>
      <c r="D1" s="44"/>
      <c r="E1" s="25"/>
    </row>
    <row r="2" spans="1:7" s="23" customFormat="1">
      <c r="A2" s="61"/>
      <c r="B2" s="61"/>
      <c r="C2" s="45"/>
      <c r="D2" s="45"/>
      <c r="E2" s="26"/>
    </row>
    <row r="3" spans="1:7" s="13" customFormat="1">
      <c r="A3" s="24"/>
      <c r="B3" s="24"/>
      <c r="C3" s="44"/>
      <c r="D3" s="44"/>
      <c r="E3" s="25"/>
    </row>
    <row r="4" spans="1:7" s="124" customFormat="1" ht="23">
      <c r="A4" s="124" t="s">
        <v>105</v>
      </c>
    </row>
    <row r="5" spans="1:7" s="56" customFormat="1" ht="23.5" thickBot="1"/>
    <row r="6" spans="1:7" s="13" customFormat="1" ht="33" customHeight="1" thickBot="1">
      <c r="A6" s="24"/>
      <c r="B6" s="67" t="s">
        <v>76</v>
      </c>
      <c r="C6" s="67" t="s">
        <v>75</v>
      </c>
      <c r="D6" s="74" t="s">
        <v>102</v>
      </c>
      <c r="E6" s="68" t="s">
        <v>16</v>
      </c>
      <c r="F6" s="69" t="s">
        <v>77</v>
      </c>
      <c r="G6" s="84" t="s">
        <v>17</v>
      </c>
    </row>
    <row r="7" spans="1:7" s="13" customFormat="1" ht="34.5" thickBot="1">
      <c r="A7" s="24"/>
      <c r="B7" s="108" t="s">
        <v>107</v>
      </c>
      <c r="C7" s="97" t="s">
        <v>100</v>
      </c>
      <c r="D7" s="115" t="s">
        <v>101</v>
      </c>
      <c r="E7" s="83" t="s">
        <v>58</v>
      </c>
      <c r="F7" s="78" t="s">
        <v>143</v>
      </c>
      <c r="G7" s="66"/>
    </row>
    <row r="8" spans="1:7" s="13" customFormat="1" ht="7.5" customHeight="1" thickBot="1">
      <c r="A8" s="72"/>
      <c r="B8" s="85"/>
      <c r="C8" s="86"/>
      <c r="D8" s="114"/>
      <c r="E8" s="88"/>
      <c r="F8" s="89"/>
      <c r="G8" s="90"/>
    </row>
    <row r="9" spans="1:7" s="13" customFormat="1">
      <c r="A9" s="65"/>
      <c r="B9" s="134" t="s">
        <v>108</v>
      </c>
      <c r="C9" s="126" t="s">
        <v>79</v>
      </c>
      <c r="D9" s="98" t="s">
        <v>19</v>
      </c>
      <c r="E9" s="79" t="s">
        <v>160</v>
      </c>
      <c r="F9" s="139" t="s">
        <v>167</v>
      </c>
      <c r="G9" s="121"/>
    </row>
    <row r="10" spans="1:7" s="13" customFormat="1">
      <c r="A10" s="72"/>
      <c r="B10" s="135"/>
      <c r="C10" s="127"/>
      <c r="D10" s="99" t="s">
        <v>94</v>
      </c>
      <c r="E10" s="82" t="s">
        <v>160</v>
      </c>
      <c r="F10" s="140"/>
      <c r="G10" s="75" t="s">
        <v>162</v>
      </c>
    </row>
    <row r="11" spans="1:7" s="13" customFormat="1">
      <c r="A11" s="72"/>
      <c r="B11" s="135"/>
      <c r="C11" s="128"/>
      <c r="D11" s="99" t="s">
        <v>104</v>
      </c>
      <c r="E11" s="80" t="s">
        <v>160</v>
      </c>
      <c r="F11" s="140"/>
      <c r="G11" s="75" t="s">
        <v>164</v>
      </c>
    </row>
    <row r="12" spans="1:7" s="13" customFormat="1" ht="29">
      <c r="A12" s="72"/>
      <c r="B12" s="135"/>
      <c r="C12" s="128" t="s">
        <v>82</v>
      </c>
      <c r="D12" s="99" t="s">
        <v>24</v>
      </c>
      <c r="E12" s="80" t="s">
        <v>57</v>
      </c>
      <c r="F12" s="140"/>
      <c r="G12" s="75"/>
    </row>
    <row r="13" spans="1:7" s="13" customFormat="1" ht="29">
      <c r="A13" s="72"/>
      <c r="B13" s="135"/>
      <c r="C13" s="128"/>
      <c r="D13" s="99" t="s">
        <v>84</v>
      </c>
      <c r="E13" s="80" t="s">
        <v>57</v>
      </c>
      <c r="F13" s="140"/>
      <c r="G13" s="75"/>
    </row>
    <row r="14" spans="1:7" s="13" customFormat="1" ht="29">
      <c r="A14" s="65"/>
      <c r="B14" s="135"/>
      <c r="C14" s="128"/>
      <c r="D14" s="99" t="s">
        <v>85</v>
      </c>
      <c r="E14" s="80" t="s">
        <v>57</v>
      </c>
      <c r="F14" s="140"/>
      <c r="G14" s="57"/>
    </row>
    <row r="15" spans="1:7" s="13" customFormat="1">
      <c r="A15" s="72"/>
      <c r="B15" s="135"/>
      <c r="C15" s="129" t="s">
        <v>78</v>
      </c>
      <c r="D15" s="99" t="s">
        <v>18</v>
      </c>
      <c r="E15" s="80" t="s">
        <v>53</v>
      </c>
      <c r="F15" s="140"/>
      <c r="G15" s="57"/>
    </row>
    <row r="16" spans="1:7" s="13" customFormat="1" ht="29">
      <c r="A16" s="72"/>
      <c r="B16" s="135"/>
      <c r="C16" s="129"/>
      <c r="D16" s="99" t="s">
        <v>83</v>
      </c>
      <c r="E16" s="80" t="s">
        <v>57</v>
      </c>
      <c r="F16" s="140"/>
      <c r="G16" s="57"/>
    </row>
    <row r="17" spans="1:7" s="13" customFormat="1">
      <c r="A17" s="65"/>
      <c r="B17" s="135"/>
      <c r="C17" s="129"/>
      <c r="D17" s="99" t="s">
        <v>20</v>
      </c>
      <c r="E17" s="80" t="s">
        <v>58</v>
      </c>
      <c r="F17" s="140"/>
      <c r="G17" s="57"/>
    </row>
    <row r="18" spans="1:7" s="13" customFormat="1" ht="29">
      <c r="A18" s="65"/>
      <c r="B18" s="135"/>
      <c r="C18" s="100" t="s">
        <v>81</v>
      </c>
      <c r="D18" s="99" t="s">
        <v>25</v>
      </c>
      <c r="E18" s="80" t="s">
        <v>57</v>
      </c>
      <c r="F18" s="140"/>
      <c r="G18" s="57"/>
    </row>
    <row r="19" spans="1:7" s="13" customFormat="1">
      <c r="A19" s="116"/>
      <c r="B19" s="135"/>
      <c r="C19" s="144" t="s">
        <v>80</v>
      </c>
      <c r="D19" s="99" t="s">
        <v>110</v>
      </c>
      <c r="E19" s="80" t="s">
        <v>161</v>
      </c>
      <c r="F19" s="140"/>
      <c r="G19" s="57"/>
    </row>
    <row r="20" spans="1:7" s="13" customFormat="1" ht="29">
      <c r="A20" s="65"/>
      <c r="B20" s="135"/>
      <c r="C20" s="145"/>
      <c r="D20" s="99" t="s">
        <v>109</v>
      </c>
      <c r="E20" s="80" t="s">
        <v>57</v>
      </c>
      <c r="F20" s="140"/>
      <c r="G20" s="57"/>
    </row>
    <row r="21" spans="1:7" s="13" customFormat="1" ht="7.5" customHeight="1" thickBot="1">
      <c r="A21" s="72"/>
      <c r="B21" s="85"/>
      <c r="C21" s="86"/>
      <c r="D21" s="87"/>
      <c r="E21" s="88"/>
      <c r="F21" s="89"/>
      <c r="G21" s="90"/>
    </row>
    <row r="22" spans="1:7" s="13" customFormat="1" ht="29">
      <c r="A22" s="24"/>
      <c r="B22" s="136" t="s">
        <v>89</v>
      </c>
      <c r="C22" s="102" t="s">
        <v>91</v>
      </c>
      <c r="D22" s="98" t="s">
        <v>95</v>
      </c>
      <c r="E22" s="79" t="s">
        <v>57</v>
      </c>
      <c r="F22" s="139" t="s">
        <v>167</v>
      </c>
      <c r="G22" s="55"/>
    </row>
    <row r="23" spans="1:7" s="13" customFormat="1">
      <c r="A23" s="24"/>
      <c r="B23" s="137"/>
      <c r="C23" s="100" t="s">
        <v>92</v>
      </c>
      <c r="D23" s="99" t="s">
        <v>88</v>
      </c>
      <c r="E23" s="80" t="s">
        <v>160</v>
      </c>
      <c r="F23" s="140"/>
      <c r="G23" s="75" t="s">
        <v>165</v>
      </c>
    </row>
    <row r="24" spans="1:7" s="13" customFormat="1">
      <c r="A24" s="72"/>
      <c r="B24" s="137"/>
      <c r="C24" s="129" t="s">
        <v>96</v>
      </c>
      <c r="D24" s="99" t="s">
        <v>22</v>
      </c>
      <c r="E24" s="80" t="s">
        <v>58</v>
      </c>
      <c r="F24" s="140"/>
      <c r="G24" s="76"/>
    </row>
    <row r="25" spans="1:7" s="13" customFormat="1">
      <c r="A25" s="72"/>
      <c r="B25" s="137"/>
      <c r="C25" s="129"/>
      <c r="D25" s="99" t="s">
        <v>23</v>
      </c>
      <c r="E25" s="80" t="s">
        <v>58</v>
      </c>
      <c r="F25" s="140"/>
      <c r="G25" s="76"/>
    </row>
    <row r="26" spans="1:7" s="13" customFormat="1" ht="29.5" thickBot="1">
      <c r="A26" s="24"/>
      <c r="B26" s="138"/>
      <c r="C26" s="130"/>
      <c r="D26" s="101" t="s">
        <v>98</v>
      </c>
      <c r="E26" s="81" t="s">
        <v>57</v>
      </c>
      <c r="F26" s="141"/>
      <c r="G26" s="54"/>
    </row>
    <row r="27" spans="1:7" s="13" customFormat="1" ht="7.5" customHeight="1" thickBot="1">
      <c r="A27" s="72"/>
      <c r="B27" s="91"/>
      <c r="C27" s="92"/>
      <c r="D27" s="93"/>
      <c r="E27" s="94"/>
      <c r="F27" s="95"/>
      <c r="G27" s="96"/>
    </row>
    <row r="28" spans="1:7" s="13" customFormat="1">
      <c r="A28" s="24"/>
      <c r="B28" s="137" t="s">
        <v>90</v>
      </c>
      <c r="C28" s="103" t="s">
        <v>93</v>
      </c>
      <c r="D28" s="104" t="s">
        <v>21</v>
      </c>
      <c r="E28" s="82" t="s">
        <v>160</v>
      </c>
      <c r="F28" s="140" t="s">
        <v>167</v>
      </c>
      <c r="G28" s="75" t="s">
        <v>162</v>
      </c>
    </row>
    <row r="29" spans="1:7" s="13" customFormat="1">
      <c r="A29" s="72"/>
      <c r="B29" s="137"/>
      <c r="C29" s="129" t="s">
        <v>97</v>
      </c>
      <c r="D29" s="99" t="s">
        <v>87</v>
      </c>
      <c r="E29" s="80" t="s">
        <v>58</v>
      </c>
      <c r="F29" s="140"/>
      <c r="G29" s="77"/>
    </row>
    <row r="30" spans="1:7" s="13" customFormat="1" ht="15" thickBot="1">
      <c r="A30" s="24"/>
      <c r="B30" s="138"/>
      <c r="C30" s="130"/>
      <c r="D30" s="101" t="s">
        <v>103</v>
      </c>
      <c r="E30" s="81" t="s">
        <v>160</v>
      </c>
      <c r="F30" s="141"/>
      <c r="G30" s="75" t="s">
        <v>166</v>
      </c>
    </row>
    <row r="31" spans="1:7" s="13" customFormat="1" ht="15" thickBot="1">
      <c r="A31" s="24"/>
      <c r="B31" s="12"/>
      <c r="C31" s="2"/>
      <c r="D31" s="2"/>
      <c r="E31" s="1"/>
    </row>
    <row r="32" spans="1:7" s="13" customFormat="1" ht="15" thickBot="1">
      <c r="A32" s="24"/>
      <c r="B32" s="67" t="s">
        <v>86</v>
      </c>
      <c r="C32" s="68" t="s">
        <v>26</v>
      </c>
      <c r="D32" s="109" t="s">
        <v>27</v>
      </c>
    </row>
    <row r="33" spans="1:5" s="13" customFormat="1">
      <c r="A33" s="24"/>
      <c r="B33" s="111" t="s">
        <v>28</v>
      </c>
      <c r="C33" s="112" t="s">
        <v>142</v>
      </c>
      <c r="D33" s="113"/>
    </row>
    <row r="34" spans="1:5" s="13" customFormat="1">
      <c r="A34" s="24"/>
      <c r="B34" s="105" t="s">
        <v>29</v>
      </c>
      <c r="C34" s="58" t="s">
        <v>142</v>
      </c>
      <c r="D34" s="70"/>
    </row>
    <row r="35" spans="1:5" s="13" customFormat="1">
      <c r="A35" s="24"/>
      <c r="B35" s="105" t="s">
        <v>30</v>
      </c>
      <c r="C35" s="53" t="s">
        <v>142</v>
      </c>
      <c r="D35" s="71"/>
    </row>
    <row r="36" spans="1:5" s="13" customFormat="1">
      <c r="A36" s="24"/>
      <c r="B36" s="106" t="s">
        <v>31</v>
      </c>
      <c r="C36" s="53" t="s">
        <v>142</v>
      </c>
      <c r="D36" s="71"/>
    </row>
    <row r="37" spans="1:5" s="13" customFormat="1">
      <c r="A37" s="24"/>
      <c r="B37" s="106" t="s">
        <v>32</v>
      </c>
      <c r="C37" s="53" t="s">
        <v>142</v>
      </c>
      <c r="D37" s="71"/>
    </row>
    <row r="38" spans="1:5" s="13" customFormat="1">
      <c r="A38" s="24"/>
      <c r="B38" s="106" t="s">
        <v>33</v>
      </c>
      <c r="C38" s="53" t="s">
        <v>142</v>
      </c>
      <c r="D38" s="71"/>
    </row>
    <row r="39" spans="1:5" s="13" customFormat="1">
      <c r="A39" s="24"/>
      <c r="B39" s="106" t="s">
        <v>34</v>
      </c>
      <c r="C39" s="53" t="s">
        <v>142</v>
      </c>
      <c r="D39" s="71"/>
    </row>
    <row r="40" spans="1:5" s="13" customFormat="1">
      <c r="A40" s="24"/>
      <c r="B40" s="106" t="s">
        <v>35</v>
      </c>
      <c r="C40" s="60" t="s">
        <v>142</v>
      </c>
      <c r="D40" s="71"/>
    </row>
    <row r="41" spans="1:5" s="13" customFormat="1">
      <c r="A41" s="24"/>
      <c r="B41" s="106" t="s">
        <v>36</v>
      </c>
      <c r="C41" s="53" t="s">
        <v>58</v>
      </c>
      <c r="D41" s="71"/>
    </row>
    <row r="42" spans="1:5" s="13" customFormat="1">
      <c r="A42" s="72"/>
      <c r="B42" s="106" t="s">
        <v>37</v>
      </c>
      <c r="C42" s="53" t="s">
        <v>58</v>
      </c>
      <c r="D42" s="71"/>
    </row>
    <row r="43" spans="1:5" s="13" customFormat="1" ht="30.75" customHeight="1" thickBot="1">
      <c r="A43" s="73"/>
      <c r="B43" s="107" t="s">
        <v>106</v>
      </c>
      <c r="C43" s="142" t="s">
        <v>159</v>
      </c>
      <c r="D43" s="143"/>
    </row>
    <row r="44" spans="1:5" s="13" customFormat="1" ht="15" thickBot="1">
      <c r="A44" s="24"/>
      <c r="B44" s="110" t="s">
        <v>99</v>
      </c>
      <c r="C44" s="131"/>
      <c r="D44" s="132"/>
    </row>
    <row r="45" spans="1:5" s="13" customFormat="1">
      <c r="A45" s="24"/>
      <c r="B45" s="24"/>
      <c r="C45" s="44"/>
      <c r="D45" s="44"/>
      <c r="E45" s="25"/>
    </row>
    <row r="46" spans="1:5" s="124" customFormat="1" ht="23">
      <c r="A46" s="124" t="s">
        <v>38</v>
      </c>
    </row>
    <row r="47" spans="1:5" s="3" customFormat="1" ht="14">
      <c r="A47" s="125" t="s">
        <v>39</v>
      </c>
      <c r="B47" s="12" t="s">
        <v>40</v>
      </c>
      <c r="C47" s="62" t="s">
        <v>41</v>
      </c>
      <c r="D47" s="62" t="s">
        <v>42</v>
      </c>
      <c r="E47" s="12" t="s">
        <v>43</v>
      </c>
    </row>
    <row r="48" spans="1:5" s="3" customFormat="1" ht="14">
      <c r="A48" s="125"/>
      <c r="B48" s="12" t="s">
        <v>144</v>
      </c>
      <c r="C48" s="62" t="s">
        <v>173</v>
      </c>
      <c r="D48" s="62" t="s">
        <v>44</v>
      </c>
      <c r="E48" s="12" t="s">
        <v>44</v>
      </c>
    </row>
    <row r="49" spans="1:7" s="133" customFormat="1" ht="14">
      <c r="A49" s="133" t="s">
        <v>45</v>
      </c>
    </row>
    <row r="50" spans="1:7" s="3" customFormat="1">
      <c r="A50" s="62"/>
      <c r="B50" s="1" t="str">
        <f>CONCATENATE('Case details'!B15," ",TEXT('Case details'!B16,"dd/mm/yyyy"))</f>
        <v>Energy Strategy 01/06/2021</v>
      </c>
      <c r="C50" s="62"/>
      <c r="D50" s="62"/>
      <c r="E50" s="12"/>
    </row>
    <row r="51" spans="1:7" s="133" customFormat="1" ht="14">
      <c r="A51" s="133" t="s">
        <v>46</v>
      </c>
    </row>
    <row r="52" spans="1:7" s="43" customFormat="1" ht="14">
      <c r="C52" s="46"/>
      <c r="D52" s="46"/>
    </row>
    <row r="53" spans="1:7" ht="70">
      <c r="A53" s="12">
        <v>1</v>
      </c>
      <c r="B53" s="20" t="s">
        <v>145</v>
      </c>
      <c r="C53" s="50" t="s">
        <v>168</v>
      </c>
      <c r="F53" s="50"/>
    </row>
    <row r="54" spans="1:7" ht="109.25" customHeight="1">
      <c r="A54" s="12">
        <v>2</v>
      </c>
      <c r="B54" s="20" t="s">
        <v>146</v>
      </c>
      <c r="C54" s="50" t="s">
        <v>169</v>
      </c>
    </row>
    <row r="55" spans="1:7" s="133" customFormat="1" ht="14">
      <c r="A55" s="133" t="s">
        <v>47</v>
      </c>
    </row>
    <row r="56" spans="1:7" ht="125.4" customHeight="1">
      <c r="A56" s="12">
        <v>3</v>
      </c>
      <c r="B56" s="20" t="s">
        <v>147</v>
      </c>
      <c r="C56" s="50" t="s">
        <v>168</v>
      </c>
      <c r="D56" s="20"/>
      <c r="F56" s="48"/>
    </row>
    <row r="57" spans="1:7" ht="127.75" customHeight="1">
      <c r="A57" s="12">
        <v>4</v>
      </c>
      <c r="B57" s="20" t="s">
        <v>148</v>
      </c>
      <c r="C57" s="50" t="s">
        <v>168</v>
      </c>
      <c r="F57" s="48"/>
    </row>
    <row r="58" spans="1:7" ht="177" customHeight="1">
      <c r="A58" s="12">
        <v>5</v>
      </c>
      <c r="B58" s="20" t="s">
        <v>149</v>
      </c>
      <c r="C58" s="50" t="s">
        <v>168</v>
      </c>
      <c r="F58" s="48"/>
    </row>
    <row r="59" spans="1:7" s="133" customFormat="1" ht="14">
      <c r="A59" s="133" t="s">
        <v>48</v>
      </c>
    </row>
    <row r="60" spans="1:7" s="119" customFormat="1" ht="249" customHeight="1">
      <c r="A60" s="12">
        <v>6</v>
      </c>
      <c r="B60" s="20" t="s">
        <v>150</v>
      </c>
      <c r="C60" s="122" t="s">
        <v>168</v>
      </c>
    </row>
    <row r="61" spans="1:7" ht="165" customHeight="1">
      <c r="A61" s="12">
        <v>7</v>
      </c>
      <c r="B61" s="20" t="s">
        <v>151</v>
      </c>
      <c r="C61" s="122" t="s">
        <v>168</v>
      </c>
      <c r="F61" s="2"/>
    </row>
    <row r="62" spans="1:7" s="133" customFormat="1" ht="14">
      <c r="A62" s="133" t="s">
        <v>49</v>
      </c>
    </row>
    <row r="63" spans="1:7" ht="180.65" customHeight="1">
      <c r="A63" s="12">
        <v>8</v>
      </c>
      <c r="B63" s="20" t="s">
        <v>152</v>
      </c>
      <c r="C63" s="51" t="s">
        <v>171</v>
      </c>
      <c r="F63" s="52"/>
    </row>
    <row r="64" spans="1:7" ht="152.4" customHeight="1">
      <c r="A64" s="12">
        <v>9</v>
      </c>
      <c r="B64" s="120" t="s">
        <v>153</v>
      </c>
      <c r="C64" s="50" t="s">
        <v>172</v>
      </c>
      <c r="G64" s="2"/>
    </row>
    <row r="65" spans="1:6" s="133" customFormat="1" ht="14">
      <c r="A65" s="133" t="s">
        <v>50</v>
      </c>
    </row>
    <row r="66" spans="1:6" ht="302.25" customHeight="1">
      <c r="A66" s="12">
        <v>10</v>
      </c>
      <c r="B66" s="20" t="s">
        <v>163</v>
      </c>
      <c r="C66" s="50" t="s">
        <v>168</v>
      </c>
      <c r="F66" s="2"/>
    </row>
    <row r="67" spans="1:6" ht="261.64999999999998" customHeight="1">
      <c r="A67" s="12">
        <v>11</v>
      </c>
      <c r="B67" s="20" t="s">
        <v>154</v>
      </c>
      <c r="C67" s="50" t="s">
        <v>168</v>
      </c>
      <c r="D67" s="50"/>
      <c r="F67" s="50"/>
    </row>
    <row r="68" spans="1:6" s="29" customFormat="1">
      <c r="A68" s="63" t="s">
        <v>15</v>
      </c>
      <c r="B68" s="27"/>
      <c r="C68" s="47"/>
      <c r="D68" s="47"/>
      <c r="E68" s="28"/>
    </row>
    <row r="69" spans="1:6" ht="103.75" customHeight="1">
      <c r="A69" s="12">
        <v>12</v>
      </c>
      <c r="B69" s="20" t="s">
        <v>155</v>
      </c>
      <c r="C69" s="50" t="s">
        <v>170</v>
      </c>
    </row>
    <row r="70" spans="1:6" s="29" customFormat="1">
      <c r="A70" s="63" t="s">
        <v>111</v>
      </c>
      <c r="B70" s="27"/>
      <c r="C70" s="47"/>
      <c r="D70" s="47"/>
      <c r="E70" s="28"/>
    </row>
    <row r="71" spans="1:6" ht="240.65" customHeight="1">
      <c r="A71" s="12">
        <v>13</v>
      </c>
      <c r="B71" s="20" t="s">
        <v>156</v>
      </c>
      <c r="C71" s="50" t="s">
        <v>168</v>
      </c>
      <c r="F71" s="50"/>
    </row>
    <row r="72" spans="1:6" s="29" customFormat="1">
      <c r="A72" s="63" t="s">
        <v>51</v>
      </c>
      <c r="B72" s="27"/>
      <c r="C72" s="47"/>
      <c r="D72" s="47"/>
      <c r="E72" s="28"/>
    </row>
    <row r="73" spans="1:6" ht="84">
      <c r="A73" s="12">
        <v>14</v>
      </c>
      <c r="B73" s="20" t="s">
        <v>157</v>
      </c>
      <c r="C73" s="50" t="s">
        <v>168</v>
      </c>
    </row>
    <row r="74" spans="1:6" ht="28">
      <c r="A74" s="12">
        <v>15</v>
      </c>
      <c r="B74" s="20" t="s">
        <v>158</v>
      </c>
      <c r="C74" s="50" t="s">
        <v>168</v>
      </c>
    </row>
    <row r="76" spans="1:6" s="38" customFormat="1">
      <c r="A76" s="35" t="s">
        <v>52</v>
      </c>
      <c r="B76" s="36"/>
      <c r="C76" s="49"/>
      <c r="D76" s="49"/>
      <c r="E76" s="37"/>
    </row>
    <row r="126" spans="2:2">
      <c r="B126" s="59" t="s">
        <v>53</v>
      </c>
    </row>
    <row r="127" spans="2:2">
      <c r="B127" s="59" t="s">
        <v>54</v>
      </c>
    </row>
    <row r="128" spans="2:2">
      <c r="B128" s="59" t="s">
        <v>55</v>
      </c>
    </row>
    <row r="129" spans="2:2">
      <c r="B129" s="59" t="s">
        <v>56</v>
      </c>
    </row>
    <row r="130" spans="2:2">
      <c r="B130" s="59" t="s">
        <v>57</v>
      </c>
    </row>
    <row r="131" spans="2:2">
      <c r="B131" s="59" t="s">
        <v>58</v>
      </c>
    </row>
  </sheetData>
  <mergeCells count="23">
    <mergeCell ref="A49:XFD49"/>
    <mergeCell ref="B9:B20"/>
    <mergeCell ref="B22:B26"/>
    <mergeCell ref="B28:B30"/>
    <mergeCell ref="F9:F20"/>
    <mergeCell ref="F22:F26"/>
    <mergeCell ref="C43:D43"/>
    <mergeCell ref="F28:F30"/>
    <mergeCell ref="C15:C17"/>
    <mergeCell ref="A46:XFD46"/>
    <mergeCell ref="C19:C20"/>
    <mergeCell ref="A65:XFD65"/>
    <mergeCell ref="A62:XFD62"/>
    <mergeCell ref="A59:XFD59"/>
    <mergeCell ref="A55:XFD55"/>
    <mergeCell ref="A51:XFD51"/>
    <mergeCell ref="A4:XFD4"/>
    <mergeCell ref="A47:A48"/>
    <mergeCell ref="C9:C11"/>
    <mergeCell ref="C12:C14"/>
    <mergeCell ref="C24:C26"/>
    <mergeCell ref="C29:C30"/>
    <mergeCell ref="C44:D44"/>
  </mergeCells>
  <conditionalFormatting sqref="E7:E30">
    <cfRule type="containsText" dxfId="35" priority="75" operator="containsText" text="N/A">
      <formula>NOT(ISERROR(SEARCH("N/A",E7)))</formula>
    </cfRule>
    <cfRule type="containsText" dxfId="34" priority="76" operator="containsText" text="Not yet received">
      <formula>NOT(ISERROR(SEARCH("Not yet received",E7)))</formula>
    </cfRule>
    <cfRule type="containsText" dxfId="33" priority="77" operator="containsText" text="Received and nothing further required">
      <formula>NOT(ISERROR(SEARCH("Received and nothing further required",E7)))</formula>
    </cfRule>
  </conditionalFormatting>
  <conditionalFormatting sqref="E7:E30">
    <cfRule type="containsText" dxfId="32" priority="74" operator="containsText" text="Received but items still outstanding">
      <formula>NOT(ISERROR(SEARCH("Received but items still outstanding",E7)))</formula>
    </cfRule>
  </conditionalFormatting>
  <conditionalFormatting sqref="E23:E25">
    <cfRule type="cellIs" dxfId="31" priority="36" operator="equal">
      <formula>$B$129</formula>
    </cfRule>
    <cfRule type="cellIs" dxfId="30" priority="37" operator="equal">
      <formula>$B$128</formula>
    </cfRule>
    <cfRule type="cellIs" dxfId="29" priority="38" operator="equal">
      <formula>$B$127</formula>
    </cfRule>
    <cfRule type="cellIs" dxfId="28" priority="39" operator="equal">
      <formula>$B$126</formula>
    </cfRule>
  </conditionalFormatting>
  <conditionalFormatting sqref="E22">
    <cfRule type="cellIs" dxfId="27" priority="32" operator="equal">
      <formula>$B$129</formula>
    </cfRule>
    <cfRule type="cellIs" dxfId="26" priority="33" operator="equal">
      <formula>$B$128</formula>
    </cfRule>
    <cfRule type="cellIs" dxfId="25" priority="34" operator="equal">
      <formula>$B$127</formula>
    </cfRule>
    <cfRule type="cellIs" dxfId="24" priority="35" operator="equal">
      <formula>$B$126</formula>
    </cfRule>
  </conditionalFormatting>
  <conditionalFormatting sqref="F7:F13 F22 F28:F29">
    <cfRule type="containsText" dxfId="23" priority="5" operator="containsText" text="Potential Non-Compliance-Pending Information">
      <formula>NOT(ISERROR(SEARCH("Potential Non-Compliance-Pending Information",F7)))</formula>
    </cfRule>
    <cfRule type="containsText" dxfId="22" priority="22" operator="containsText" text="Potential Compliance-Pending Information">
      <formula>NOT(ISERROR(SEARCH("Potential Compliance-Pending Information",F7)))</formula>
    </cfRule>
    <cfRule type="beginsWith" dxfId="21" priority="23" operator="beginsWith" text="Non-compliant">
      <formula>LEFT(F7,LEN("Non-compliant"))="Non-compliant"</formula>
    </cfRule>
    <cfRule type="beginsWith" dxfId="20" priority="24" operator="beginsWith" text="Compliant">
      <formula>LEFT(F7,LEN("Compliant"))="Compliant"</formula>
    </cfRule>
  </conditionalFormatting>
  <conditionalFormatting sqref="E23:E25">
    <cfRule type="cellIs" dxfId="19" priority="18" operator="equal">
      <formula>$B$129</formula>
    </cfRule>
    <cfRule type="cellIs" dxfId="18" priority="19" operator="equal">
      <formula>$B$128</formula>
    </cfRule>
    <cfRule type="cellIs" dxfId="17" priority="20" operator="equal">
      <formula>$B$127</formula>
    </cfRule>
    <cfRule type="cellIs" dxfId="16" priority="21" operator="equal">
      <formula>$B$126</formula>
    </cfRule>
  </conditionalFormatting>
  <conditionalFormatting sqref="E26:E27">
    <cfRule type="cellIs" dxfId="15" priority="14" operator="equal">
      <formula>$B$129</formula>
    </cfRule>
    <cfRule type="cellIs" dxfId="14" priority="15" operator="equal">
      <formula>$B$128</formula>
    </cfRule>
    <cfRule type="cellIs" dxfId="13" priority="16" operator="equal">
      <formula>$B$127</formula>
    </cfRule>
    <cfRule type="cellIs" dxfId="12" priority="17" operator="equal">
      <formula>$B$126</formula>
    </cfRule>
  </conditionalFormatting>
  <conditionalFormatting sqref="E28:E29">
    <cfRule type="cellIs" dxfId="11" priority="10" operator="equal">
      <formula>$B$129</formula>
    </cfRule>
    <cfRule type="cellIs" dxfId="10" priority="11" operator="equal">
      <formula>$B$128</formula>
    </cfRule>
    <cfRule type="cellIs" dxfId="9" priority="12" operator="equal">
      <formula>$B$127</formula>
    </cfRule>
    <cfRule type="cellIs" dxfId="8" priority="13" operator="equal">
      <formula>$B$126</formula>
    </cfRule>
  </conditionalFormatting>
  <conditionalFormatting sqref="E30">
    <cfRule type="cellIs" dxfId="7" priority="6" operator="equal">
      <formula>$B$129</formula>
    </cfRule>
    <cfRule type="cellIs" dxfId="6" priority="7" operator="equal">
      <formula>$B$128</formula>
    </cfRule>
    <cfRule type="cellIs" dxfId="5" priority="8" operator="equal">
      <formula>$B$127</formula>
    </cfRule>
    <cfRule type="cellIs" dxfId="4" priority="9" operator="equal">
      <formula>$B$126</formula>
    </cfRule>
  </conditionalFormatting>
  <conditionalFormatting sqref="E15">
    <cfRule type="cellIs" dxfId="3" priority="1" operator="equal">
      <formula>$B$129</formula>
    </cfRule>
    <cfRule type="cellIs" dxfId="2" priority="2" operator="equal">
      <formula>$B$128</formula>
    </cfRule>
    <cfRule type="cellIs" dxfId="1" priority="3" operator="equal">
      <formula>$B$127</formula>
    </cfRule>
    <cfRule type="cellIs" dxfId="0" priority="4" operator="equal">
      <formula>$B$126</formula>
    </cfRule>
  </conditionalFormatting>
  <dataValidations count="4">
    <dataValidation type="list" allowBlank="1" showInputMessage="1" showErrorMessage="1" sqref="E7:E14 E16:E30" xr:uid="{D5D20D32-F606-4E11-899F-5AC92ACD8A67}">
      <formula1>"Received and nothing further required,Received but items still outstanding, Not yet received - applicant to submit and provide reference ---&gt;,N/A"</formula1>
    </dataValidation>
    <dataValidation type="list" allowBlank="1" showInputMessage="1" showErrorMessage="1" sqref="E15" xr:uid="{DDD70110-F077-40E1-9428-DBD78E35DFA2}">
      <formula1>$B$126:$B$131</formula1>
    </dataValidation>
    <dataValidation type="list" allowBlank="1" showInputMessage="1" showErrorMessage="1" sqref="F7:F30" xr:uid="{2B626800-347C-422A-93D4-D799CD951AE8}">
      <formula1>"Compliant,Potential Compliance-Pending Information,Potential Non-Compliance-Pending Information,Non-compliant"</formula1>
    </dataValidation>
    <dataValidation type="list" allowBlank="1" showInputMessage="1" showErrorMessage="1" sqref="C43:D43" xr:uid="{E7D4A00A-BC82-43FC-B6A6-ACBBB3583D47}">
      <formula1>"Received and Under Separate Consultation,Not Received"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8"/>
  <sheetViews>
    <sheetView workbookViewId="0">
      <selection activeCell="B17" sqref="B17:B20"/>
    </sheetView>
  </sheetViews>
  <sheetFormatPr defaultColWidth="9.08984375" defaultRowHeight="14.5"/>
  <cols>
    <col min="1" max="1" width="22.08984375" style="13" customWidth="1"/>
    <col min="2" max="4" width="20.6328125" style="13" customWidth="1"/>
    <col min="5" max="16384" width="9.08984375" style="13"/>
  </cols>
  <sheetData>
    <row r="2" spans="1:4" s="23" customFormat="1"/>
    <row r="4" spans="1:4" s="6" customFormat="1" ht="20">
      <c r="A4" s="123" t="s">
        <v>59</v>
      </c>
      <c r="B4" s="123"/>
    </row>
    <row r="5" spans="1:4" ht="45">
      <c r="A5" s="147" t="str">
        <f>IF('Energy Comments'!$E$15='Energy Comments'!$B$127,"SAP 2012",IF('Energy Comments'!$E$15='Energy Comments'!$B$129,"SAP 2012","SAP 10"))</f>
        <v>SAP 10</v>
      </c>
      <c r="B5" s="64" t="s">
        <v>60</v>
      </c>
      <c r="C5" s="146" t="s">
        <v>61</v>
      </c>
      <c r="D5" s="146"/>
    </row>
    <row r="6" spans="1:4">
      <c r="A6" s="148"/>
      <c r="B6" s="64" t="s">
        <v>62</v>
      </c>
      <c r="C6" s="64" t="s">
        <v>62</v>
      </c>
      <c r="D6" s="64" t="s">
        <v>63</v>
      </c>
    </row>
    <row r="7" spans="1:4" ht="40.5" customHeight="1">
      <c r="A7" s="30" t="s">
        <v>64</v>
      </c>
      <c r="B7" s="16" t="s">
        <v>142</v>
      </c>
      <c r="C7" s="31"/>
      <c r="D7" s="31"/>
    </row>
    <row r="8" spans="1:4" ht="21" customHeight="1">
      <c r="A8" s="30" t="s">
        <v>65</v>
      </c>
      <c r="B8" s="16" t="s">
        <v>142</v>
      </c>
      <c r="C8" s="16" t="e">
        <f>B7-B8</f>
        <v>#VALUE!</v>
      </c>
      <c r="D8" s="39" t="e">
        <f>C8/$B$7</f>
        <v>#VALUE!</v>
      </c>
    </row>
    <row r="9" spans="1:4" ht="21" customHeight="1">
      <c r="A9" s="30" t="s">
        <v>66</v>
      </c>
      <c r="B9" s="16" t="s">
        <v>142</v>
      </c>
      <c r="C9" s="16" t="e">
        <f>B8-B9</f>
        <v>#VALUE!</v>
      </c>
      <c r="D9" s="39" t="e">
        <f>C9/$B$7</f>
        <v>#VALUE!</v>
      </c>
    </row>
    <row r="10" spans="1:4" ht="21" customHeight="1">
      <c r="A10" s="30" t="s">
        <v>67</v>
      </c>
      <c r="B10" s="16" t="s">
        <v>142</v>
      </c>
      <c r="C10" s="16" t="e">
        <f>B9-B10</f>
        <v>#VALUE!</v>
      </c>
      <c r="D10" s="39" t="e">
        <f>C10/$B$7</f>
        <v>#VALUE!</v>
      </c>
    </row>
    <row r="11" spans="1:4" ht="21" customHeight="1">
      <c r="A11" s="32" t="s">
        <v>68</v>
      </c>
      <c r="B11" s="33"/>
      <c r="C11" s="16" t="e">
        <f>SUM(C8:C10)</f>
        <v>#VALUE!</v>
      </c>
      <c r="D11" s="39" t="e">
        <f>C11/$B$7</f>
        <v>#VALUE!</v>
      </c>
    </row>
    <row r="12" spans="1:4" ht="21" customHeight="1">
      <c r="A12" s="17"/>
      <c r="B12" s="18"/>
      <c r="C12" s="19"/>
      <c r="D12" s="19"/>
    </row>
    <row r="14" spans="1:4" ht="20">
      <c r="A14" s="123" t="s">
        <v>69</v>
      </c>
      <c r="B14" s="123"/>
      <c r="C14" s="6"/>
      <c r="D14" s="6"/>
    </row>
    <row r="15" spans="1:4" ht="45">
      <c r="A15" s="147" t="str">
        <f>IF('Energy Comments'!$E$15='Energy Comments'!$B$127,"SAP 2012",IF('Energy Comments'!$E$15='Energy Comments'!$B$129,"SAP 2012","SAP 10"))</f>
        <v>SAP 10</v>
      </c>
      <c r="B15" s="64" t="s">
        <v>60</v>
      </c>
      <c r="C15" s="146" t="s">
        <v>61</v>
      </c>
      <c r="D15" s="146"/>
    </row>
    <row r="16" spans="1:4">
      <c r="A16" s="148"/>
      <c r="B16" s="64" t="s">
        <v>62</v>
      </c>
      <c r="C16" s="64" t="s">
        <v>62</v>
      </c>
      <c r="D16" s="64" t="s">
        <v>63</v>
      </c>
    </row>
    <row r="17" spans="1:4" ht="40.5" customHeight="1">
      <c r="A17" s="30" t="s">
        <v>64</v>
      </c>
      <c r="B17" s="16" t="s">
        <v>142</v>
      </c>
      <c r="C17" s="31"/>
      <c r="D17" s="31"/>
    </row>
    <row r="18" spans="1:4" ht="21" customHeight="1">
      <c r="A18" s="30" t="s">
        <v>65</v>
      </c>
      <c r="B18" s="16" t="s">
        <v>142</v>
      </c>
      <c r="C18" s="16" t="e">
        <f>B17-B18</f>
        <v>#VALUE!</v>
      </c>
      <c r="D18" s="39" t="e">
        <f>C18/$B$17</f>
        <v>#VALUE!</v>
      </c>
    </row>
    <row r="19" spans="1:4" ht="21" customHeight="1">
      <c r="A19" s="30" t="s">
        <v>66</v>
      </c>
      <c r="B19" s="16" t="s">
        <v>142</v>
      </c>
      <c r="C19" s="16" t="e">
        <f>B18-B19</f>
        <v>#VALUE!</v>
      </c>
      <c r="D19" s="39" t="e">
        <f>C19/$B$17</f>
        <v>#VALUE!</v>
      </c>
    </row>
    <row r="20" spans="1:4" ht="21" customHeight="1">
      <c r="A20" s="30" t="s">
        <v>67</v>
      </c>
      <c r="B20" s="16" t="s">
        <v>142</v>
      </c>
      <c r="C20" s="16" t="e">
        <f>B19-B20</f>
        <v>#VALUE!</v>
      </c>
      <c r="D20" s="39" t="e">
        <f>C20/$B$17</f>
        <v>#VALUE!</v>
      </c>
    </row>
    <row r="21" spans="1:4" ht="21" customHeight="1">
      <c r="A21" s="32" t="s">
        <v>68</v>
      </c>
      <c r="B21" s="33"/>
      <c r="C21" s="16" t="e">
        <f>SUM(C18:C20)</f>
        <v>#VALUE!</v>
      </c>
      <c r="D21" s="39" t="e">
        <f>C21/$B$17</f>
        <v>#VALUE!</v>
      </c>
    </row>
    <row r="24" spans="1:4" ht="20">
      <c r="A24" s="123" t="s">
        <v>70</v>
      </c>
      <c r="B24" s="123"/>
    </row>
    <row r="25" spans="1:4" ht="46.5">
      <c r="A25" s="34"/>
      <c r="B25" s="21" t="s">
        <v>71</v>
      </c>
      <c r="C25" s="21" t="s">
        <v>72</v>
      </c>
    </row>
    <row r="26" spans="1:4" ht="15.5">
      <c r="A26" s="14" t="s">
        <v>73</v>
      </c>
      <c r="B26" s="15" t="str">
        <f>B10</f>
        <v>TBC</v>
      </c>
      <c r="C26" s="15" t="e">
        <f>B26*95*30</f>
        <v>#VALUE!</v>
      </c>
    </row>
    <row r="27" spans="1:4" ht="15.5">
      <c r="A27" s="14" t="s">
        <v>69</v>
      </c>
      <c r="B27" s="15" t="str">
        <f>B20</f>
        <v>TBC</v>
      </c>
      <c r="C27" s="15" t="e">
        <f>B27*95*30</f>
        <v>#VALUE!</v>
      </c>
    </row>
    <row r="28" spans="1:4" ht="15.5">
      <c r="A28" s="14" t="s">
        <v>74</v>
      </c>
      <c r="B28" s="15">
        <f>SUM(B26:B27)</f>
        <v>0</v>
      </c>
      <c r="C28" s="15" t="e">
        <f>SUM(C26:C27)</f>
        <v>#VALUE!</v>
      </c>
    </row>
  </sheetData>
  <mergeCells count="7">
    <mergeCell ref="A24:B24"/>
    <mergeCell ref="C5:D5"/>
    <mergeCell ref="A4:B4"/>
    <mergeCell ref="A14:B14"/>
    <mergeCell ref="C15:D15"/>
    <mergeCell ref="A5:A6"/>
    <mergeCell ref="A15: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6FB976557FA34E80C42CFED6F05906" ma:contentTypeVersion="13" ma:contentTypeDescription="Create a new document." ma:contentTypeScope="" ma:versionID="8167fe8aa43da3394c0c8866e441b56f">
  <xsd:schema xmlns:xsd="http://www.w3.org/2001/XMLSchema" xmlns:xs="http://www.w3.org/2001/XMLSchema" xmlns:p="http://schemas.microsoft.com/office/2006/metadata/properties" xmlns:ns3="84742996-6e70-4f37-a654-7f69e9857cf9" xmlns:ns4="e167df44-635f-4769-8602-b46b0a35d370" targetNamespace="http://schemas.microsoft.com/office/2006/metadata/properties" ma:root="true" ma:fieldsID="208a428974506a8ad92f605e49e126c5" ns3:_="" ns4:_="">
    <xsd:import namespace="84742996-6e70-4f37-a654-7f69e9857cf9"/>
    <xsd:import namespace="e167df44-635f-4769-8602-b46b0a35d37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42996-6e70-4f37-a654-7f69e985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7df44-635f-4769-8602-b46b0a35d3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0BA1EA-BB6C-471B-937A-07496ACAA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42996-6e70-4f37-a654-7f69e9857cf9"/>
    <ds:schemaRef ds:uri="e167df44-635f-4769-8602-b46b0a35d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BB3D7D-8923-49AA-8CDB-8A4BB06ED978}">
  <ds:schemaRefs>
    <ds:schemaRef ds:uri="http://schemas.microsoft.com/sharepoint/v3/contenttype/forms"/>
  </ds:schemaRefs>
</ds:datastoreItem>
</file>

<file path=customXml/itemProps3.xml><?xml version="1.0" encoding="utf-8"?>
<ds:datastoreItem xmlns:ds="http://schemas.openxmlformats.org/officeDocument/2006/customXml" ds:itemID="{D0596245-ED23-49D0-87D7-4A38CCFB2108}">
  <ds:schemaRefs>
    <ds:schemaRef ds:uri="e167df44-635f-4769-8602-b46b0a35d370"/>
    <ds:schemaRef ds:uri="http://purl.org/dc/dcmitype/"/>
    <ds:schemaRef ds:uri="http://schemas.microsoft.com/office/infopath/2007/PartnerControls"/>
    <ds:schemaRef ds:uri="84742996-6e70-4f37-a654-7f69e9857cf9"/>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details</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2022-01-27T16:31:59Z</dcterms:created>
  <dcterms:modified xsi:type="dcterms:W3CDTF">2022-02-22T09:07:43Z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0x0101008B6FB976557FA34E80C42CFED6F05906</vt:lpwstr>
  </property>
</Properties>
</file>