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V:\2020\2200531\01 EW docs\04 Reports\Civils\Drainage Report (not for planning submission)\For Camden\220112 Submission to Gerald Eve\Pro Formas &amp; Report - Blue Roof Over 8 and 9\"/>
    </mc:Choice>
  </mc:AlternateContent>
  <xr:revisionPtr revIDLastSave="0" documentId="13_ncr:1_{875E3BF8-7F4A-4FBF-9234-75C017071A88}" xr6:coauthVersionLast="47" xr6:coauthVersionMax="47" xr10:uidLastSave="{00000000-0000-0000-0000-000000000000}"/>
  <bookViews>
    <workbookView xWindow="28680" yWindow="-270" windowWidth="29040" windowHeight="15840" xr2:uid="{00000000-000D-0000-FFFF-FFFF00000000}"/>
  </bookViews>
  <sheets>
    <sheet name="Scheme Summary" sheetId="7" r:id="rId1"/>
    <sheet name="Flood Risk Proposals" sheetId="9" r:id="rId2"/>
    <sheet name="SuDS Proposals" sheetId="8" r:id="rId3"/>
    <sheet name="Reference data" sheetId="2" state="hidden" r:id="rId4"/>
  </sheets>
  <definedNames>
    <definedName name="_xlnm.Print_Area" localSheetId="0">'Scheme Summary'!$A$1:$K$77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9" l="1"/>
  <c r="E7" i="9"/>
  <c r="E5" i="9"/>
  <c r="E20" i="7"/>
  <c r="E19" i="7"/>
  <c r="D5" i="8"/>
  <c r="F42" i="7"/>
  <c r="F47" i="7"/>
  <c r="D24" i="9"/>
  <c r="E24" i="9"/>
  <c r="F55" i="7"/>
  <c r="D5" i="9"/>
  <c r="D26" i="9"/>
  <c r="D25" i="9"/>
  <c r="D29" i="9"/>
  <c r="D34" i="9"/>
  <c r="D16" i="9"/>
  <c r="F53" i="7"/>
  <c r="D18" i="9"/>
  <c r="F35" i="7"/>
  <c r="F58" i="7"/>
  <c r="D7" i="9"/>
  <c r="D8" i="9"/>
  <c r="F61" i="7"/>
  <c r="D10" i="9"/>
  <c r="D11" i="9"/>
  <c r="D22" i="9"/>
  <c r="D38" i="9"/>
  <c r="D32" i="9"/>
  <c r="D17" i="9"/>
  <c r="D30" i="9"/>
  <c r="D14" i="9"/>
  <c r="D31" i="9"/>
  <c r="D20" i="9"/>
  <c r="D15" i="9"/>
  <c r="D37" i="9"/>
  <c r="D21" i="9"/>
  <c r="D36" i="9"/>
  <c r="F64" i="7"/>
  <c r="F34" i="7"/>
  <c r="H26" i="7"/>
  <c r="I26" i="7"/>
  <c r="H25" i="7"/>
  <c r="I25" i="7"/>
  <c r="H24" i="7"/>
  <c r="I24" i="7" s="1"/>
</calcChain>
</file>

<file path=xl/sharedStrings.xml><?xml version="1.0" encoding="utf-8"?>
<sst xmlns="http://schemas.openxmlformats.org/spreadsheetml/2006/main" count="311" uniqueCount="212">
  <si>
    <t>N/A</t>
  </si>
  <si>
    <t>Guidelines / notes</t>
  </si>
  <si>
    <t>Yes / No</t>
  </si>
  <si>
    <t>Postcode</t>
  </si>
  <si>
    <t>Approve/Condition/Refuse</t>
  </si>
  <si>
    <t>Full title, author, date and version</t>
  </si>
  <si>
    <t>YES</t>
  </si>
  <si>
    <t>L1A</t>
  </si>
  <si>
    <t>SAP2012</t>
  </si>
  <si>
    <t>NO</t>
  </si>
  <si>
    <t>L1B</t>
  </si>
  <si>
    <t>SAP10</t>
  </si>
  <si>
    <t>Recommendation                         (Council to complete)</t>
  </si>
  <si>
    <t>Additional comments / notes:</t>
  </si>
  <si>
    <t>L2A</t>
  </si>
  <si>
    <t>L2B</t>
  </si>
  <si>
    <t>Residential</t>
  </si>
  <si>
    <t>Non-residential</t>
  </si>
  <si>
    <t>Outstanding</t>
  </si>
  <si>
    <t>Excellent</t>
  </si>
  <si>
    <t>Very Good</t>
  </si>
  <si>
    <t>Good</t>
  </si>
  <si>
    <t>Pass</t>
  </si>
  <si>
    <t>Scheme name</t>
  </si>
  <si>
    <t>Scheme address</t>
  </si>
  <si>
    <t>Any known intended name for the development</t>
  </si>
  <si>
    <t>No</t>
  </si>
  <si>
    <t>Yes</t>
  </si>
  <si>
    <t xml:space="preserve">Drainage Statement document details </t>
  </si>
  <si>
    <t>Flood Risk Assessment document details</t>
  </si>
  <si>
    <t>of which residential</t>
  </si>
  <si>
    <t>of which non- residential</t>
  </si>
  <si>
    <t xml:space="preserve">Existing </t>
  </si>
  <si>
    <t>TOTAL pre- development</t>
  </si>
  <si>
    <t xml:space="preserve">Proposed </t>
  </si>
  <si>
    <t xml:space="preserve">For demolition </t>
  </si>
  <si>
    <t>New-build incl. infills, re-build, extensions</t>
  </si>
  <si>
    <t>TOTAL post-development</t>
  </si>
  <si>
    <t>Net UPLIFT post- development</t>
  </si>
  <si>
    <t xml:space="preserve">Total floor area of development (GIA) </t>
  </si>
  <si>
    <t>Name of LFRZ(s):</t>
  </si>
  <si>
    <t>Name of HFS(s):</t>
  </si>
  <si>
    <t>On Historically Flooded Street 1975 or 2002?</t>
  </si>
  <si>
    <t>In or bordering (&lt;50m) Local Flood Risk Zone(s)?</t>
  </si>
  <si>
    <t xml:space="preserve">Refer to Fig. 4.e. in Appendix to Strategic Flood Risk Assessment (July 2014) </t>
  </si>
  <si>
    <t>Refer to Updated Map of Local Flood Risk Zones (Sept 2014)</t>
  </si>
  <si>
    <t xml:space="preserve">Refer to Figs. 3.i.-v. in Appendix to Strategic Flood Risk Assessment (July 2014) </t>
  </si>
  <si>
    <t>In street with historical underground watercourse?</t>
  </si>
  <si>
    <t xml:space="preserve">Refer to Fig. 5.a.-b. in Appendix to Strategic Flood Risk Assessment (July 2014) </t>
  </si>
  <si>
    <t>New/re-build</t>
  </si>
  <si>
    <t>Site area, hectares</t>
  </si>
  <si>
    <t>Site area 1 hectare or greater?</t>
  </si>
  <si>
    <t>Number of residential units</t>
  </si>
  <si>
    <t>List all use class(es)</t>
  </si>
  <si>
    <t>Scale of development as registered</t>
  </si>
  <si>
    <r>
      <t xml:space="preserve">Refer to </t>
    </r>
    <r>
      <rPr>
        <sz val="12"/>
        <rFont val="Arial"/>
        <family val="2"/>
      </rPr>
      <t>§</t>
    </r>
    <r>
      <rPr>
        <i/>
        <sz val="12"/>
        <rFont val="Arial"/>
        <family val="2"/>
      </rPr>
      <t xml:space="preserve">2.8.1.-7. in Strategic Flood Risk Assessment (July 2014) </t>
    </r>
  </si>
  <si>
    <t>Site-specific FRA submitted?</t>
  </si>
  <si>
    <t>If yes, Local Plan Policy CC3 requires a Flood Risk Assessment with coping &amp; mitigation proposals</t>
  </si>
  <si>
    <t>Major application?</t>
  </si>
  <si>
    <t>Elevated groundwater susceptibility or &lt;50m of GW incident?</t>
  </si>
  <si>
    <t>As defined in Local Plan Policy CC3. If yes, FRA required (major scheme or new basement)</t>
  </si>
  <si>
    <t>In area with recorded sewer flooding incident?</t>
  </si>
  <si>
    <t>If yes, Local Plan Policy CC3 requires Flood Risk Assessment if in area at risk to flooding; Drainage Statement; SuDS proposals; Greenfield run-off rates.</t>
  </si>
  <si>
    <t>As defined in Local Plan Policy CC3. If yes, DS required (basement or other vulnerable proposals)</t>
  </si>
  <si>
    <t>Area at risk of flooding (surface water)?</t>
  </si>
  <si>
    <t>Area at risk of flooding (other relevant types)?</t>
  </si>
  <si>
    <t>Policy CC3 requires a DS for major schemes; basement or other vulnerable schemes in area at risk of flooding.</t>
  </si>
  <si>
    <t>Policy CC3 requires a FRA for sites &gt;1ha; major schemes or basements in area at risk of SW flooding;  basements in area at risk of other types of flooding</t>
  </si>
  <si>
    <t>Sustainable drainage (SuDS) proposals required?</t>
  </si>
  <si>
    <t>Policy CC3 requirement for schemes in areas at risk of flooding; National Planning Policy Framework requirement for all major schemes</t>
  </si>
  <si>
    <t>SuDS proposals submitted?</t>
  </si>
  <si>
    <t>DS submitted?</t>
  </si>
  <si>
    <t>Drainage Statement (DS) required?</t>
  </si>
  <si>
    <t>Site-specific Flood Risk Assessment (FRA) required?</t>
  </si>
  <si>
    <t>IF YES, list proposed basement uses (all spaces):</t>
  </si>
  <si>
    <t>Select 'Border' if any part of site lies less than 50m from a LFRZ boundary</t>
  </si>
  <si>
    <t>Includes but not restricted to: critical plant &amp; infrastructure; spaces for young, elderly, reduced-mobility or medically vulnerable persons.</t>
  </si>
  <si>
    <t>Includes but not restricted to: self-contained flats; bedrooms / living areas; critical plant &amp; infrastructure; spaces for young, elderly, reduced-mobility or medically vulnerable persons.</t>
  </si>
  <si>
    <t>Supporting evidence submitted?</t>
  </si>
  <si>
    <t>If Yes, go to Flood Risk Proposals tab</t>
  </si>
  <si>
    <t>If Yes, go to SuDS Proposals tab</t>
  </si>
  <si>
    <t>Sustainable Drainage (SuDS) Assessment, Evidence and Proposals</t>
  </si>
  <si>
    <t>FRA/DS/SuDS supporting evidence required?</t>
  </si>
  <si>
    <t>If Yes, go to Flood Risk Proposals &amp;/or SuDS Proposals tabs</t>
  </si>
  <si>
    <t>Policy CC3 precludes basement proposals that include vulnerable uses in areas at risk of flooding</t>
  </si>
  <si>
    <t>IF NO, is other (non-basement) vulnerable development proposed?</t>
  </si>
  <si>
    <t>Required?</t>
  </si>
  <si>
    <t>Page/ section reference</t>
  </si>
  <si>
    <t>Document title</t>
  </si>
  <si>
    <t>Policy CC3 a. incorporate water efficiency measures</t>
  </si>
  <si>
    <t>Policy CC3 The Council will seek to ensure that development does not increase flood risk</t>
  </si>
  <si>
    <t>Site-specific Flood Risk Assessment</t>
  </si>
  <si>
    <t>Scheme reduces on&amp;off-site flood risk where possible</t>
  </si>
  <si>
    <t>Scheme does not increase flood risk on &amp; off site</t>
  </si>
  <si>
    <t>Internal water consumption target 105 l/p/d (residential)</t>
  </si>
  <si>
    <t>External water consumption target 5 l/p/d (residential)</t>
  </si>
  <si>
    <t>Mixed</t>
  </si>
  <si>
    <t>Significant refurbishment or change of use</t>
  </si>
  <si>
    <t>Policy CC3 d. incorporate flood resilient measures in areas prone to flooding;</t>
  </si>
  <si>
    <t>Drawings showing proposed flood mitigation measures</t>
  </si>
  <si>
    <t>Drawings showing proposed internal coping measures</t>
  </si>
  <si>
    <t>Policy compliance</t>
  </si>
  <si>
    <t>SuDS Proposals tab completed</t>
  </si>
  <si>
    <t>Policy CC3 b. avoid harm to the water environment and improve water quality
&amp; e. utilise Sustainable Drainage Systems (SuDS) in line with the drainage
hierarchy to achieve a greenfield run-off rate where feasible</t>
  </si>
  <si>
    <t xml:space="preserve">Drawings showing on&amp;off-site overland exceedance flows </t>
  </si>
  <si>
    <t>Policy CC3 c. consider the impact of development in areas at risk of flooding
(including drainage);</t>
  </si>
  <si>
    <t>Drainage Statement</t>
  </si>
  <si>
    <t>Internal water calculations &amp; proposals (resi)</t>
  </si>
  <si>
    <t>External water calculations &amp; proposals (resi)</t>
  </si>
  <si>
    <t>BREEAM Excellent water consumption target (non-resi &gt;500m2)</t>
  </si>
  <si>
    <t>BREEAM water calculations &amp; proposals (non-resi &gt;500m2)</t>
  </si>
  <si>
    <t>Vulnerable development in flood-prone area?</t>
  </si>
  <si>
    <t>IF YES, are habitable or vulnerable use(s) included?</t>
  </si>
  <si>
    <t>Policy CC3 precludes vulnerable development in flood-prone areas</t>
  </si>
  <si>
    <t>Standard documentation should be submitted alongside or within FRA, Drainage Statement or SuDS proposals</t>
  </si>
  <si>
    <t>Will not locate vulnerable development in flood-prone area</t>
  </si>
  <si>
    <t>including Local Plan CC3, CPG, new London Plan, National Planning Policy Framework</t>
  </si>
  <si>
    <t>including Strategic Flood Risk Assessment, Update LFRZ Map &amp; EA Mapping</t>
  </si>
  <si>
    <t>Drawings showing site-specific flood risk up to 100yr+40%</t>
  </si>
  <si>
    <t>Drawings showing proposed basement/ground floor uses</t>
  </si>
  <si>
    <t>Building flood risk emergency evacuation plan</t>
  </si>
  <si>
    <t>Policy CC3 f. not locate vulnerable development in flood-prone areas.</t>
  </si>
  <si>
    <t>SuDS Proposals</t>
  </si>
  <si>
    <t>Policy CC3 c. consider the impact of development in areas at risk of flooding
(including drainage) &amp; d. incorporate flood resilient measures in areas prone to flooding; Where an assessment of flood risk is required, developments should consider surface water flooding in detail and groundwater flooding where applicable.</t>
  </si>
  <si>
    <t>Assessments</t>
  </si>
  <si>
    <t>Flood Risk Assessment, Proposals &amp; Evidence</t>
  </si>
  <si>
    <t>Policy CC3 The Council will seek to ensure that development...reduces the risk of flooding where possible</t>
  </si>
  <si>
    <t xml:space="preserve">Assessments address local, regional &amp; national policies </t>
  </si>
  <si>
    <t xml:space="preserve">include suitable research &amp; quantification of site flood risks </t>
  </si>
  <si>
    <t>address cumulative impact of developments</t>
  </si>
  <si>
    <t>propose suitable flood ingress internal coping measures</t>
  </si>
  <si>
    <t>propose suitable flood risk mitigation measures</t>
  </si>
  <si>
    <t>Policy CC3 c. consider the impact of development in areas at risk of flooding</t>
  </si>
  <si>
    <t>Evidence supporting Assessments &amp; Proposals</t>
  </si>
  <si>
    <t>allowing 300mm freeboard to potential water ingress points</t>
  </si>
  <si>
    <t>Requirement met?</t>
  </si>
  <si>
    <t>Document submitted?</t>
  </si>
  <si>
    <t>Evidence submitted?</t>
  </si>
  <si>
    <t>Development should follow the detailed London Plan drainage hierarchy</t>
  </si>
  <si>
    <t>GLA-Camden SuDS Pro-forma (fully completed)</t>
  </si>
  <si>
    <t>Achieve greenfield runoff rates wherever feasible, or as close as possible</t>
  </si>
  <si>
    <t>Of which total permeable area, to nearest 0.0001 ha</t>
  </si>
  <si>
    <t>Of which total impermeable area, to nearest 0.0001 ha</t>
  </si>
  <si>
    <t>Backstop target for unaltered buildings: &gt;50% reduction in existing run-off</t>
  </si>
  <si>
    <t>Constrain runoff volumes to greenfield for 100yr 6hr event where feasible</t>
  </si>
  <si>
    <t>Professional run-off calculations supporting rates &amp; volumes reported in DS</t>
  </si>
  <si>
    <t>Evidence of site surveys and investigations relating to drainage</t>
  </si>
  <si>
    <t>Management of health &amp; safety risks related to SuDS design</t>
  </si>
  <si>
    <t>Drawings detailing SuDS extent &amp; position (incl. outfalls, control points, levels)</t>
  </si>
  <si>
    <t>Blue-green roof details with area &amp; minimum 150mm substrate for storage</t>
  </si>
  <si>
    <t>Results of cross-site infiltration rate or similar tests to show soil (in)compatibility</t>
  </si>
  <si>
    <t>Confirmation of discharge capacity (or correspondence) from relevant body eg TW</t>
  </si>
  <si>
    <t>EA climate change factor applied: 2080s upper rainfall intensity allowance (40%)</t>
  </si>
  <si>
    <t>Policy CC3 e. utilise Sustainable Drainage Systems (SuDS) in line with the drainage
hierarchy to achieve a greenfield run-off rate where feasible 
&amp; Policy CC3 supporting text §8.66</t>
  </si>
  <si>
    <t>Policy CC3 e. utilise Sustainable Drainage Systems (SuDS) in line with the drainage
hierarchy to achieve a greenfield run-off rate where feasible
&amp; Policy CC3 supporting text §8.67</t>
  </si>
  <si>
    <t>Policy CC3 e. utilise Sustainable Drainage Systems (SuDS) in line with the drainage hierarchy to achieve a greenfield run-off rate where feasible 
&amp; Policy CC3 supporting text §8.68</t>
  </si>
  <si>
    <r>
      <rPr>
        <sz val="12"/>
        <rFont val="Arial"/>
        <family val="2"/>
      </rPr>
      <t xml:space="preserve">Download from </t>
    </r>
    <r>
      <rPr>
        <u/>
        <sz val="12"/>
        <color theme="10"/>
        <rFont val="Arial"/>
        <family val="2"/>
      </rPr>
      <t>www.london.gov.uk/what-we-do/environment/climate-change/surface-water/london-sustainable-drainage-proforma#acc-i-56795</t>
    </r>
  </si>
  <si>
    <t>Planning reference (if known)</t>
  </si>
  <si>
    <t xml:space="preserve">Complete all relevant tabs </t>
  </si>
  <si>
    <t>Complete peach cells with source document and section/page references, required to support/justify responses</t>
  </si>
  <si>
    <t xml:space="preserve">Please note guidelines / notes in column M </t>
  </si>
  <si>
    <r>
      <t xml:space="preserve">All yellow boxes </t>
    </r>
    <r>
      <rPr>
        <b/>
        <sz val="12"/>
        <color theme="1"/>
        <rFont val="Arial"/>
        <family val="2"/>
      </rPr>
      <t>must</t>
    </r>
    <r>
      <rPr>
        <sz val="12"/>
        <color theme="1"/>
        <rFont val="Arial"/>
        <family val="2"/>
      </rPr>
      <t xml:space="preserve"> be completed on this and all relevant tabs</t>
    </r>
  </si>
  <si>
    <r>
      <rPr>
        <b/>
        <sz val="12"/>
        <rFont val="Arial"/>
        <family val="2"/>
      </rPr>
      <t xml:space="preserve">Introduction: </t>
    </r>
    <r>
      <rPr>
        <sz val="12"/>
        <rFont val="Arial"/>
        <family val="2"/>
      </rPr>
      <t>This Proforma is intended to help you understand the Sustainable Drainage and Flood Risk considerations that the Lead Local Flood Authority (LLFA) and Local Planning Authority (LPA) will take into account when considering an application in Camden, as well as helping us to consider the application.  This does not replace the need also to provide where required a Drainage Statement, Flood Risk Assessment, and GLA-Camden SuDS Pro-forma, and observe the detailed guidance in ' Camden Planning Guidance (CPG) Water &amp; Flooding'.  Any information provided should be referenced to the relevant section of submitted supporting documents.  This summary page will help provide key details on the application.  Note that certain cells on this and other tabs will be populated automatically from previous answers given.</t>
    </r>
  </si>
  <si>
    <t>A. Application details</t>
  </si>
  <si>
    <t>B. Flood Risk and SuDS - Policy &amp; Documents Filter</t>
  </si>
  <si>
    <t xml:space="preserve">Pro-forma for any schemes in flood risk areas &amp; all major development - Camden LLFA </t>
  </si>
  <si>
    <t>Retained (refurbished or change of use)</t>
  </si>
  <si>
    <t>Both new/re-build and refurb/change of use</t>
  </si>
  <si>
    <t>Type(s) of development</t>
  </si>
  <si>
    <t>First cell: Residential / Non-residential / Mixed; Second cell: Newbuild / Refurbishment or change of use / Both</t>
  </si>
  <si>
    <t>Do not edit grey cells</t>
  </si>
  <si>
    <t>Select 'Goldhurst-Hillfield' if site is in Goldhurst Terrace NW6 or Hillfield Road NW6 (1-2 flooded properties per year)</t>
  </si>
  <si>
    <t>Basement proposed - new, enlarged or change of use?</t>
  </si>
  <si>
    <t>Yes / No / Non-residential</t>
  </si>
  <si>
    <t>Yes / No / Residential</t>
  </si>
  <si>
    <t>Drainage Statement (DS)</t>
  </si>
  <si>
    <t>DS must include identification of flood risk</t>
  </si>
  <si>
    <t>DS must include assessment of existing, greenfield &amp; proposed runoff rates</t>
  </si>
  <si>
    <t>DS must include identification of measures, in line with the drainage hierarchy, to reduce runoff rates</t>
  </si>
  <si>
    <t>Developments must include SuDS unless inappropriate</t>
  </si>
  <si>
    <t>Scale - policy subcategory</t>
  </si>
  <si>
    <t>Major - referable</t>
  </si>
  <si>
    <t>Minor - medium</t>
  </si>
  <si>
    <t>Minor - other</t>
  </si>
  <si>
    <t>Major - other</t>
  </si>
  <si>
    <t>Major - largescale</t>
  </si>
  <si>
    <t>10,000+ m2 or 2+ ha</t>
  </si>
  <si>
    <t>200+ units or 4+ ha</t>
  </si>
  <si>
    <t>150+ units</t>
  </si>
  <si>
    <t>15,000+ m2</t>
  </si>
  <si>
    <t>1,000+ m2</t>
  </si>
  <si>
    <t>10+ units or 1,000+ m2</t>
  </si>
  <si>
    <t>500+ m2</t>
  </si>
  <si>
    <t>6+ units or 500+ m2</t>
  </si>
  <si>
    <t>1-5 units and &lt;500 m2</t>
  </si>
  <si>
    <t>&lt;500 m2</t>
  </si>
  <si>
    <t>New-build scale</t>
  </si>
  <si>
    <t>Residential parts</t>
  </si>
  <si>
    <t>Non-residential parts</t>
  </si>
  <si>
    <t>Lifetime maintenance and adoption arrangements (and maintenance owner)</t>
  </si>
  <si>
    <t>Consult 'Reference data' tab for subcategory definitions</t>
  </si>
  <si>
    <t>In Critical Drainage Area?</t>
  </si>
  <si>
    <t>Tavis House</t>
  </si>
  <si>
    <t>Tavis House, 1-6 Tavistock Square, London</t>
  </si>
  <si>
    <t>WC1H 9NA</t>
  </si>
  <si>
    <t>Minor</t>
  </si>
  <si>
    <t>2200531-EWP-ZZ-XX-RP-C-0001</t>
  </si>
  <si>
    <t>2200531-EWP-ZZ-XX-TN-0001</t>
  </si>
  <si>
    <t>E</t>
  </si>
  <si>
    <t>2021/6105/P</t>
  </si>
  <si>
    <t>Group3_003</t>
  </si>
  <si>
    <t>Existing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</si>
</sst>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2"/>
      <color theme="1"/>
      <name val="Arial"/>
      <family val="2"/>
    </font>
    <font>
      <sz val="12"/>
      <name val="Arial"/>
      <family val="2"/>
    </font>
    <font>
      <sz val="10"/>
      <color rgb="FFFF0000"/>
      <name val="Arial"/>
      <family val="2"/>
    </font>
    <font>
      <b/>
      <sz val="12"/>
      <name val="Arial"/>
      <family val="2"/>
    </font>
    <font>
      <i/>
      <sz val="12"/>
      <name val="Arial"/>
      <family val="2"/>
    </font>
    <font>
      <b/>
      <sz val="16"/>
      <color theme="1"/>
      <name val="Arial"/>
      <family val="2"/>
    </font>
    <font>
      <b/>
      <sz val="16"/>
      <name val="Arial"/>
      <family val="2"/>
    </font>
    <font>
      <b/>
      <sz val="12"/>
      <color rgb="FFFF0000"/>
      <name val="Arial"/>
      <family val="2"/>
    </font>
    <font>
      <sz val="12"/>
      <color theme="1"/>
      <name val="Arial"/>
      <family val="2"/>
    </font>
    <font>
      <u/>
      <sz val="12"/>
      <color theme="10"/>
      <name val="Arial"/>
      <family val="2"/>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2" tint="-9.9978637043366805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bottom/>
      <diagonal/>
    </border>
    <border>
      <left/>
      <right style="thin">
        <color indexed="64"/>
      </right>
      <top/>
      <bottom/>
      <diagonal/>
    </border>
  </borders>
  <cellStyleXfs count="3">
    <xf numFmtId="0" fontId="0" fillId="0" borderId="0"/>
    <xf numFmtId="9" fontId="13" fillId="0" borderId="0" applyFont="0" applyFill="0" applyBorder="0" applyAlignment="0" applyProtection="0"/>
    <xf numFmtId="0" fontId="14" fillId="0" borderId="0" applyNumberFormat="0" applyFill="0" applyBorder="0" applyAlignment="0" applyProtection="0"/>
  </cellStyleXfs>
  <cellXfs count="126">
    <xf numFmtId="0" fontId="0" fillId="0" borderId="0" xfId="0"/>
    <xf numFmtId="0" fontId="1" fillId="0" borderId="0" xfId="0" applyFont="1" applyProtection="1"/>
    <xf numFmtId="0" fontId="0" fillId="0" borderId="0" xfId="0" applyProtection="1"/>
    <xf numFmtId="0" fontId="0" fillId="0" borderId="0" xfId="0" applyFill="1" applyBorder="1" applyProtection="1"/>
    <xf numFmtId="0" fontId="1" fillId="2" borderId="0" xfId="0" applyFont="1" applyFill="1" applyProtection="1"/>
    <xf numFmtId="0" fontId="1" fillId="0" borderId="0" xfId="0" applyFont="1" applyFill="1" applyProtection="1"/>
    <xf numFmtId="0" fontId="0" fillId="0" borderId="0" xfId="0" applyFill="1" applyProtection="1"/>
    <xf numFmtId="0" fontId="6" fillId="0" borderId="0" xfId="0" applyFont="1" applyProtection="1"/>
    <xf numFmtId="0" fontId="8" fillId="0" borderId="0" xfId="0" applyFont="1" applyProtection="1"/>
    <xf numFmtId="0" fontId="3" fillId="0" borderId="0" xfId="0" applyFont="1" applyProtection="1"/>
    <xf numFmtId="0" fontId="2" fillId="0" borderId="0" xfId="0" applyFont="1" applyProtection="1"/>
    <xf numFmtId="0" fontId="5" fillId="0" borderId="0" xfId="0" applyFont="1" applyProtection="1"/>
    <xf numFmtId="0" fontId="7" fillId="0" borderId="0" xfId="0" applyFont="1" applyFill="1" applyBorder="1" applyAlignment="1" applyProtection="1"/>
    <xf numFmtId="0" fontId="0" fillId="0" borderId="0" xfId="0" applyFont="1" applyProtection="1"/>
    <xf numFmtId="0" fontId="0" fillId="0" borderId="0" xfId="0" applyFont="1" applyFill="1" applyBorder="1" applyProtection="1"/>
    <xf numFmtId="0" fontId="0" fillId="2" borderId="0" xfId="0" applyFont="1" applyFill="1" applyProtection="1"/>
    <xf numFmtId="0" fontId="0" fillId="0" borderId="0" xfId="0" applyFont="1" applyFill="1" applyProtection="1"/>
    <xf numFmtId="0" fontId="0" fillId="2" borderId="1" xfId="0" applyFont="1" applyFill="1" applyBorder="1" applyProtection="1">
      <protection locked="0"/>
    </xf>
    <xf numFmtId="0" fontId="9" fillId="0" borderId="0" xfId="0" applyFont="1" applyProtection="1"/>
    <xf numFmtId="0" fontId="0" fillId="2" borderId="11" xfId="0" applyFont="1" applyFill="1" applyBorder="1" applyAlignment="1" applyProtection="1">
      <protection locked="0"/>
    </xf>
    <xf numFmtId="0" fontId="0" fillId="0" borderId="0" xfId="0" applyFont="1" applyFill="1" applyBorder="1" applyAlignment="1" applyProtection="1"/>
    <xf numFmtId="0" fontId="0" fillId="2" borderId="11" xfId="0" applyFont="1" applyFill="1" applyBorder="1" applyProtection="1">
      <protection locked="0"/>
    </xf>
    <xf numFmtId="0" fontId="5" fillId="0" borderId="0" xfId="0" applyFont="1" applyFill="1" applyProtection="1"/>
    <xf numFmtId="0" fontId="4" fillId="0" borderId="0" xfId="0" applyFont="1" applyFill="1" applyBorder="1" applyAlignment="1" applyProtection="1"/>
    <xf numFmtId="0" fontId="0" fillId="0" borderId="0" xfId="0" applyFont="1" applyFill="1" applyBorder="1" applyProtection="1">
      <protection locked="0"/>
    </xf>
    <xf numFmtId="0" fontId="0" fillId="3" borderId="1" xfId="0" applyFont="1" applyFill="1" applyBorder="1" applyProtection="1"/>
    <xf numFmtId="0" fontId="0" fillId="3" borderId="1" xfId="0" applyFont="1" applyFill="1" applyBorder="1" applyAlignment="1" applyProtection="1">
      <alignment horizontal="center" wrapText="1"/>
    </xf>
    <xf numFmtId="0" fontId="11" fillId="0" borderId="0" xfId="0" applyFont="1" applyAlignment="1" applyProtection="1">
      <alignment vertical="center"/>
    </xf>
    <xf numFmtId="0" fontId="12" fillId="0" borderId="0" xfId="0" applyFont="1" applyFill="1" applyProtection="1"/>
    <xf numFmtId="0" fontId="1" fillId="0" borderId="0" xfId="0" applyFont="1"/>
    <xf numFmtId="0" fontId="0" fillId="0" borderId="0" xfId="0" applyFont="1" applyFill="1" applyProtection="1">
      <protection locked="0"/>
    </xf>
    <xf numFmtId="0" fontId="0" fillId="0" borderId="8" xfId="0" applyFont="1" applyFill="1" applyBorder="1" applyAlignment="1" applyProtection="1"/>
    <xf numFmtId="0" fontId="0" fillId="0" borderId="5" xfId="0" applyFont="1" applyFill="1" applyBorder="1" applyAlignment="1" applyProtection="1"/>
    <xf numFmtId="0" fontId="0" fillId="0" borderId="6" xfId="0" applyFont="1" applyFill="1" applyBorder="1" applyAlignment="1" applyProtection="1"/>
    <xf numFmtId="0" fontId="0" fillId="0" borderId="7" xfId="0" applyFont="1" applyFill="1" applyBorder="1" applyAlignment="1" applyProtection="1"/>
    <xf numFmtId="0" fontId="0" fillId="0" borderId="9" xfId="0" applyFont="1" applyFill="1" applyBorder="1" applyAlignment="1" applyProtection="1"/>
    <xf numFmtId="0" fontId="0" fillId="0" borderId="10" xfId="0" applyFont="1" applyFill="1" applyBorder="1" applyAlignment="1" applyProtection="1"/>
    <xf numFmtId="0" fontId="10" fillId="0" borderId="0" xfId="0" applyFont="1" applyFill="1" applyProtection="1"/>
    <xf numFmtId="0" fontId="0" fillId="0" borderId="3" xfId="0" applyFont="1" applyFill="1" applyBorder="1" applyAlignment="1" applyProtection="1"/>
    <xf numFmtId="0" fontId="0" fillId="0" borderId="3" xfId="0" applyFont="1" applyFill="1" applyBorder="1" applyAlignment="1" applyProtection="1">
      <alignment horizontal="right"/>
    </xf>
    <xf numFmtId="0" fontId="5" fillId="0" borderId="0" xfId="0" applyFont="1" applyFill="1" applyBorder="1" applyProtection="1"/>
    <xf numFmtId="0" fontId="0" fillId="4" borderId="1" xfId="0" applyFont="1" applyFill="1" applyBorder="1" applyAlignment="1" applyProtection="1">
      <alignment horizontal="center" vertical="center" wrapText="1"/>
    </xf>
    <xf numFmtId="0" fontId="8" fillId="0" borderId="0" xfId="0" applyFont="1" applyAlignment="1" applyProtection="1">
      <alignment vertical="center"/>
    </xf>
    <xf numFmtId="0" fontId="0" fillId="5" borderId="0" xfId="0" applyFont="1" applyFill="1" applyProtection="1"/>
    <xf numFmtId="0" fontId="0" fillId="5" borderId="1" xfId="0" applyFont="1" applyFill="1" applyBorder="1" applyProtection="1">
      <protection locked="0"/>
    </xf>
    <xf numFmtId="0" fontId="0" fillId="6" borderId="2" xfId="0" applyFont="1" applyFill="1" applyBorder="1" applyAlignment="1" applyProtection="1"/>
    <xf numFmtId="0" fontId="0" fillId="6" borderId="3" xfId="0" applyFont="1" applyFill="1" applyBorder="1" applyAlignment="1" applyProtection="1"/>
    <xf numFmtId="0" fontId="0" fillId="6" borderId="4" xfId="0" applyFont="1" applyFill="1" applyBorder="1" applyAlignment="1" applyProtection="1"/>
    <xf numFmtId="0" fontId="0" fillId="6" borderId="1" xfId="0" applyFont="1" applyFill="1" applyBorder="1" applyAlignment="1" applyProtection="1">
      <alignment horizontal="right"/>
    </xf>
    <xf numFmtId="0" fontId="2" fillId="6" borderId="3" xfId="0" applyFont="1" applyFill="1" applyBorder="1" applyAlignment="1" applyProtection="1">
      <alignment wrapText="1"/>
    </xf>
    <xf numFmtId="0" fontId="2" fillId="6" borderId="1" xfId="0" applyFont="1" applyFill="1" applyBorder="1" applyAlignment="1" applyProtection="1">
      <alignment wrapText="1"/>
    </xf>
    <xf numFmtId="0" fontId="2" fillId="6" borderId="2" xfId="0" applyFont="1" applyFill="1" applyBorder="1" applyAlignment="1" applyProtection="1">
      <alignment wrapText="1"/>
    </xf>
    <xf numFmtId="0" fontId="0" fillId="6" borderId="8" xfId="0" applyFont="1" applyFill="1" applyBorder="1" applyAlignment="1" applyProtection="1"/>
    <xf numFmtId="0" fontId="0" fillId="6" borderId="9" xfId="0" applyFont="1" applyFill="1" applyBorder="1" applyAlignment="1" applyProtection="1"/>
    <xf numFmtId="0" fontId="0" fillId="6" borderId="10" xfId="0" applyFont="1" applyFill="1" applyBorder="1" applyAlignment="1" applyProtection="1"/>
    <xf numFmtId="0" fontId="0" fillId="6" borderId="2" xfId="0" applyFont="1" applyFill="1" applyBorder="1" applyAlignment="1" applyProtection="1">
      <alignment horizontal="right"/>
    </xf>
    <xf numFmtId="0" fontId="0" fillId="6" borderId="1" xfId="0" applyFont="1" applyFill="1" applyBorder="1" applyAlignment="1" applyProtection="1">
      <alignment horizontal="center" vertical="center" wrapText="1"/>
    </xf>
    <xf numFmtId="0" fontId="11" fillId="0" borderId="0" xfId="0" applyFont="1" applyProtection="1"/>
    <xf numFmtId="0" fontId="0" fillId="7" borderId="0" xfId="0" applyFont="1" applyFill="1" applyProtection="1"/>
    <xf numFmtId="0" fontId="0" fillId="0" borderId="1" xfId="0" applyBorder="1"/>
    <xf numFmtId="0" fontId="0" fillId="2" borderId="1" xfId="0" applyFont="1" applyFill="1" applyBorder="1" applyAlignment="1" applyProtection="1">
      <protection locked="0"/>
    </xf>
    <xf numFmtId="0" fontId="0" fillId="6" borderId="2" xfId="0" applyFont="1" applyFill="1" applyBorder="1" applyAlignment="1" applyProtection="1">
      <alignment horizontal="left"/>
    </xf>
    <xf numFmtId="0" fontId="0" fillId="6" borderId="3" xfId="0" applyFont="1" applyFill="1" applyBorder="1" applyAlignment="1" applyProtection="1">
      <alignment horizontal="left"/>
    </xf>
    <xf numFmtId="0" fontId="0" fillId="6" borderId="4" xfId="0" applyFont="1" applyFill="1" applyBorder="1" applyAlignment="1" applyProtection="1">
      <alignment horizontal="left"/>
    </xf>
    <xf numFmtId="0" fontId="2" fillId="6" borderId="3" xfId="0" applyFont="1" applyFill="1" applyBorder="1" applyAlignment="1" applyProtection="1">
      <alignment horizontal="center" wrapText="1"/>
    </xf>
    <xf numFmtId="0" fontId="0" fillId="2" borderId="1" xfId="0" applyFill="1" applyBorder="1" applyAlignment="1" applyProtection="1">
      <protection locked="0"/>
    </xf>
    <xf numFmtId="0" fontId="0" fillId="5" borderId="1" xfId="0" applyFont="1" applyFill="1" applyBorder="1" applyProtection="1"/>
    <xf numFmtId="0" fontId="0" fillId="2" borderId="1" xfId="0" applyFill="1" applyBorder="1" applyProtection="1">
      <protection locked="0"/>
    </xf>
    <xf numFmtId="9" fontId="5" fillId="7" borderId="1" xfId="1" applyFont="1" applyFill="1" applyBorder="1" applyAlignment="1" applyProtection="1">
      <alignment horizontal="center" vertical="center"/>
    </xf>
    <xf numFmtId="0" fontId="0" fillId="6" borderId="1" xfId="0" applyFill="1" applyBorder="1" applyProtection="1"/>
    <xf numFmtId="9" fontId="0" fillId="7" borderId="1" xfId="1" applyFont="1" applyFill="1" applyBorder="1" applyAlignment="1" applyProtection="1">
      <alignment horizontal="center" vertical="center"/>
    </xf>
    <xf numFmtId="0" fontId="0" fillId="7" borderId="11" xfId="0" applyFont="1" applyFill="1" applyBorder="1" applyProtection="1"/>
    <xf numFmtId="0" fontId="0" fillId="0" borderId="6" xfId="0" applyFont="1" applyFill="1" applyBorder="1" applyProtection="1"/>
    <xf numFmtId="0" fontId="0" fillId="0" borderId="9" xfId="0" applyFont="1" applyFill="1" applyBorder="1" applyProtection="1"/>
    <xf numFmtId="0" fontId="10" fillId="0" borderId="0" xfId="0" applyFont="1" applyProtection="1"/>
    <xf numFmtId="0" fontId="1" fillId="0" borderId="0" xfId="0" applyFont="1" applyAlignment="1" applyProtection="1">
      <alignment vertical="center"/>
    </xf>
    <xf numFmtId="0" fontId="0" fillId="6" borderId="1" xfId="0" applyFill="1" applyBorder="1" applyAlignment="1" applyProtection="1">
      <alignment vertical="center"/>
    </xf>
    <xf numFmtId="0" fontId="0" fillId="0" borderId="0" xfId="0" applyAlignment="1" applyProtection="1">
      <alignment vertical="center"/>
    </xf>
    <xf numFmtId="0" fontId="5" fillId="7" borderId="1" xfId="0" applyFont="1" applyFill="1" applyBorder="1" applyAlignment="1" applyProtection="1">
      <alignment horizontal="center" vertical="center"/>
    </xf>
    <xf numFmtId="0" fontId="5" fillId="7" borderId="1" xfId="0" applyFont="1" applyFill="1" applyBorder="1" applyAlignment="1" applyProtection="1">
      <alignment vertical="center"/>
    </xf>
    <xf numFmtId="0" fontId="0" fillId="0" borderId="0" xfId="0" applyAlignment="1" applyProtection="1">
      <alignment horizontal="left" vertical="center"/>
    </xf>
    <xf numFmtId="0" fontId="5" fillId="7" borderId="1" xfId="0" applyFont="1" applyFill="1" applyBorder="1" applyAlignment="1" applyProtection="1">
      <alignment horizontal="center"/>
    </xf>
    <xf numFmtId="0" fontId="5" fillId="7" borderId="1" xfId="0" applyFont="1" applyFill="1" applyBorder="1" applyAlignment="1" applyProtection="1"/>
    <xf numFmtId="0" fontId="0" fillId="0" borderId="0" xfId="0" applyFill="1" applyBorder="1" applyAlignment="1" applyProtection="1">
      <alignment horizontal="right" vertical="center"/>
    </xf>
    <xf numFmtId="0" fontId="5" fillId="0" borderId="0" xfId="0" applyFont="1" applyAlignment="1" applyProtection="1">
      <alignment vertical="center" wrapText="1"/>
    </xf>
    <xf numFmtId="0" fontId="0" fillId="0" borderId="0" xfId="0" applyFill="1" applyBorder="1" applyAlignment="1" applyProtection="1">
      <alignment horizontal="left" vertical="center"/>
    </xf>
    <xf numFmtId="0" fontId="0" fillId="0" borderId="0" xfId="0" applyAlignment="1" applyProtection="1">
      <alignment horizontal="right" vertical="center"/>
    </xf>
    <xf numFmtId="0" fontId="0"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5" fillId="0" borderId="1" xfId="0" applyFont="1" applyBorder="1" applyAlignment="1" applyProtection="1">
      <alignment horizontal="center"/>
    </xf>
    <xf numFmtId="0" fontId="0" fillId="2" borderId="1" xfId="0" applyFill="1" applyBorder="1" applyAlignment="1" applyProtection="1">
      <alignment horizontal="left"/>
      <protection locked="0"/>
    </xf>
    <xf numFmtId="0" fontId="5" fillId="7" borderId="1" xfId="0" applyFont="1" applyFill="1" applyBorder="1" applyAlignment="1" applyProtection="1">
      <alignment horizontal="left" vertical="center"/>
    </xf>
    <xf numFmtId="0" fontId="0" fillId="0" borderId="4" xfId="0" applyBorder="1" applyProtection="1"/>
    <xf numFmtId="0" fontId="0" fillId="0" borderId="0" xfId="0" applyAlignment="1" applyProtection="1">
      <alignment vertical="center" wrapText="1"/>
    </xf>
    <xf numFmtId="0" fontId="0" fillId="0" borderId="0" xfId="0" applyAlignment="1" applyProtection="1">
      <alignment horizontal="left" vertical="center" wrapText="1"/>
    </xf>
    <xf numFmtId="0" fontId="6" fillId="0" borderId="0" xfId="0" applyFont="1" applyFill="1" applyAlignment="1" applyProtection="1">
      <alignment horizontal="left" wrapText="1"/>
    </xf>
    <xf numFmtId="0" fontId="0" fillId="0" borderId="5" xfId="0" applyBorder="1" applyAlignment="1" applyProtection="1">
      <alignment horizontal="center" vertical="top" wrapText="1"/>
    </xf>
    <xf numFmtId="0" fontId="0" fillId="0" borderId="6" xfId="0" applyBorder="1" applyAlignment="1" applyProtection="1">
      <alignment horizontal="center" vertical="top" wrapText="1"/>
    </xf>
    <xf numFmtId="0" fontId="0" fillId="0" borderId="7" xfId="0" applyBorder="1" applyAlignment="1" applyProtection="1">
      <alignment horizontal="center" vertical="top" wrapText="1"/>
    </xf>
    <xf numFmtId="0" fontId="0" fillId="0" borderId="12" xfId="0" applyBorder="1" applyAlignment="1" applyProtection="1">
      <alignment horizontal="center" vertical="top" wrapText="1"/>
    </xf>
    <xf numFmtId="0" fontId="0" fillId="0" borderId="0" xfId="0" applyBorder="1" applyAlignment="1" applyProtection="1">
      <alignment horizontal="center" vertical="top" wrapText="1"/>
    </xf>
    <xf numFmtId="0" fontId="0" fillId="0" borderId="13" xfId="0" applyBorder="1" applyAlignment="1" applyProtection="1">
      <alignment horizontal="center" vertical="top" wrapText="1"/>
    </xf>
    <xf numFmtId="0" fontId="0" fillId="0" borderId="8" xfId="0" applyBorder="1" applyAlignment="1" applyProtection="1">
      <alignment horizontal="center" vertical="top" wrapText="1"/>
    </xf>
    <xf numFmtId="0" fontId="0" fillId="0" borderId="9" xfId="0" applyBorder="1" applyAlignment="1" applyProtection="1">
      <alignment horizontal="center" vertical="top" wrapText="1"/>
    </xf>
    <xf numFmtId="0" fontId="0" fillId="0" borderId="10" xfId="0" applyBorder="1" applyAlignment="1" applyProtection="1">
      <alignment horizontal="center" vertical="top" wrapText="1"/>
    </xf>
    <xf numFmtId="0" fontId="0" fillId="6" borderId="2" xfId="0" applyFont="1" applyFill="1" applyBorder="1" applyAlignment="1" applyProtection="1">
      <alignment horizontal="left"/>
    </xf>
    <xf numFmtId="0" fontId="0" fillId="6" borderId="3" xfId="0" applyFont="1" applyFill="1" applyBorder="1" applyAlignment="1" applyProtection="1">
      <alignment horizontal="left"/>
    </xf>
    <xf numFmtId="0" fontId="0" fillId="6" borderId="4" xfId="0" applyFont="1" applyFill="1" applyBorder="1" applyAlignment="1" applyProtection="1">
      <alignment horizontal="left"/>
    </xf>
    <xf numFmtId="0" fontId="0" fillId="2" borderId="2"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2" xfId="0" applyFont="1" applyFill="1" applyBorder="1" applyAlignment="1" applyProtection="1">
      <alignment horizontal="center"/>
      <protection locked="0"/>
    </xf>
    <xf numFmtId="0" fontId="0" fillId="2" borderId="4" xfId="0" applyFont="1" applyFill="1" applyBorder="1" applyAlignment="1" applyProtection="1">
      <alignment horizontal="center"/>
      <protection locked="0"/>
    </xf>
    <xf numFmtId="0" fontId="2" fillId="6" borderId="2" xfId="0" applyFont="1" applyFill="1" applyBorder="1" applyAlignment="1" applyProtection="1">
      <alignment horizontal="center" wrapText="1"/>
    </xf>
    <xf numFmtId="0" fontId="2" fillId="6" borderId="3" xfId="0" applyFont="1" applyFill="1" applyBorder="1" applyAlignment="1" applyProtection="1">
      <alignment horizontal="center" wrapText="1"/>
    </xf>
    <xf numFmtId="0" fontId="2" fillId="6" borderId="4" xfId="0" applyFont="1" applyFill="1" applyBorder="1" applyAlignment="1" applyProtection="1">
      <alignment horizontal="center" wrapText="1"/>
    </xf>
    <xf numFmtId="0" fontId="0" fillId="2" borderId="1" xfId="0" applyFont="1" applyFill="1" applyBorder="1" applyAlignment="1" applyProtection="1">
      <alignment horizontal="center"/>
      <protection locked="0"/>
    </xf>
    <xf numFmtId="0" fontId="5" fillId="7" borderId="2" xfId="0" applyFont="1" applyFill="1" applyBorder="1" applyAlignment="1" applyProtection="1">
      <alignment horizontal="center"/>
    </xf>
    <xf numFmtId="0" fontId="5" fillId="7" borderId="4" xfId="0" applyFont="1" applyFill="1" applyBorder="1" applyAlignment="1" applyProtection="1">
      <alignment horizontal="center"/>
    </xf>
    <xf numFmtId="0" fontId="0" fillId="2" borderId="2" xfId="0" applyFill="1" applyBorder="1" applyAlignment="1" applyProtection="1">
      <alignment horizontal="left"/>
      <protection locked="0"/>
    </xf>
    <xf numFmtId="0" fontId="0" fillId="2" borderId="4" xfId="0" applyFill="1" applyBorder="1" applyAlignment="1" applyProtection="1">
      <alignment horizontal="left"/>
      <protection locked="0"/>
    </xf>
    <xf numFmtId="0" fontId="5" fillId="7" borderId="1" xfId="0" applyFont="1" applyFill="1" applyBorder="1" applyAlignment="1" applyProtection="1">
      <alignment horizontal="center"/>
    </xf>
    <xf numFmtId="0" fontId="0" fillId="0" borderId="0" xfId="0" applyFont="1" applyAlignment="1" applyProtection="1">
      <alignment horizontal="left" vertical="center" wrapText="1"/>
    </xf>
    <xf numFmtId="0" fontId="0" fillId="0" borderId="0" xfId="0" applyFont="1" applyAlignment="1" applyProtection="1">
      <alignment horizontal="left" vertical="center"/>
    </xf>
    <xf numFmtId="0" fontId="14" fillId="0" borderId="0" xfId="2" applyAlignment="1" applyProtection="1">
      <alignment horizontal="left" vertical="center" wrapText="1"/>
    </xf>
  </cellXfs>
  <cellStyles count="3">
    <cellStyle name="Hyperlink" xfId="2" builtinId="8"/>
    <cellStyle name="Normal" xfId="0" builtinId="0"/>
    <cellStyle name="Percent" xfId="1"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london.gov.uk/what-we-do/environment/climate-change/surface-water/london-sustainable-drainage-proform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84"/>
  <sheetViews>
    <sheetView tabSelected="1" topLeftCell="A15" zoomScale="70" zoomScaleNormal="70" workbookViewId="0">
      <selection activeCell="F62" sqref="F62:G62"/>
    </sheetView>
  </sheetViews>
  <sheetFormatPr defaultRowHeight="15" x14ac:dyDescent="0.2"/>
  <cols>
    <col min="1" max="1" width="26" style="6" customWidth="1"/>
    <col min="2" max="2" width="3.44140625" style="2" customWidth="1"/>
    <col min="3" max="4" width="13.88671875" style="2" customWidth="1"/>
    <col min="5" max="5" width="15.33203125" style="2" customWidth="1"/>
    <col min="6" max="6" width="11.77734375" style="2" customWidth="1"/>
    <col min="7" max="7" width="13.5546875" style="2" customWidth="1"/>
    <col min="8" max="8" width="13.77734375" style="2" customWidth="1"/>
    <col min="9" max="9" width="13.77734375" style="3" customWidth="1"/>
    <col min="10" max="11" width="10.77734375" style="2" customWidth="1"/>
    <col min="12" max="12" width="3.21875" style="2" customWidth="1"/>
    <col min="13" max="15" width="10.77734375" style="2" customWidth="1"/>
    <col min="16" max="16384" width="8.88671875" style="2"/>
  </cols>
  <sheetData>
    <row r="1" spans="1:15" ht="20.25" x14ac:dyDescent="0.3">
      <c r="A1" s="57" t="s">
        <v>165</v>
      </c>
      <c r="B1" s="13"/>
      <c r="C1" s="13"/>
      <c r="D1" s="1"/>
      <c r="E1" s="1"/>
      <c r="F1" s="1"/>
      <c r="G1" s="1"/>
      <c r="H1" s="13"/>
      <c r="I1" s="14"/>
      <c r="J1" s="13"/>
      <c r="K1" s="13"/>
      <c r="L1" s="13"/>
      <c r="M1" s="13"/>
      <c r="N1" s="13"/>
      <c r="O1" s="13"/>
    </row>
    <row r="2" spans="1:15" ht="15.75" x14ac:dyDescent="0.25">
      <c r="A2" s="15" t="s">
        <v>161</v>
      </c>
      <c r="B2" s="15"/>
      <c r="C2" s="15"/>
      <c r="D2" s="4"/>
      <c r="E2" s="4"/>
      <c r="F2" s="5"/>
      <c r="G2" s="1"/>
      <c r="H2" s="13"/>
      <c r="I2" s="14"/>
      <c r="J2" s="13"/>
      <c r="K2" s="13"/>
      <c r="L2" s="13"/>
      <c r="M2" s="13"/>
      <c r="N2" s="13"/>
      <c r="O2" s="13"/>
    </row>
    <row r="3" spans="1:15" x14ac:dyDescent="0.2">
      <c r="A3" s="43" t="s">
        <v>159</v>
      </c>
      <c r="B3" s="43"/>
      <c r="C3" s="43"/>
      <c r="D3" s="43"/>
      <c r="E3" s="43"/>
      <c r="F3" s="43"/>
      <c r="G3" s="43"/>
      <c r="H3" s="13"/>
      <c r="I3" s="14"/>
      <c r="J3" s="13"/>
      <c r="K3" s="16"/>
      <c r="L3" s="16"/>
      <c r="M3" s="13"/>
      <c r="N3" s="13"/>
      <c r="O3" s="13"/>
    </row>
    <row r="4" spans="1:15" x14ac:dyDescent="0.2">
      <c r="A4" s="58" t="s">
        <v>170</v>
      </c>
      <c r="B4" s="16"/>
      <c r="C4" s="16"/>
      <c r="D4" s="16"/>
      <c r="E4" s="16"/>
      <c r="F4" s="16"/>
      <c r="G4" s="16"/>
      <c r="H4" s="13"/>
      <c r="I4" s="14"/>
      <c r="J4" s="13"/>
      <c r="K4" s="16"/>
      <c r="L4" s="16"/>
      <c r="M4" s="13"/>
      <c r="N4" s="13"/>
      <c r="O4" s="13"/>
    </row>
    <row r="5" spans="1:15" x14ac:dyDescent="0.2">
      <c r="A5" s="16" t="s">
        <v>160</v>
      </c>
      <c r="B5" s="13"/>
      <c r="C5" s="16"/>
      <c r="D5" s="16"/>
      <c r="E5" s="16"/>
      <c r="F5" s="16"/>
      <c r="G5" s="16"/>
      <c r="H5" s="13"/>
      <c r="I5" s="14"/>
      <c r="J5" s="13"/>
      <c r="K5" s="16"/>
      <c r="L5" s="16"/>
      <c r="M5" s="7"/>
      <c r="N5" s="13"/>
      <c r="O5" s="13"/>
    </row>
    <row r="6" spans="1:15" ht="15.75" x14ac:dyDescent="0.25">
      <c r="A6" s="28" t="s">
        <v>158</v>
      </c>
      <c r="B6" s="13"/>
      <c r="C6" s="16"/>
      <c r="D6" s="16"/>
      <c r="E6" s="16"/>
      <c r="F6" s="16"/>
      <c r="G6" s="16"/>
      <c r="H6" s="16"/>
      <c r="I6" s="14"/>
      <c r="J6" s="16"/>
      <c r="K6" s="16"/>
      <c r="L6" s="16"/>
      <c r="M6" s="7"/>
      <c r="N6" s="13"/>
      <c r="O6" s="13"/>
    </row>
    <row r="7" spans="1:15" ht="15.75" x14ac:dyDescent="0.25">
      <c r="A7" s="28"/>
      <c r="B7" s="13"/>
      <c r="C7" s="16"/>
      <c r="D7" s="16"/>
      <c r="E7" s="16"/>
      <c r="F7" s="16"/>
      <c r="G7" s="16"/>
      <c r="H7" s="16"/>
      <c r="I7" s="14"/>
      <c r="J7" s="16"/>
      <c r="K7" s="16"/>
      <c r="L7" s="16"/>
      <c r="M7" s="7"/>
      <c r="N7" s="13"/>
      <c r="O7" s="13"/>
    </row>
    <row r="8" spans="1:15" ht="75.75" customHeight="1" x14ac:dyDescent="0.2">
      <c r="A8" s="96" t="s">
        <v>162</v>
      </c>
      <c r="B8" s="96"/>
      <c r="C8" s="96"/>
      <c r="D8" s="96"/>
      <c r="E8" s="96"/>
      <c r="F8" s="96"/>
      <c r="G8" s="96"/>
      <c r="H8" s="96"/>
      <c r="I8" s="96"/>
      <c r="J8" s="96"/>
      <c r="K8" s="96"/>
      <c r="L8" s="16"/>
      <c r="M8" s="7"/>
      <c r="N8" s="13"/>
      <c r="O8" s="13"/>
    </row>
    <row r="9" spans="1:15" x14ac:dyDescent="0.2">
      <c r="A9" s="16"/>
      <c r="B9" s="13"/>
      <c r="C9" s="16"/>
      <c r="D9" s="16"/>
      <c r="E9" s="16"/>
      <c r="F9" s="16"/>
      <c r="G9" s="16"/>
      <c r="H9" s="16"/>
      <c r="I9" s="14"/>
      <c r="J9" s="16"/>
      <c r="K9" s="16"/>
      <c r="L9" s="16"/>
      <c r="M9" s="7"/>
      <c r="N9" s="13"/>
      <c r="O9" s="13"/>
    </row>
    <row r="10" spans="1:15" ht="20.25" x14ac:dyDescent="0.3">
      <c r="A10" s="37" t="s">
        <v>163</v>
      </c>
      <c r="B10" s="16"/>
      <c r="C10" s="16"/>
      <c r="D10" s="13"/>
      <c r="E10" s="13"/>
      <c r="F10" s="16"/>
      <c r="G10" s="16"/>
      <c r="H10" s="16"/>
      <c r="I10" s="14"/>
      <c r="J10" s="16"/>
      <c r="K10" s="16"/>
      <c r="L10" s="16"/>
      <c r="M10" s="8" t="s">
        <v>1</v>
      </c>
      <c r="N10" s="13"/>
      <c r="O10" s="13"/>
    </row>
    <row r="11" spans="1:15" ht="15.75" x14ac:dyDescent="0.25">
      <c r="A11" s="106" t="s">
        <v>157</v>
      </c>
      <c r="B11" s="107"/>
      <c r="C11" s="108"/>
      <c r="D11" s="109" t="s">
        <v>209</v>
      </c>
      <c r="E11" s="110"/>
      <c r="F11" s="30"/>
      <c r="G11" s="30"/>
      <c r="H11" s="30"/>
      <c r="I11" s="24"/>
      <c r="J11" s="30"/>
      <c r="K11" s="16"/>
      <c r="L11" s="16"/>
      <c r="M11" s="8"/>
      <c r="N11" s="13"/>
      <c r="O11" s="13"/>
    </row>
    <row r="12" spans="1:15" x14ac:dyDescent="0.2">
      <c r="A12" s="61" t="s">
        <v>23</v>
      </c>
      <c r="B12" s="62"/>
      <c r="C12" s="63"/>
      <c r="D12" s="109" t="s">
        <v>202</v>
      </c>
      <c r="E12" s="111"/>
      <c r="F12" s="111"/>
      <c r="G12" s="111"/>
      <c r="H12" s="111"/>
      <c r="I12" s="111"/>
      <c r="J12" s="110"/>
      <c r="K12" s="16"/>
      <c r="L12" s="16"/>
      <c r="M12" s="18" t="s">
        <v>25</v>
      </c>
      <c r="N12" s="13"/>
      <c r="O12" s="13"/>
    </row>
    <row r="13" spans="1:15" x14ac:dyDescent="0.2">
      <c r="A13" s="45" t="s">
        <v>24</v>
      </c>
      <c r="B13" s="46"/>
      <c r="C13" s="47"/>
      <c r="D13" s="109" t="s">
        <v>203</v>
      </c>
      <c r="E13" s="111"/>
      <c r="F13" s="111"/>
      <c r="G13" s="111"/>
      <c r="H13" s="111"/>
      <c r="I13" s="111"/>
      <c r="J13" s="110"/>
      <c r="K13" s="13"/>
      <c r="L13" s="13"/>
      <c r="M13" s="18"/>
      <c r="N13" s="13"/>
      <c r="O13" s="13"/>
    </row>
    <row r="14" spans="1:15" x14ac:dyDescent="0.2">
      <c r="A14" s="45" t="s">
        <v>3</v>
      </c>
      <c r="B14" s="46"/>
      <c r="C14" s="47"/>
      <c r="D14" s="19" t="s">
        <v>204</v>
      </c>
      <c r="E14" s="20"/>
      <c r="F14" s="20"/>
      <c r="G14" s="20"/>
      <c r="H14" s="20"/>
      <c r="I14" s="20"/>
      <c r="J14" s="20"/>
      <c r="K14" s="13"/>
      <c r="L14" s="13"/>
      <c r="M14" s="7"/>
      <c r="N14" s="13"/>
      <c r="O14" s="13"/>
    </row>
    <row r="15" spans="1:15" x14ac:dyDescent="0.2">
      <c r="A15" s="45" t="s">
        <v>54</v>
      </c>
      <c r="B15" s="46"/>
      <c r="C15" s="47"/>
      <c r="D15" s="19" t="s">
        <v>205</v>
      </c>
      <c r="E15" s="20"/>
      <c r="F15" s="20"/>
      <c r="G15" s="20"/>
      <c r="H15" s="20"/>
      <c r="I15" s="20"/>
      <c r="J15" s="20"/>
      <c r="K15" s="13"/>
      <c r="L15" s="13"/>
      <c r="M15" s="7"/>
      <c r="N15" s="13"/>
      <c r="O15" s="13"/>
    </row>
    <row r="16" spans="1:15" x14ac:dyDescent="0.2">
      <c r="A16" s="45" t="s">
        <v>180</v>
      </c>
      <c r="B16" s="46"/>
      <c r="C16" s="47"/>
      <c r="D16" s="19"/>
      <c r="E16" s="20" t="s">
        <v>197</v>
      </c>
      <c r="F16" s="60" t="s">
        <v>183</v>
      </c>
      <c r="G16" s="20" t="s">
        <v>198</v>
      </c>
      <c r="H16" s="20"/>
      <c r="I16" s="20"/>
      <c r="J16" s="20"/>
      <c r="K16" s="13"/>
      <c r="L16" s="13"/>
      <c r="M16" s="18" t="s">
        <v>200</v>
      </c>
      <c r="N16" s="13"/>
      <c r="O16" s="13"/>
    </row>
    <row r="17" spans="1:15" x14ac:dyDescent="0.2">
      <c r="A17" s="45" t="s">
        <v>168</v>
      </c>
      <c r="B17" s="46"/>
      <c r="C17" s="47"/>
      <c r="D17" s="19" t="s">
        <v>17</v>
      </c>
      <c r="E17" s="112" t="s">
        <v>167</v>
      </c>
      <c r="F17" s="113"/>
      <c r="G17" s="20"/>
      <c r="H17" s="20"/>
      <c r="I17" s="20"/>
      <c r="J17" s="20"/>
      <c r="K17" s="13"/>
      <c r="L17" s="13"/>
      <c r="M17" s="18" t="s">
        <v>169</v>
      </c>
      <c r="N17" s="13"/>
      <c r="O17" s="13"/>
    </row>
    <row r="18" spans="1:15" x14ac:dyDescent="0.2">
      <c r="A18" s="106" t="s">
        <v>50</v>
      </c>
      <c r="B18" s="107"/>
      <c r="C18" s="108"/>
      <c r="D18" s="17"/>
      <c r="E18" s="68">
        <v>1</v>
      </c>
      <c r="F18" s="20"/>
      <c r="G18" s="20"/>
      <c r="H18" s="20"/>
      <c r="I18" s="20"/>
      <c r="J18" s="20"/>
      <c r="K18" s="13"/>
      <c r="L18" s="13"/>
      <c r="M18" s="7"/>
      <c r="N18" s="13"/>
      <c r="O18" s="13"/>
    </row>
    <row r="19" spans="1:15" x14ac:dyDescent="0.2">
      <c r="A19" s="48"/>
      <c r="B19" s="69"/>
      <c r="C19" s="48" t="s">
        <v>141</v>
      </c>
      <c r="D19" s="67">
        <v>0</v>
      </c>
      <c r="E19" s="70" t="e">
        <f>D19/D18</f>
        <v>#DIV/0!</v>
      </c>
      <c r="I19" s="2"/>
    </row>
    <row r="20" spans="1:15" x14ac:dyDescent="0.2">
      <c r="A20" s="48"/>
      <c r="B20" s="69"/>
      <c r="C20" s="48" t="s">
        <v>142</v>
      </c>
      <c r="D20" s="67">
        <v>0.14499999999999999</v>
      </c>
      <c r="E20" s="70" t="e">
        <f>D20/D18</f>
        <v>#DIV/0!</v>
      </c>
      <c r="I20" s="2"/>
    </row>
    <row r="21" spans="1:15" x14ac:dyDescent="0.2">
      <c r="A21" s="2"/>
      <c r="I21" s="2"/>
    </row>
    <row r="22" spans="1:15" x14ac:dyDescent="0.2">
      <c r="A22" s="32"/>
      <c r="B22" s="33"/>
      <c r="C22" s="34"/>
      <c r="D22" s="64" t="s">
        <v>32</v>
      </c>
      <c r="E22" s="114" t="s">
        <v>34</v>
      </c>
      <c r="F22" s="115"/>
      <c r="G22" s="115"/>
      <c r="H22" s="115"/>
      <c r="I22" s="116"/>
      <c r="J22" s="14"/>
      <c r="K22" s="13"/>
      <c r="L22" s="13"/>
      <c r="M22" s="22"/>
      <c r="N22" s="13"/>
      <c r="O22" s="13"/>
    </row>
    <row r="23" spans="1:15" s="6" customFormat="1" ht="45" customHeight="1" x14ac:dyDescent="0.2">
      <c r="A23" s="31"/>
      <c r="B23" s="35"/>
      <c r="C23" s="36"/>
      <c r="D23" s="49" t="s">
        <v>33</v>
      </c>
      <c r="E23" s="50" t="s">
        <v>35</v>
      </c>
      <c r="F23" s="50" t="s">
        <v>36</v>
      </c>
      <c r="G23" s="51" t="s">
        <v>166</v>
      </c>
      <c r="H23" s="50" t="s">
        <v>37</v>
      </c>
      <c r="I23" s="50" t="s">
        <v>38</v>
      </c>
      <c r="J23" s="14"/>
      <c r="K23" s="16"/>
      <c r="L23" s="16"/>
      <c r="M23" s="22"/>
      <c r="N23" s="16"/>
      <c r="O23" s="16"/>
    </row>
    <row r="24" spans="1:15" x14ac:dyDescent="0.2">
      <c r="A24" s="52" t="s">
        <v>39</v>
      </c>
      <c r="B24" s="53"/>
      <c r="C24" s="54"/>
      <c r="D24" s="21">
        <v>6903</v>
      </c>
      <c r="E24" s="21">
        <v>740</v>
      </c>
      <c r="F24" s="21">
        <v>1734</v>
      </c>
      <c r="G24" s="21">
        <v>6163</v>
      </c>
      <c r="H24" s="71">
        <f>F24+G24</f>
        <v>7897</v>
      </c>
      <c r="I24" s="71">
        <f>H24-D24</f>
        <v>994</v>
      </c>
      <c r="J24" s="14"/>
      <c r="K24" s="13"/>
      <c r="L24" s="13"/>
      <c r="M24" s="22"/>
      <c r="N24" s="13"/>
      <c r="O24" s="13"/>
    </row>
    <row r="25" spans="1:15" x14ac:dyDescent="0.2">
      <c r="A25" s="55"/>
      <c r="B25" s="46"/>
      <c r="C25" s="55" t="s">
        <v>30</v>
      </c>
      <c r="D25" s="21"/>
      <c r="E25" s="21"/>
      <c r="F25" s="21"/>
      <c r="G25" s="21"/>
      <c r="H25" s="71">
        <f>F25+G25</f>
        <v>0</v>
      </c>
      <c r="I25" s="71">
        <f>H25-D25</f>
        <v>0</v>
      </c>
      <c r="J25" s="14"/>
      <c r="K25" s="13"/>
      <c r="L25" s="13"/>
      <c r="M25" s="22"/>
      <c r="N25" s="13"/>
      <c r="O25" s="13"/>
    </row>
    <row r="26" spans="1:15" x14ac:dyDescent="0.2">
      <c r="A26" s="55"/>
      <c r="B26" s="46"/>
      <c r="C26" s="55" t="s">
        <v>31</v>
      </c>
      <c r="D26" s="21"/>
      <c r="E26" s="21"/>
      <c r="F26" s="21"/>
      <c r="G26" s="21"/>
      <c r="H26" s="71">
        <f>F26+G26</f>
        <v>0</v>
      </c>
      <c r="I26" s="71">
        <f>H26-D26</f>
        <v>0</v>
      </c>
      <c r="J26" s="14"/>
      <c r="K26" s="13"/>
      <c r="L26" s="13"/>
      <c r="M26" s="22"/>
      <c r="N26" s="13"/>
      <c r="O26" s="13"/>
    </row>
    <row r="27" spans="1:15" s="3" customFormat="1" x14ac:dyDescent="0.2">
      <c r="A27" s="107" t="s">
        <v>52</v>
      </c>
      <c r="B27" s="107"/>
      <c r="C27" s="108"/>
      <c r="D27" s="17">
        <v>0</v>
      </c>
      <c r="E27" s="17"/>
      <c r="F27" s="17"/>
      <c r="G27" s="17"/>
      <c r="H27" s="17"/>
      <c r="I27" s="72"/>
      <c r="J27" s="14"/>
      <c r="K27" s="14"/>
      <c r="L27" s="14"/>
      <c r="M27" s="40"/>
      <c r="N27" s="14"/>
      <c r="O27" s="14"/>
    </row>
    <row r="28" spans="1:15" s="3" customFormat="1" x14ac:dyDescent="0.2">
      <c r="A28" s="107" t="s">
        <v>53</v>
      </c>
      <c r="B28" s="107"/>
      <c r="C28" s="108"/>
      <c r="D28" s="17" t="s">
        <v>208</v>
      </c>
      <c r="E28" s="17"/>
      <c r="F28" s="17"/>
      <c r="G28" s="17"/>
      <c r="H28" s="17"/>
      <c r="I28" s="14"/>
      <c r="J28" s="14"/>
      <c r="K28" s="14"/>
      <c r="L28" s="14"/>
      <c r="M28" s="40"/>
      <c r="N28" s="14"/>
      <c r="O28" s="14"/>
    </row>
    <row r="29" spans="1:15" s="3" customFormat="1" x14ac:dyDescent="0.2">
      <c r="A29" s="39"/>
      <c r="B29" s="38"/>
      <c r="C29" s="38"/>
      <c r="D29" s="73"/>
      <c r="E29" s="73"/>
      <c r="F29" s="73"/>
      <c r="G29" s="73"/>
      <c r="H29" s="73"/>
      <c r="I29" s="73"/>
      <c r="J29" s="14"/>
      <c r="K29" s="14"/>
      <c r="L29" s="14"/>
      <c r="M29" s="40"/>
      <c r="N29" s="14"/>
      <c r="O29" s="14"/>
    </row>
    <row r="30" spans="1:15" x14ac:dyDescent="0.2">
      <c r="A30" s="45" t="s">
        <v>28</v>
      </c>
      <c r="B30" s="46"/>
      <c r="C30" s="47"/>
      <c r="D30" s="117" t="s">
        <v>207</v>
      </c>
      <c r="E30" s="117"/>
      <c r="F30" s="117"/>
      <c r="G30" s="117"/>
      <c r="H30" s="117"/>
      <c r="I30" s="117"/>
      <c r="J30" s="13"/>
      <c r="K30" s="13"/>
      <c r="L30" s="13"/>
      <c r="M30" s="18" t="s">
        <v>5</v>
      </c>
      <c r="N30" s="13"/>
      <c r="O30" s="13"/>
    </row>
    <row r="31" spans="1:15" x14ac:dyDescent="0.2">
      <c r="A31" s="52" t="s">
        <v>29</v>
      </c>
      <c r="B31" s="53"/>
      <c r="C31" s="54"/>
      <c r="D31" s="117" t="s">
        <v>206</v>
      </c>
      <c r="E31" s="117"/>
      <c r="F31" s="117"/>
      <c r="G31" s="117"/>
      <c r="H31" s="117"/>
      <c r="I31" s="117"/>
      <c r="J31" s="13"/>
      <c r="K31" s="13"/>
      <c r="L31" s="13"/>
      <c r="M31" s="18" t="s">
        <v>5</v>
      </c>
      <c r="N31" s="13"/>
      <c r="O31" s="13"/>
    </row>
    <row r="32" spans="1:15" x14ac:dyDescent="0.2">
      <c r="A32" s="16"/>
      <c r="B32" s="13"/>
      <c r="C32" s="20"/>
      <c r="D32" s="20"/>
      <c r="E32" s="20"/>
      <c r="F32" s="14"/>
      <c r="G32" s="14"/>
      <c r="H32" s="14"/>
      <c r="I32" s="14"/>
      <c r="J32" s="14"/>
      <c r="K32" s="14"/>
      <c r="L32" s="14"/>
      <c r="M32" s="7"/>
      <c r="N32" s="13"/>
      <c r="O32" s="13"/>
    </row>
    <row r="33" spans="1:15" ht="30.75" x14ac:dyDescent="0.25">
      <c r="A33" s="26" t="s">
        <v>12</v>
      </c>
      <c r="B33" s="13"/>
      <c r="C33" s="27" t="s">
        <v>164</v>
      </c>
      <c r="D33" s="8"/>
      <c r="E33" s="13"/>
      <c r="F33" s="13"/>
      <c r="G33" s="13"/>
      <c r="H33" s="13"/>
      <c r="I33" s="14"/>
      <c r="J33" s="13"/>
      <c r="K33" s="13"/>
      <c r="L33" s="13"/>
      <c r="M33" s="13"/>
      <c r="N33" s="13"/>
      <c r="O33" s="13"/>
    </row>
    <row r="34" spans="1:15" ht="15.75" x14ac:dyDescent="0.25">
      <c r="A34" s="26"/>
      <c r="B34" s="13"/>
      <c r="C34" s="1" t="s">
        <v>51</v>
      </c>
      <c r="F34" s="118" t="str">
        <f>IF(ISBLANK(D18),"CHECK SITE DETAILS",IF(D18&gt;=1,"Yes",IF(D18&lt;1,"No")))</f>
        <v>CHECK SITE DETAILS</v>
      </c>
      <c r="G34" s="119"/>
      <c r="I34" s="2"/>
      <c r="L34" s="13"/>
      <c r="M34" s="7" t="s">
        <v>57</v>
      </c>
      <c r="N34" s="13"/>
      <c r="O34" s="13"/>
    </row>
    <row r="35" spans="1:15" ht="15.75" x14ac:dyDescent="0.25">
      <c r="A35" s="26"/>
      <c r="B35" s="13"/>
      <c r="C35" s="1" t="s">
        <v>58</v>
      </c>
      <c r="F35" s="118" t="str">
        <f>IF(D15="Major","Yes",IF(D15="Minor","No","CHECK SITE DETAILS"))</f>
        <v>No</v>
      </c>
      <c r="G35" s="119"/>
      <c r="I35" s="2"/>
      <c r="L35" s="13"/>
      <c r="M35" s="7" t="s">
        <v>62</v>
      </c>
      <c r="N35" s="13"/>
      <c r="O35" s="13"/>
    </row>
    <row r="36" spans="1:15" x14ac:dyDescent="0.2">
      <c r="A36" s="26"/>
      <c r="B36" s="13"/>
      <c r="F36" s="6"/>
      <c r="I36" s="2"/>
      <c r="L36" s="13"/>
      <c r="M36" s="18"/>
      <c r="N36" s="13"/>
      <c r="O36" s="13"/>
    </row>
    <row r="37" spans="1:15" x14ac:dyDescent="0.2">
      <c r="A37" s="26"/>
      <c r="B37" s="13"/>
      <c r="C37" s="2" t="s">
        <v>201</v>
      </c>
      <c r="F37" s="120" t="s">
        <v>27</v>
      </c>
      <c r="G37" s="121"/>
      <c r="I37" s="2"/>
      <c r="L37" s="13"/>
      <c r="M37" s="18" t="s">
        <v>45</v>
      </c>
      <c r="N37" s="13"/>
      <c r="O37" s="13"/>
    </row>
    <row r="38" spans="1:15" x14ac:dyDescent="0.2">
      <c r="A38" s="26"/>
      <c r="B38" s="13"/>
      <c r="C38" s="2" t="s">
        <v>43</v>
      </c>
      <c r="F38" s="120" t="s">
        <v>27</v>
      </c>
      <c r="G38" s="121"/>
      <c r="I38" s="2"/>
      <c r="L38" s="13"/>
      <c r="M38" s="18" t="s">
        <v>45</v>
      </c>
      <c r="N38" s="13"/>
      <c r="O38" s="13"/>
    </row>
    <row r="39" spans="1:15" x14ac:dyDescent="0.2">
      <c r="A39" s="26"/>
      <c r="B39" s="13"/>
      <c r="C39" s="2" t="s">
        <v>40</v>
      </c>
      <c r="F39" s="120" t="s">
        <v>210</v>
      </c>
      <c r="G39" s="121"/>
      <c r="I39" s="2"/>
      <c r="L39" s="13"/>
      <c r="M39" s="11" t="s">
        <v>75</v>
      </c>
      <c r="N39" s="13"/>
      <c r="O39" s="13"/>
    </row>
    <row r="40" spans="1:15" ht="16.5" customHeight="1" x14ac:dyDescent="0.2">
      <c r="A40" s="26"/>
      <c r="B40" s="13"/>
      <c r="C40" s="2" t="s">
        <v>42</v>
      </c>
      <c r="F40" s="120" t="s">
        <v>26</v>
      </c>
      <c r="G40" s="121"/>
      <c r="I40" s="2"/>
      <c r="L40" s="13"/>
      <c r="M40" s="18" t="s">
        <v>46</v>
      </c>
      <c r="N40" s="13"/>
      <c r="O40" s="13"/>
    </row>
    <row r="41" spans="1:15" x14ac:dyDescent="0.2">
      <c r="A41" s="26"/>
      <c r="B41" s="13"/>
      <c r="C41" s="2" t="s">
        <v>41</v>
      </c>
      <c r="F41" s="120" t="s">
        <v>0</v>
      </c>
      <c r="G41" s="121"/>
      <c r="I41" s="2"/>
      <c r="L41" s="13"/>
      <c r="M41" s="11" t="s">
        <v>171</v>
      </c>
      <c r="N41" s="13"/>
      <c r="O41" s="13"/>
    </row>
    <row r="42" spans="1:15" ht="15.75" x14ac:dyDescent="0.25">
      <c r="A42" s="26"/>
      <c r="B42" s="13"/>
      <c r="C42" s="1" t="s">
        <v>64</v>
      </c>
      <c r="F42" s="118" t="str">
        <f>IF(OR(F38="Yes",F40="Yes"),"Yes",IF(AND(F38="No",F40="No"),"No","CHECK SITE DETAILS"))</f>
        <v>Yes</v>
      </c>
      <c r="G42" s="119"/>
      <c r="I42" s="2"/>
      <c r="L42" s="13"/>
      <c r="M42" s="7" t="s">
        <v>60</v>
      </c>
      <c r="N42" s="13"/>
      <c r="O42" s="13"/>
    </row>
    <row r="43" spans="1:15" x14ac:dyDescent="0.2">
      <c r="A43" s="26"/>
      <c r="B43" s="13"/>
      <c r="I43" s="2"/>
      <c r="L43" s="13"/>
      <c r="M43" s="11"/>
      <c r="N43" s="13"/>
      <c r="O43" s="13"/>
    </row>
    <row r="44" spans="1:15" x14ac:dyDescent="0.2">
      <c r="A44" s="26"/>
      <c r="B44" s="13"/>
      <c r="C44" s="2" t="s">
        <v>59</v>
      </c>
      <c r="F44" s="120" t="s">
        <v>26</v>
      </c>
      <c r="G44" s="121"/>
      <c r="I44" s="2"/>
      <c r="L44" s="13"/>
      <c r="M44" s="18" t="s">
        <v>44</v>
      </c>
      <c r="N44" s="13"/>
      <c r="O44" s="13"/>
    </row>
    <row r="45" spans="1:15" x14ac:dyDescent="0.2">
      <c r="A45" s="26"/>
      <c r="B45" s="13"/>
      <c r="C45" s="2" t="s">
        <v>61</v>
      </c>
      <c r="F45" s="120" t="s">
        <v>26</v>
      </c>
      <c r="G45" s="121"/>
      <c r="I45" s="2"/>
      <c r="L45" s="13"/>
      <c r="M45" s="18" t="s">
        <v>48</v>
      </c>
      <c r="N45" s="13"/>
      <c r="O45" s="13"/>
    </row>
    <row r="46" spans="1:15" x14ac:dyDescent="0.2">
      <c r="A46" s="26"/>
      <c r="B46" s="13"/>
      <c r="C46" s="2" t="s">
        <v>47</v>
      </c>
      <c r="F46" s="120" t="s">
        <v>26</v>
      </c>
      <c r="G46" s="121"/>
      <c r="I46" s="2"/>
      <c r="L46" s="13"/>
      <c r="M46" s="18" t="s">
        <v>55</v>
      </c>
      <c r="N46" s="13"/>
      <c r="O46" s="13"/>
    </row>
    <row r="47" spans="1:15" ht="15.75" x14ac:dyDescent="0.25">
      <c r="A47" s="26"/>
      <c r="B47" s="13"/>
      <c r="C47" s="1" t="s">
        <v>65</v>
      </c>
      <c r="F47" s="118" t="str">
        <f>IF(OR(F44="Yes",F45="Yes",F46="Yes"),"Yes",IF(AND(F44="No",F45="No",F46="No"),"No","CHECK SITE DETAILS"))</f>
        <v>No</v>
      </c>
      <c r="G47" s="119"/>
      <c r="I47" s="2"/>
      <c r="L47" s="13"/>
      <c r="M47" s="7" t="s">
        <v>63</v>
      </c>
      <c r="N47" s="13"/>
      <c r="O47" s="13"/>
    </row>
    <row r="48" spans="1:15" x14ac:dyDescent="0.2">
      <c r="A48" s="26"/>
      <c r="B48" s="13"/>
      <c r="I48" s="2"/>
      <c r="L48" s="13"/>
      <c r="M48" s="11"/>
      <c r="N48" s="13"/>
      <c r="O48" s="13"/>
    </row>
    <row r="49" spans="1:15" x14ac:dyDescent="0.2">
      <c r="A49" s="26"/>
      <c r="B49" s="13"/>
      <c r="C49" s="2" t="s">
        <v>172</v>
      </c>
      <c r="F49" s="120" t="s">
        <v>211</v>
      </c>
      <c r="G49" s="121"/>
      <c r="I49" s="2"/>
      <c r="L49" s="13"/>
      <c r="M49" s="13"/>
      <c r="N49" s="13"/>
      <c r="O49" s="13"/>
    </row>
    <row r="50" spans="1:15" x14ac:dyDescent="0.2">
      <c r="A50" s="25"/>
      <c r="B50" s="13"/>
      <c r="C50" s="11" t="s">
        <v>74</v>
      </c>
      <c r="F50" s="120" t="s">
        <v>208</v>
      </c>
      <c r="G50" s="121"/>
      <c r="I50" s="2"/>
      <c r="L50" s="13"/>
      <c r="M50" s="13" t="s">
        <v>84</v>
      </c>
      <c r="N50" s="13"/>
      <c r="O50" s="13"/>
    </row>
    <row r="51" spans="1:15" x14ac:dyDescent="0.2">
      <c r="A51" s="25" t="s">
        <v>4</v>
      </c>
      <c r="B51" s="13"/>
      <c r="C51" s="11" t="s">
        <v>112</v>
      </c>
      <c r="F51" s="120" t="s">
        <v>26</v>
      </c>
      <c r="G51" s="121"/>
      <c r="I51" s="2"/>
      <c r="L51" s="13"/>
      <c r="M51" s="11" t="s">
        <v>77</v>
      </c>
      <c r="N51" s="13"/>
      <c r="O51" s="13"/>
    </row>
    <row r="52" spans="1:15" x14ac:dyDescent="0.2">
      <c r="A52" s="25" t="s">
        <v>4</v>
      </c>
      <c r="B52" s="13"/>
      <c r="C52" s="11" t="s">
        <v>85</v>
      </c>
      <c r="F52" s="120" t="s">
        <v>0</v>
      </c>
      <c r="G52" s="121"/>
      <c r="I52" s="2"/>
      <c r="L52" s="13"/>
      <c r="M52" s="11" t="s">
        <v>76</v>
      </c>
      <c r="N52" s="13"/>
      <c r="O52" s="13"/>
    </row>
    <row r="53" spans="1:15" ht="15.75" x14ac:dyDescent="0.25">
      <c r="A53" s="25"/>
      <c r="B53" s="13"/>
      <c r="C53" s="1" t="s">
        <v>111</v>
      </c>
      <c r="F53" s="122" t="str">
        <f>IF(OR(F51="Yes",F52="Yes"),"Yes",IF(AND(F51="No",F52="No"),"No","CHECK SITE DETAILS"))</f>
        <v>CHECK SITE DETAILS</v>
      </c>
      <c r="G53" s="122"/>
      <c r="I53" s="2"/>
      <c r="L53" s="13"/>
      <c r="M53" s="13" t="s">
        <v>113</v>
      </c>
      <c r="N53" s="13"/>
      <c r="O53" s="13"/>
    </row>
    <row r="54" spans="1:15" x14ac:dyDescent="0.2">
      <c r="A54" s="26"/>
      <c r="B54" s="13"/>
      <c r="I54" s="2"/>
      <c r="L54" s="13"/>
      <c r="M54" s="13"/>
      <c r="N54" s="13"/>
      <c r="O54" s="13"/>
    </row>
    <row r="55" spans="1:15" x14ac:dyDescent="0.2">
      <c r="A55" s="25"/>
      <c r="B55" s="13"/>
      <c r="C55" s="2" t="s">
        <v>73</v>
      </c>
      <c r="F55" s="118" t="str">
        <f>IF(OR(F32="Major",AND(F39="Yes",F49="Yes",F46="Yes")),"Yes",IF(AND(F32="Minor",F39="No"),"No","CHECK SITE DETAILS"))</f>
        <v>CHECK SITE DETAILS</v>
      </c>
      <c r="G55" s="119"/>
      <c r="I55" s="2"/>
      <c r="L55" s="13"/>
      <c r="M55" s="13" t="s">
        <v>67</v>
      </c>
      <c r="N55" s="13"/>
      <c r="O55" s="13"/>
    </row>
    <row r="56" spans="1:15" ht="15.75" x14ac:dyDescent="0.25">
      <c r="A56" s="25" t="s">
        <v>4</v>
      </c>
      <c r="B56" s="13"/>
      <c r="C56" s="2" t="s">
        <v>56</v>
      </c>
      <c r="F56" s="120" t="s">
        <v>27</v>
      </c>
      <c r="G56" s="121"/>
      <c r="H56" s="1" t="s">
        <v>79</v>
      </c>
      <c r="I56" s="2"/>
      <c r="L56" s="13"/>
      <c r="M56" s="13"/>
      <c r="N56" s="13"/>
      <c r="O56" s="13"/>
    </row>
    <row r="57" spans="1:15" x14ac:dyDescent="0.2">
      <c r="A57" s="26"/>
      <c r="B57" s="13"/>
      <c r="I57" s="2"/>
      <c r="L57" s="13"/>
      <c r="M57" s="11"/>
      <c r="N57" s="13"/>
      <c r="O57" s="13"/>
    </row>
    <row r="58" spans="1:15" x14ac:dyDescent="0.2">
      <c r="A58" s="26"/>
      <c r="B58" s="13"/>
      <c r="C58" s="2" t="s">
        <v>72</v>
      </c>
      <c r="F58" s="118" t="str">
        <f>IF(OR(F35="Major",AND(F42="Yes",OR(F49="Yes",F52="Yes"))),"Yes",IF(OR(AND(F35="Minor",F42="No"),AND(F49="No",F52="No")),"No","CHECK SITE DETAILS"))</f>
        <v>CHECK SITE DETAILS</v>
      </c>
      <c r="G58" s="119"/>
      <c r="I58" s="2"/>
      <c r="L58" s="13"/>
      <c r="M58" s="13" t="s">
        <v>66</v>
      </c>
      <c r="N58" s="13"/>
      <c r="O58" s="13"/>
    </row>
    <row r="59" spans="1:15" ht="15.75" x14ac:dyDescent="0.25">
      <c r="A59" s="25" t="s">
        <v>4</v>
      </c>
      <c r="B59" s="13"/>
      <c r="C59" s="2" t="s">
        <v>71</v>
      </c>
      <c r="F59" s="120" t="s">
        <v>27</v>
      </c>
      <c r="G59" s="121"/>
      <c r="H59" s="1" t="s">
        <v>79</v>
      </c>
      <c r="I59" s="2"/>
      <c r="L59" s="13"/>
      <c r="M59" s="13"/>
      <c r="N59" s="13"/>
      <c r="O59" s="13"/>
    </row>
    <row r="60" spans="1:15" x14ac:dyDescent="0.2">
      <c r="A60" s="26"/>
      <c r="B60" s="13"/>
      <c r="I60" s="2"/>
      <c r="L60" s="13"/>
      <c r="M60" s="13"/>
      <c r="N60" s="13"/>
      <c r="O60" s="13"/>
    </row>
    <row r="61" spans="1:15" x14ac:dyDescent="0.2">
      <c r="A61" s="26"/>
      <c r="B61" s="13"/>
      <c r="C61" s="2" t="s">
        <v>68</v>
      </c>
      <c r="F61" s="118" t="str">
        <f>IF(OR(F39="Major",F42="Yes"),"Yes",IF(AND(F39="Minor",F42="No"),"No","CHECK SITE DETAILS"))</f>
        <v>Yes</v>
      </c>
      <c r="G61" s="119"/>
      <c r="I61" s="2"/>
      <c r="L61" s="13"/>
      <c r="M61" s="13" t="s">
        <v>69</v>
      </c>
      <c r="N61" s="13"/>
      <c r="O61" s="13"/>
    </row>
    <row r="62" spans="1:15" ht="15.75" x14ac:dyDescent="0.25">
      <c r="A62" s="25" t="s">
        <v>4</v>
      </c>
      <c r="B62" s="13"/>
      <c r="C62" s="2" t="s">
        <v>70</v>
      </c>
      <c r="F62" s="120" t="s">
        <v>27</v>
      </c>
      <c r="G62" s="121"/>
      <c r="H62" s="1" t="s">
        <v>80</v>
      </c>
      <c r="I62" s="2"/>
      <c r="L62" s="13"/>
      <c r="M62" s="11"/>
      <c r="N62" s="13"/>
      <c r="O62" s="13"/>
    </row>
    <row r="63" spans="1:15" x14ac:dyDescent="0.2">
      <c r="A63" s="25"/>
      <c r="B63" s="13"/>
      <c r="I63" s="2"/>
      <c r="L63" s="13"/>
      <c r="M63" s="11"/>
      <c r="N63" s="13"/>
      <c r="O63" s="13"/>
    </row>
    <row r="64" spans="1:15" x14ac:dyDescent="0.2">
      <c r="A64" s="26"/>
      <c r="B64" s="13"/>
      <c r="C64" s="2" t="s">
        <v>82</v>
      </c>
      <c r="F64" s="118" t="str">
        <f>IF(OR(F55="Yes",F58="Yes",F61="Yes"),"Yes",IF(AND(F55="No",F58="No",F61="No"),"No","CHECK SITE DETAILS"))</f>
        <v>Yes</v>
      </c>
      <c r="G64" s="119"/>
      <c r="I64" s="2"/>
      <c r="L64" s="13"/>
      <c r="M64" s="11" t="s">
        <v>114</v>
      </c>
      <c r="N64" s="13"/>
      <c r="O64" s="13"/>
    </row>
    <row r="65" spans="1:16" ht="15.75" x14ac:dyDescent="0.25">
      <c r="A65" s="25" t="s">
        <v>4</v>
      </c>
      <c r="B65" s="13"/>
      <c r="C65" s="2" t="s">
        <v>78</v>
      </c>
      <c r="F65" s="120" t="s">
        <v>27</v>
      </c>
      <c r="G65" s="121"/>
      <c r="H65" s="1" t="s">
        <v>83</v>
      </c>
      <c r="I65" s="2"/>
      <c r="L65" s="13"/>
      <c r="M65" s="13"/>
      <c r="N65" s="13"/>
      <c r="O65" s="13"/>
    </row>
    <row r="66" spans="1:16" x14ac:dyDescent="0.2">
      <c r="A66" s="2"/>
      <c r="I66" s="2"/>
    </row>
    <row r="67" spans="1:16" ht="16.5" customHeight="1" x14ac:dyDescent="0.2">
      <c r="A67" s="2"/>
      <c r="I67" s="2"/>
    </row>
    <row r="68" spans="1:16" x14ac:dyDescent="0.2">
      <c r="A68" s="2"/>
      <c r="I68" s="2"/>
    </row>
    <row r="69" spans="1:16" ht="16.5" customHeight="1" x14ac:dyDescent="0.2">
      <c r="A69" s="2"/>
      <c r="I69" s="2"/>
    </row>
    <row r="70" spans="1:16" ht="16.5" customHeight="1" x14ac:dyDescent="0.2">
      <c r="A70" s="2"/>
      <c r="I70" s="2"/>
    </row>
    <row r="71" spans="1:16" ht="16.5" customHeight="1" x14ac:dyDescent="0.2">
      <c r="A71" s="2"/>
      <c r="I71" s="2"/>
    </row>
    <row r="72" spans="1:16" ht="16.5" customHeight="1" x14ac:dyDescent="0.2">
      <c r="A72" s="2"/>
      <c r="I72" s="2"/>
    </row>
    <row r="73" spans="1:16" ht="16.5" customHeight="1" x14ac:dyDescent="0.2">
      <c r="A73" s="2"/>
      <c r="I73" s="2"/>
    </row>
    <row r="74" spans="1:16" ht="16.5" customHeight="1" x14ac:dyDescent="0.2">
      <c r="A74" s="2"/>
      <c r="I74" s="2"/>
    </row>
    <row r="75" spans="1:16" ht="16.5" customHeight="1" x14ac:dyDescent="0.2">
      <c r="A75" s="2"/>
      <c r="I75" s="2"/>
    </row>
    <row r="76" spans="1:16" ht="16.5" customHeight="1" x14ac:dyDescent="0.2">
      <c r="A76" s="2"/>
      <c r="I76" s="2"/>
    </row>
    <row r="77" spans="1:16" ht="16.5" customHeight="1" x14ac:dyDescent="0.2">
      <c r="A77" s="2"/>
      <c r="I77" s="2"/>
    </row>
    <row r="78" spans="1:16" ht="16.5" customHeight="1" x14ac:dyDescent="0.2">
      <c r="A78" s="2"/>
      <c r="I78" s="2"/>
    </row>
    <row r="79" spans="1:16" x14ac:dyDescent="0.2">
      <c r="I79" s="2"/>
      <c r="O79" s="13"/>
    </row>
    <row r="80" spans="1:16" x14ac:dyDescent="0.2">
      <c r="B80" s="6"/>
      <c r="I80" s="2"/>
      <c r="O80" s="13"/>
      <c r="P80" s="10"/>
    </row>
    <row r="81" spans="1:15" x14ac:dyDescent="0.2">
      <c r="I81" s="2"/>
      <c r="O81" s="13"/>
    </row>
    <row r="82" spans="1:15" x14ac:dyDescent="0.2">
      <c r="A82" s="16"/>
      <c r="B82" s="13"/>
      <c r="I82" s="2"/>
      <c r="L82" s="13"/>
      <c r="M82" s="13"/>
      <c r="N82" s="13"/>
      <c r="O82" s="13"/>
    </row>
    <row r="83" spans="1:15" x14ac:dyDescent="0.2">
      <c r="A83" s="16"/>
      <c r="B83" s="13"/>
      <c r="I83" s="2"/>
      <c r="L83" s="13"/>
      <c r="M83" s="13"/>
      <c r="N83" s="13"/>
      <c r="O83" s="13"/>
    </row>
    <row r="84" spans="1:15" x14ac:dyDescent="0.2">
      <c r="I84" s="2"/>
      <c r="O84" s="13"/>
    </row>
    <row r="85" spans="1:15" x14ac:dyDescent="0.2">
      <c r="I85" s="2"/>
      <c r="O85" s="13"/>
    </row>
    <row r="86" spans="1:15" x14ac:dyDescent="0.2">
      <c r="I86" s="2"/>
      <c r="O86" s="13"/>
    </row>
    <row r="87" spans="1:15" x14ac:dyDescent="0.2">
      <c r="I87" s="2"/>
      <c r="O87" s="13"/>
    </row>
    <row r="88" spans="1:15" x14ac:dyDescent="0.2">
      <c r="I88" s="2"/>
      <c r="O88" s="13"/>
    </row>
    <row r="89" spans="1:15" x14ac:dyDescent="0.2">
      <c r="I89" s="2"/>
      <c r="O89" s="13"/>
    </row>
    <row r="90" spans="1:15" x14ac:dyDescent="0.2">
      <c r="I90" s="2"/>
      <c r="O90" s="13"/>
    </row>
    <row r="91" spans="1:15" x14ac:dyDescent="0.2">
      <c r="I91" s="2"/>
      <c r="O91" s="13"/>
    </row>
    <row r="92" spans="1:15" x14ac:dyDescent="0.2">
      <c r="I92" s="2"/>
      <c r="O92" s="13"/>
    </row>
    <row r="93" spans="1:15" x14ac:dyDescent="0.2">
      <c r="I93" s="2"/>
      <c r="O93" s="13"/>
    </row>
    <row r="94" spans="1:15" x14ac:dyDescent="0.2">
      <c r="I94" s="2"/>
    </row>
    <row r="95" spans="1:15" x14ac:dyDescent="0.2">
      <c r="I95" s="2"/>
    </row>
    <row r="96" spans="1:15" ht="46.9" customHeight="1" x14ac:dyDescent="0.2">
      <c r="I96" s="2"/>
    </row>
    <row r="97" spans="3:15" x14ac:dyDescent="0.2">
      <c r="I97" s="2"/>
    </row>
    <row r="98" spans="3:15" x14ac:dyDescent="0.2">
      <c r="I98" s="2"/>
    </row>
    <row r="99" spans="3:15" x14ac:dyDescent="0.2">
      <c r="I99" s="2"/>
    </row>
    <row r="100" spans="3:15" x14ac:dyDescent="0.2">
      <c r="I100" s="2"/>
    </row>
    <row r="101" spans="3:15" ht="15.75" x14ac:dyDescent="0.25">
      <c r="C101" s="1" t="s">
        <v>13</v>
      </c>
    </row>
    <row r="102" spans="3:15" x14ac:dyDescent="0.2">
      <c r="C102" s="97"/>
      <c r="D102" s="98"/>
      <c r="E102" s="98"/>
      <c r="F102" s="98"/>
      <c r="G102" s="98"/>
      <c r="H102" s="98"/>
      <c r="I102" s="98"/>
      <c r="J102" s="98"/>
      <c r="K102" s="99"/>
    </row>
    <row r="103" spans="3:15" x14ac:dyDescent="0.2">
      <c r="C103" s="100"/>
      <c r="D103" s="101"/>
      <c r="E103" s="101"/>
      <c r="F103" s="101"/>
      <c r="G103" s="101"/>
      <c r="H103" s="101"/>
      <c r="I103" s="101"/>
      <c r="J103" s="101"/>
      <c r="K103" s="102"/>
    </row>
    <row r="104" spans="3:15" x14ac:dyDescent="0.2">
      <c r="C104" s="100"/>
      <c r="D104" s="101"/>
      <c r="E104" s="101"/>
      <c r="F104" s="101"/>
      <c r="G104" s="101"/>
      <c r="H104" s="101"/>
      <c r="I104" s="101"/>
      <c r="J104" s="101"/>
      <c r="K104" s="102"/>
      <c r="O104" s="13"/>
    </row>
    <row r="105" spans="3:15" ht="64.5" customHeight="1" x14ac:dyDescent="0.2">
      <c r="C105" s="100"/>
      <c r="D105" s="101"/>
      <c r="E105" s="101"/>
      <c r="F105" s="101"/>
      <c r="G105" s="101"/>
      <c r="H105" s="101"/>
      <c r="I105" s="101"/>
      <c r="J105" s="101"/>
      <c r="K105" s="102"/>
      <c r="O105" s="13"/>
    </row>
    <row r="106" spans="3:15" x14ac:dyDescent="0.2">
      <c r="C106" s="100"/>
      <c r="D106" s="101"/>
      <c r="E106" s="101"/>
      <c r="F106" s="101"/>
      <c r="G106" s="101"/>
      <c r="H106" s="101"/>
      <c r="I106" s="101"/>
      <c r="J106" s="101"/>
      <c r="K106" s="102"/>
      <c r="O106" s="13"/>
    </row>
    <row r="107" spans="3:15" x14ac:dyDescent="0.2">
      <c r="C107" s="100"/>
      <c r="D107" s="101"/>
      <c r="E107" s="101"/>
      <c r="F107" s="101"/>
      <c r="G107" s="101"/>
      <c r="H107" s="101"/>
      <c r="I107" s="101"/>
      <c r="J107" s="101"/>
      <c r="K107" s="102"/>
      <c r="O107" s="13"/>
    </row>
    <row r="108" spans="3:15" x14ac:dyDescent="0.2">
      <c r="C108" s="103"/>
      <c r="D108" s="104"/>
      <c r="E108" s="104"/>
      <c r="F108" s="104"/>
      <c r="G108" s="104"/>
      <c r="H108" s="104"/>
      <c r="I108" s="104"/>
      <c r="J108" s="104"/>
      <c r="K108" s="105"/>
      <c r="O108" s="13"/>
    </row>
    <row r="109" spans="3:15" x14ac:dyDescent="0.2">
      <c r="O109" s="13"/>
    </row>
    <row r="110" spans="3:15" x14ac:dyDescent="0.2">
      <c r="O110" s="13"/>
    </row>
    <row r="111" spans="3:15" x14ac:dyDescent="0.2">
      <c r="O111" s="13"/>
    </row>
    <row r="112" spans="3:15" x14ac:dyDescent="0.2">
      <c r="O112" s="13"/>
    </row>
    <row r="113" spans="15:18" x14ac:dyDescent="0.2">
      <c r="O113" s="13"/>
    </row>
    <row r="114" spans="15:18" x14ac:dyDescent="0.2">
      <c r="O114" s="13"/>
    </row>
    <row r="115" spans="15:18" x14ac:dyDescent="0.2">
      <c r="O115" s="13"/>
    </row>
    <row r="116" spans="15:18" x14ac:dyDescent="0.2">
      <c r="O116" s="13"/>
    </row>
    <row r="117" spans="15:18" x14ac:dyDescent="0.2">
      <c r="O117" s="13"/>
    </row>
    <row r="118" spans="15:18" ht="41.25" customHeight="1" x14ac:dyDescent="0.2">
      <c r="O118" s="13"/>
    </row>
    <row r="119" spans="15:18" x14ac:dyDescent="0.2">
      <c r="O119" s="13"/>
    </row>
    <row r="120" spans="15:18" x14ac:dyDescent="0.2">
      <c r="O120" s="13"/>
    </row>
    <row r="121" spans="15:18" x14ac:dyDescent="0.2">
      <c r="O121" s="13"/>
      <c r="P121" s="12"/>
      <c r="Q121" s="12"/>
      <c r="R121" s="9"/>
    </row>
    <row r="122" spans="15:18" x14ac:dyDescent="0.2">
      <c r="O122" s="13"/>
      <c r="P122" s="12"/>
      <c r="Q122" s="12"/>
      <c r="R122" s="9"/>
    </row>
    <row r="123" spans="15:18" x14ac:dyDescent="0.2">
      <c r="O123" s="13"/>
      <c r="P123" s="12"/>
      <c r="Q123" s="12"/>
      <c r="R123" s="9"/>
    </row>
    <row r="124" spans="15:18" x14ac:dyDescent="0.2">
      <c r="O124" s="13"/>
    </row>
    <row r="125" spans="15:18" x14ac:dyDescent="0.2">
      <c r="O125" s="13"/>
    </row>
    <row r="126" spans="15:18" x14ac:dyDescent="0.2">
      <c r="O126" s="13"/>
    </row>
    <row r="127" spans="15:18" x14ac:dyDescent="0.2">
      <c r="O127" s="13"/>
    </row>
    <row r="128" spans="15:18" x14ac:dyDescent="0.2">
      <c r="O128" s="13"/>
    </row>
    <row r="129" spans="15:15" x14ac:dyDescent="0.2">
      <c r="O129" s="13"/>
    </row>
    <row r="130" spans="15:15" ht="27.75" customHeight="1" x14ac:dyDescent="0.2">
      <c r="O130" s="13"/>
    </row>
    <row r="131" spans="15:15" x14ac:dyDescent="0.2">
      <c r="O131" s="13"/>
    </row>
    <row r="132" spans="15:15" x14ac:dyDescent="0.2">
      <c r="O132" s="13"/>
    </row>
    <row r="133" spans="15:15" x14ac:dyDescent="0.2">
      <c r="O133" s="13"/>
    </row>
    <row r="134" spans="15:15" x14ac:dyDescent="0.2">
      <c r="O134" s="13"/>
    </row>
    <row r="135" spans="15:15" x14ac:dyDescent="0.2">
      <c r="O135" s="13"/>
    </row>
    <row r="136" spans="15:15" x14ac:dyDescent="0.2">
      <c r="O136" s="13"/>
    </row>
    <row r="137" spans="15:15" x14ac:dyDescent="0.2">
      <c r="O137" s="23"/>
    </row>
    <row r="138" spans="15:15" x14ac:dyDescent="0.2">
      <c r="O138" s="13"/>
    </row>
    <row r="139" spans="15:15" x14ac:dyDescent="0.2">
      <c r="O139" s="13"/>
    </row>
    <row r="140" spans="15:15" x14ac:dyDescent="0.2">
      <c r="O140" s="13"/>
    </row>
    <row r="141" spans="15:15" x14ac:dyDescent="0.2">
      <c r="O141" s="13"/>
    </row>
    <row r="142" spans="15:15" x14ac:dyDescent="0.2">
      <c r="O142" s="13"/>
    </row>
    <row r="143" spans="15:15" x14ac:dyDescent="0.2">
      <c r="O143" s="13"/>
    </row>
    <row r="144" spans="15:15" x14ac:dyDescent="0.2">
      <c r="O144" s="13"/>
    </row>
    <row r="145" spans="15:15" ht="31.5" customHeight="1" x14ac:dyDescent="0.2">
      <c r="O145" s="13"/>
    </row>
    <row r="146" spans="15:15" ht="15" customHeight="1" x14ac:dyDescent="0.2">
      <c r="O146" s="13"/>
    </row>
    <row r="147" spans="15:15" x14ac:dyDescent="0.2">
      <c r="O147" s="13"/>
    </row>
    <row r="148" spans="15:15" x14ac:dyDescent="0.2">
      <c r="O148" s="13"/>
    </row>
    <row r="149" spans="15:15" x14ac:dyDescent="0.2">
      <c r="O149" s="13"/>
    </row>
    <row r="150" spans="15:15" x14ac:dyDescent="0.2">
      <c r="O150" s="13"/>
    </row>
    <row r="151" spans="15:15" x14ac:dyDescent="0.2">
      <c r="O151" s="13"/>
    </row>
    <row r="152" spans="15:15" ht="30" customHeight="1" x14ac:dyDescent="0.2">
      <c r="O152" s="13"/>
    </row>
    <row r="153" spans="15:15" x14ac:dyDescent="0.2">
      <c r="O153" s="13"/>
    </row>
    <row r="154" spans="15:15" x14ac:dyDescent="0.2">
      <c r="O154" s="13"/>
    </row>
    <row r="155" spans="15:15" x14ac:dyDescent="0.2">
      <c r="O155" s="13"/>
    </row>
    <row r="156" spans="15:15" x14ac:dyDescent="0.2">
      <c r="O156" s="13"/>
    </row>
    <row r="157" spans="15:15" x14ac:dyDescent="0.2">
      <c r="O157" s="13"/>
    </row>
    <row r="158" spans="15:15" x14ac:dyDescent="0.2">
      <c r="O158" s="13"/>
    </row>
    <row r="159" spans="15:15" x14ac:dyDescent="0.2">
      <c r="O159" s="13"/>
    </row>
    <row r="165" spans="15:15" x14ac:dyDescent="0.2">
      <c r="O165" s="13"/>
    </row>
    <row r="166" spans="15:15" x14ac:dyDescent="0.2">
      <c r="O166" s="13"/>
    </row>
    <row r="184" spans="2:20" s="6" customFormat="1" ht="39.6" customHeight="1" x14ac:dyDescent="0.2">
      <c r="B184" s="2"/>
      <c r="C184" s="2"/>
      <c r="D184" s="2"/>
      <c r="E184" s="2"/>
      <c r="F184" s="2"/>
      <c r="G184" s="2"/>
      <c r="H184" s="2"/>
      <c r="I184" s="3"/>
      <c r="J184" s="2"/>
      <c r="K184" s="2"/>
      <c r="L184" s="2"/>
      <c r="M184" s="2"/>
      <c r="N184" s="2"/>
      <c r="O184" s="2"/>
      <c r="P184" s="2"/>
      <c r="Q184" s="2"/>
      <c r="R184" s="2"/>
      <c r="S184" s="2"/>
      <c r="T184" s="2"/>
    </row>
  </sheetData>
  <sheetProtection algorithmName="SHA-512" hashValue="xpnsddePSafIKxzk8vXXIcBmWgNrp1kSkEi/Ur5ret5MCe6M0+XfXWPHS1r8uLhHiFObjRBRM8BImUfYcvnzeA==" saltValue="uQlm3fLlqn9QLS4GmoNUqA==" spinCount="100000" sheet="1" formatCells="0" formatColumns="0" formatRows="0" insertColumns="0" insertRows="0" selectLockedCells="1"/>
  <mergeCells count="38">
    <mergeCell ref="F37:G37"/>
    <mergeCell ref="F59:G59"/>
    <mergeCell ref="F64:G64"/>
    <mergeCell ref="F61:G61"/>
    <mergeCell ref="F62:G62"/>
    <mergeCell ref="F45:G45"/>
    <mergeCell ref="F65:G65"/>
    <mergeCell ref="F55:G55"/>
    <mergeCell ref="F56:G56"/>
    <mergeCell ref="F35:G35"/>
    <mergeCell ref="F58:G58"/>
    <mergeCell ref="F52:G52"/>
    <mergeCell ref="F47:G47"/>
    <mergeCell ref="F46:G46"/>
    <mergeCell ref="F42:G42"/>
    <mergeCell ref="F49:G49"/>
    <mergeCell ref="F50:G50"/>
    <mergeCell ref="F51:G51"/>
    <mergeCell ref="F39:G39"/>
    <mergeCell ref="F40:G40"/>
    <mergeCell ref="F41:G41"/>
    <mergeCell ref="F44:G44"/>
    <mergeCell ref="A8:K8"/>
    <mergeCell ref="C102:K108"/>
    <mergeCell ref="A11:C11"/>
    <mergeCell ref="D11:E11"/>
    <mergeCell ref="D13:J13"/>
    <mergeCell ref="D12:J12"/>
    <mergeCell ref="E17:F17"/>
    <mergeCell ref="E22:I22"/>
    <mergeCell ref="D30:I30"/>
    <mergeCell ref="D31:I31"/>
    <mergeCell ref="A27:C27"/>
    <mergeCell ref="A28:C28"/>
    <mergeCell ref="F34:G34"/>
    <mergeCell ref="F38:G38"/>
    <mergeCell ref="F53:G53"/>
    <mergeCell ref="A18:C18"/>
  </mergeCells>
  <conditionalFormatting sqref="D25">
    <cfRule type="expression" dxfId="17" priority="30">
      <formula>$D$17="Non-residential"</formula>
    </cfRule>
  </conditionalFormatting>
  <conditionalFormatting sqref="D26:D27 D29">
    <cfRule type="expression" dxfId="16" priority="29">
      <formula>$D$17="residential"</formula>
    </cfRule>
  </conditionalFormatting>
  <conditionalFormatting sqref="D18">
    <cfRule type="expression" dxfId="15" priority="16">
      <formula>$D$17="Non-residential"</formula>
    </cfRule>
  </conditionalFormatting>
  <conditionalFormatting sqref="H27">
    <cfRule type="expression" dxfId="14" priority="13">
      <formula>$D$17="residential"</formula>
    </cfRule>
  </conditionalFormatting>
  <conditionalFormatting sqref="G27">
    <cfRule type="expression" dxfId="13" priority="12">
      <formula>$D$17="residential"</formula>
    </cfRule>
  </conditionalFormatting>
  <conditionalFormatting sqref="F27">
    <cfRule type="expression" dxfId="12" priority="11">
      <formula>$D$17="residential"</formula>
    </cfRule>
  </conditionalFormatting>
  <conditionalFormatting sqref="E27">
    <cfRule type="expression" dxfId="11" priority="10">
      <formula>$D$17="residential"</formula>
    </cfRule>
  </conditionalFormatting>
  <conditionalFormatting sqref="D28">
    <cfRule type="expression" dxfId="10" priority="9">
      <formula>$D$17="residential"</formula>
    </cfRule>
  </conditionalFormatting>
  <conditionalFormatting sqref="E28:F28">
    <cfRule type="expression" dxfId="9" priority="3">
      <formula>$D$17="residential"</formula>
    </cfRule>
  </conditionalFormatting>
  <conditionalFormatting sqref="G28">
    <cfRule type="expression" dxfId="8" priority="2">
      <formula>$D$17="residential"</formula>
    </cfRule>
  </conditionalFormatting>
  <conditionalFormatting sqref="H28">
    <cfRule type="expression" dxfId="7" priority="1">
      <formula>$D$17="residential"</formula>
    </cfRule>
  </conditionalFormatting>
  <dataValidations count="1">
    <dataValidation type="list" allowBlank="1" showInputMessage="1" showErrorMessage="1" sqref="F32" xr:uid="{00000000-0002-0000-00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'Reference data'!$H$2:$H$4</xm:f>
          </x14:formula1>
          <xm:sqref>D17</xm:sqref>
        </x14:dataValidation>
        <x14:dataValidation type="list" allowBlank="1" showInputMessage="1" showErrorMessage="1" xr:uid="{00000000-0002-0000-0000-000002000000}">
          <x14:formula1>
            <xm:f>'Reference data'!$I$2:$I$4</xm:f>
          </x14:formula1>
          <xm:sqref>E17</xm:sqref>
        </x14:dataValidation>
        <x14:dataValidation type="list" allowBlank="1" showInputMessage="1" showErrorMessage="1" xr:uid="{00000000-0002-0000-0000-000003000000}">
          <x14:formula1>
            <xm:f>'Reference data'!$K$2:$K$6</xm:f>
          </x14:formula1>
          <xm:sqref>D16 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38"/>
  <sheetViews>
    <sheetView zoomScale="75" zoomScaleNormal="75" workbookViewId="0">
      <selection activeCell="E25" sqref="E25"/>
    </sheetView>
  </sheetViews>
  <sheetFormatPr defaultRowHeight="15" x14ac:dyDescent="0.2"/>
  <cols>
    <col min="1" max="1" width="26.109375" style="2" customWidth="1"/>
    <col min="2" max="2" width="4.77734375" style="2" customWidth="1"/>
    <col min="3" max="3" width="54.21875" style="2" bestFit="1" customWidth="1"/>
    <col min="4" max="4" width="21.109375" style="2" customWidth="1"/>
    <col min="5" max="5" width="22.21875" style="2" bestFit="1" customWidth="1"/>
    <col min="6" max="6" width="3.6640625" style="2" customWidth="1"/>
    <col min="7" max="7" width="25.5546875" style="2" customWidth="1"/>
    <col min="8" max="8" width="20.77734375" style="2" customWidth="1"/>
    <col min="9" max="9" width="4" style="2" customWidth="1"/>
    <col min="10" max="10" width="89.109375" style="2" bestFit="1" customWidth="1"/>
    <col min="11" max="16384" width="8.88671875" style="2"/>
  </cols>
  <sheetData>
    <row r="2" spans="1:19" ht="20.25" x14ac:dyDescent="0.3">
      <c r="A2" s="74" t="s">
        <v>125</v>
      </c>
    </row>
    <row r="4" spans="1:19" ht="30" x14ac:dyDescent="0.2">
      <c r="A4" s="26" t="s">
        <v>12</v>
      </c>
      <c r="C4" s="75" t="s">
        <v>124</v>
      </c>
      <c r="D4" s="76" t="s">
        <v>86</v>
      </c>
      <c r="E4" s="76" t="s">
        <v>136</v>
      </c>
      <c r="G4" s="56" t="s">
        <v>88</v>
      </c>
      <c r="H4" s="56" t="s">
        <v>87</v>
      </c>
      <c r="J4" s="42" t="s">
        <v>1</v>
      </c>
    </row>
    <row r="5" spans="1:19" ht="42" customHeight="1" x14ac:dyDescent="0.2">
      <c r="A5" s="26"/>
      <c r="C5" s="77" t="s">
        <v>91</v>
      </c>
      <c r="D5" s="78" t="str">
        <f>IF('Scheme Summary'!F55="Yes","Yes",IF('Scheme Summary'!F55="No","No","CHECK SITE DETAILS"))</f>
        <v>CHECK SITE DETAILS</v>
      </c>
      <c r="E5" s="79" t="str">
        <f>'Scheme Summary'!F56</f>
        <v>Yes</v>
      </c>
      <c r="G5" s="66"/>
      <c r="H5" s="66"/>
      <c r="J5" s="123" t="s">
        <v>123</v>
      </c>
      <c r="K5" s="123"/>
      <c r="L5" s="123"/>
      <c r="M5" s="123"/>
      <c r="N5" s="123"/>
      <c r="O5" s="123"/>
      <c r="P5" s="123"/>
      <c r="Q5" s="123"/>
      <c r="R5" s="123"/>
      <c r="S5" s="123"/>
    </row>
    <row r="6" spans="1:19" x14ac:dyDescent="0.2">
      <c r="C6" s="77"/>
    </row>
    <row r="7" spans="1:19" x14ac:dyDescent="0.2">
      <c r="A7" s="25"/>
      <c r="C7" s="80" t="s">
        <v>106</v>
      </c>
      <c r="D7" s="81" t="str">
        <f>'Scheme Summary'!F58</f>
        <v>CHECK SITE DETAILS</v>
      </c>
      <c r="E7" s="82" t="str">
        <f>'Scheme Summary'!F59</f>
        <v>Yes</v>
      </c>
      <c r="J7" s="123" t="s">
        <v>105</v>
      </c>
      <c r="K7" s="123"/>
      <c r="L7" s="123"/>
      <c r="M7" s="123"/>
      <c r="N7" s="123"/>
      <c r="O7" s="123"/>
      <c r="P7" s="123"/>
      <c r="Q7" s="123"/>
    </row>
    <row r="8" spans="1:19" x14ac:dyDescent="0.2">
      <c r="A8" s="25"/>
      <c r="C8" s="83" t="s">
        <v>102</v>
      </c>
      <c r="D8" s="81" t="str">
        <f>D7</f>
        <v>CHECK SITE DETAILS</v>
      </c>
      <c r="E8" s="65" t="s">
        <v>2</v>
      </c>
      <c r="G8" s="66"/>
      <c r="H8" s="66"/>
      <c r="J8" s="123"/>
      <c r="K8" s="123"/>
      <c r="L8" s="123"/>
      <c r="M8" s="123"/>
      <c r="N8" s="123"/>
      <c r="O8" s="123"/>
      <c r="P8" s="123"/>
      <c r="Q8" s="123"/>
      <c r="R8" s="84"/>
    </row>
    <row r="9" spans="1:19" x14ac:dyDescent="0.2">
      <c r="C9" s="80"/>
    </row>
    <row r="10" spans="1:19" ht="15" customHeight="1" x14ac:dyDescent="0.2">
      <c r="A10" s="25"/>
      <c r="C10" s="85" t="s">
        <v>122</v>
      </c>
      <c r="D10" s="81" t="str">
        <f>'Scheme Summary'!F61</f>
        <v>Yes</v>
      </c>
      <c r="E10" s="82" t="str">
        <f>'Scheme Summary'!F62</f>
        <v>Yes</v>
      </c>
      <c r="G10" s="66"/>
      <c r="H10" s="66"/>
      <c r="J10" s="123" t="s">
        <v>103</v>
      </c>
      <c r="K10" s="123"/>
      <c r="L10" s="123"/>
      <c r="M10" s="123"/>
      <c r="N10" s="123"/>
      <c r="O10" s="123"/>
      <c r="P10" s="123"/>
      <c r="Q10" s="123"/>
      <c r="R10" s="84"/>
    </row>
    <row r="11" spans="1:19" ht="27" customHeight="1" x14ac:dyDescent="0.2">
      <c r="A11" s="25"/>
      <c r="C11" s="83" t="s">
        <v>102</v>
      </c>
      <c r="D11" s="81" t="str">
        <f>D10</f>
        <v>Yes</v>
      </c>
      <c r="E11" s="65" t="s">
        <v>2</v>
      </c>
      <c r="G11" s="66"/>
      <c r="H11" s="66"/>
      <c r="J11" s="123"/>
      <c r="K11" s="123"/>
      <c r="L11" s="123"/>
      <c r="M11" s="123"/>
      <c r="N11" s="123"/>
      <c r="O11" s="123"/>
      <c r="P11" s="123"/>
      <c r="Q11" s="123"/>
      <c r="R11" s="84"/>
    </row>
    <row r="12" spans="1:19" x14ac:dyDescent="0.2">
      <c r="C12" s="77"/>
    </row>
    <row r="13" spans="1:19" ht="30" x14ac:dyDescent="0.2">
      <c r="A13" s="26" t="s">
        <v>12</v>
      </c>
      <c r="C13" s="75" t="s">
        <v>101</v>
      </c>
      <c r="D13" s="76" t="s">
        <v>86</v>
      </c>
      <c r="E13" s="76" t="s">
        <v>135</v>
      </c>
      <c r="G13" s="56" t="s">
        <v>88</v>
      </c>
      <c r="H13" s="56" t="s">
        <v>87</v>
      </c>
    </row>
    <row r="14" spans="1:19" x14ac:dyDescent="0.2">
      <c r="A14" s="26"/>
      <c r="C14" s="86" t="s">
        <v>127</v>
      </c>
      <c r="D14" s="81" t="str">
        <f>D5</f>
        <v>CHECK SITE DETAILS</v>
      </c>
      <c r="E14" s="65" t="s">
        <v>2</v>
      </c>
      <c r="G14" s="66"/>
      <c r="H14" s="66"/>
      <c r="J14" s="11" t="s">
        <v>116</v>
      </c>
    </row>
    <row r="15" spans="1:19" x14ac:dyDescent="0.2">
      <c r="A15" s="26"/>
      <c r="C15" s="86" t="s">
        <v>128</v>
      </c>
      <c r="D15" s="81" t="str">
        <f>D5</f>
        <v>CHECK SITE DETAILS</v>
      </c>
      <c r="E15" s="65" t="s">
        <v>2</v>
      </c>
      <c r="G15" s="66"/>
      <c r="H15" s="66"/>
      <c r="J15" s="11" t="s">
        <v>117</v>
      </c>
    </row>
    <row r="16" spans="1:19" x14ac:dyDescent="0.2">
      <c r="A16" s="26"/>
      <c r="C16" s="86" t="s">
        <v>129</v>
      </c>
      <c r="D16" s="81" t="str">
        <f>D5</f>
        <v>CHECK SITE DETAILS</v>
      </c>
      <c r="E16" s="65" t="s">
        <v>2</v>
      </c>
      <c r="G16" s="66"/>
      <c r="H16" s="66"/>
      <c r="J16" s="2" t="s">
        <v>132</v>
      </c>
    </row>
    <row r="17" spans="1:11" x14ac:dyDescent="0.2">
      <c r="A17" s="26"/>
      <c r="C17" s="86" t="s">
        <v>130</v>
      </c>
      <c r="D17" s="81" t="str">
        <f>D5</f>
        <v>CHECK SITE DETAILS</v>
      </c>
      <c r="E17" s="65" t="s">
        <v>2</v>
      </c>
      <c r="G17" s="66"/>
      <c r="H17" s="66"/>
      <c r="J17" s="13" t="s">
        <v>98</v>
      </c>
    </row>
    <row r="18" spans="1:11" x14ac:dyDescent="0.2">
      <c r="A18" s="26"/>
      <c r="C18" s="86" t="s">
        <v>131</v>
      </c>
      <c r="D18" s="81" t="str">
        <f>D5</f>
        <v>CHECK SITE DETAILS</v>
      </c>
      <c r="E18" s="65" t="s">
        <v>2</v>
      </c>
      <c r="G18" s="66"/>
      <c r="H18" s="66"/>
      <c r="J18" s="13" t="s">
        <v>98</v>
      </c>
    </row>
    <row r="19" spans="1:11" x14ac:dyDescent="0.2">
      <c r="C19" s="77"/>
    </row>
    <row r="20" spans="1:11" x14ac:dyDescent="0.2">
      <c r="A20" s="25"/>
      <c r="C20" s="77" t="s">
        <v>94</v>
      </c>
      <c r="D20" s="81" t="str">
        <f>IF(OR('Scheme Summary'!D17="Residential",'Scheme Summary'!D17="Mixed"),"Yes",IF('Scheme Summary'!D17="Non-residential","No","CHECK SITE DETAILS"))</f>
        <v>No</v>
      </c>
      <c r="E20" s="65" t="s">
        <v>173</v>
      </c>
      <c r="G20" s="66"/>
      <c r="H20" s="66"/>
      <c r="J20" s="87" t="s">
        <v>89</v>
      </c>
      <c r="K20" s="88"/>
    </row>
    <row r="21" spans="1:11" x14ac:dyDescent="0.2">
      <c r="A21" s="25"/>
      <c r="C21" s="77" t="s">
        <v>95</v>
      </c>
      <c r="D21" s="81" t="str">
        <f>D20</f>
        <v>No</v>
      </c>
      <c r="E21" s="65" t="s">
        <v>173</v>
      </c>
      <c r="G21" s="66"/>
      <c r="H21" s="66"/>
      <c r="J21" s="87" t="s">
        <v>89</v>
      </c>
      <c r="K21" s="88"/>
    </row>
    <row r="22" spans="1:11" x14ac:dyDescent="0.2">
      <c r="A22" s="25"/>
      <c r="C22" s="86" t="s">
        <v>109</v>
      </c>
      <c r="D22" s="81" t="str">
        <f>IF(OR('Scheme Summary'!D17="Non-Residential",'Scheme Summary'!D17="Mixed"),"Yes",IF('Scheme Summary'!D17="Residential","No","CHECK SITE DETAILS"))</f>
        <v>Yes</v>
      </c>
      <c r="E22" s="65" t="s">
        <v>174</v>
      </c>
      <c r="G22" s="66"/>
      <c r="H22" s="66"/>
      <c r="J22" s="87" t="s">
        <v>89</v>
      </c>
      <c r="K22" s="89"/>
    </row>
    <row r="23" spans="1:11" x14ac:dyDescent="0.2">
      <c r="C23" s="86"/>
      <c r="J23" s="88"/>
    </row>
    <row r="24" spans="1:11" ht="15.75" x14ac:dyDescent="0.2">
      <c r="A24" s="25"/>
      <c r="C24" s="75" t="s">
        <v>115</v>
      </c>
      <c r="D24" s="81" t="str">
        <f>IF(OR('Scheme Summary'!F42="Yes",'Scheme Summary'!F47="Yes"),"Yes",IF(AND('Scheme Summary'!F42="No",'Scheme Summary'!F47="No"),"No","CHECK SITE DETAILS"))</f>
        <v>Yes</v>
      </c>
      <c r="E24" s="82" t="str">
        <f>IF(OR('Scheme Summary'!F42="Yes",'Scheme Summary'!F47="Yes"),"No",IF(AND('Scheme Summary'!F42="No",'Scheme Summary'!F47="No"),"Yes","CHECK SITE DETAILS"))</f>
        <v>No</v>
      </c>
      <c r="G24" s="66"/>
      <c r="H24" s="66"/>
      <c r="J24" s="87" t="s">
        <v>121</v>
      </c>
    </row>
    <row r="25" spans="1:11" ht="15.75" x14ac:dyDescent="0.2">
      <c r="A25" s="25"/>
      <c r="C25" s="75" t="s">
        <v>93</v>
      </c>
      <c r="D25" s="81" t="str">
        <f>D5</f>
        <v>CHECK SITE DETAILS</v>
      </c>
      <c r="E25" s="65" t="s">
        <v>2</v>
      </c>
      <c r="G25" s="66"/>
      <c r="H25" s="66"/>
      <c r="J25" s="13" t="s">
        <v>90</v>
      </c>
    </row>
    <row r="26" spans="1:11" ht="15.75" x14ac:dyDescent="0.2">
      <c r="A26" s="25"/>
      <c r="C26" s="75" t="s">
        <v>92</v>
      </c>
      <c r="D26" s="81" t="str">
        <f>D5</f>
        <v>CHECK SITE DETAILS</v>
      </c>
      <c r="E26" s="65" t="s">
        <v>2</v>
      </c>
      <c r="G26" s="66"/>
      <c r="H26" s="66"/>
      <c r="J26" s="13" t="s">
        <v>126</v>
      </c>
    </row>
    <row r="27" spans="1:11" x14ac:dyDescent="0.2">
      <c r="C27" s="77"/>
    </row>
    <row r="28" spans="1:11" ht="30" x14ac:dyDescent="0.2">
      <c r="A28" s="26" t="s">
        <v>12</v>
      </c>
      <c r="C28" s="75" t="s">
        <v>133</v>
      </c>
      <c r="D28" s="76" t="s">
        <v>86</v>
      </c>
      <c r="E28" s="76" t="s">
        <v>137</v>
      </c>
      <c r="G28" s="41" t="s">
        <v>88</v>
      </c>
      <c r="H28" s="41" t="s">
        <v>87</v>
      </c>
    </row>
    <row r="29" spans="1:11" x14ac:dyDescent="0.2">
      <c r="A29" s="26"/>
      <c r="C29" s="85" t="s">
        <v>118</v>
      </c>
      <c r="D29" s="81" t="str">
        <f>IF(D5="Yes","Yes",IF(D5="No","No","CHECK SITE DETAILS"))</f>
        <v>CHECK SITE DETAILS</v>
      </c>
      <c r="E29" s="65" t="s">
        <v>2</v>
      </c>
      <c r="G29" s="66"/>
      <c r="H29" s="66"/>
      <c r="J29" s="11" t="s">
        <v>134</v>
      </c>
    </row>
    <row r="30" spans="1:11" x14ac:dyDescent="0.2">
      <c r="A30" s="26"/>
      <c r="C30" s="85" t="s">
        <v>100</v>
      </c>
      <c r="D30" s="81" t="str">
        <f>IF(D17="Yes","Yes",IF(D17="No","No","CHECK SITE DETAILS"))</f>
        <v>CHECK SITE DETAILS</v>
      </c>
      <c r="E30" s="65" t="s">
        <v>2</v>
      </c>
      <c r="G30" s="66"/>
      <c r="H30" s="66"/>
    </row>
    <row r="31" spans="1:11" x14ac:dyDescent="0.2">
      <c r="A31" s="26"/>
      <c r="C31" s="85" t="s">
        <v>99</v>
      </c>
      <c r="D31" s="81" t="str">
        <f>IF(D18="Yes","Yes",IF(D18="No","No","CHECK SITE DETAILS"))</f>
        <v>CHECK SITE DETAILS</v>
      </c>
      <c r="E31" s="65" t="s">
        <v>2</v>
      </c>
      <c r="G31" s="66"/>
      <c r="H31" s="66"/>
      <c r="J31" s="11"/>
    </row>
    <row r="32" spans="1:11" x14ac:dyDescent="0.2">
      <c r="A32" s="26"/>
      <c r="C32" s="85" t="s">
        <v>119</v>
      </c>
      <c r="D32" s="81" t="str">
        <f>D5</f>
        <v>CHECK SITE DETAILS</v>
      </c>
      <c r="E32" s="65" t="s">
        <v>2</v>
      </c>
      <c r="G32" s="66"/>
      <c r="H32" s="66"/>
    </row>
    <row r="33" spans="1:11" x14ac:dyDescent="0.2">
      <c r="A33" s="26"/>
      <c r="C33" s="77" t="s">
        <v>120</v>
      </c>
      <c r="D33" s="90"/>
      <c r="E33" s="65" t="s">
        <v>2</v>
      </c>
      <c r="G33" s="66"/>
      <c r="H33" s="66"/>
    </row>
    <row r="34" spans="1:11" x14ac:dyDescent="0.2">
      <c r="A34" s="26"/>
      <c r="C34" s="77" t="s">
        <v>104</v>
      </c>
      <c r="D34" s="81" t="str">
        <f>D29</f>
        <v>CHECK SITE DETAILS</v>
      </c>
      <c r="E34" s="65" t="s">
        <v>2</v>
      </c>
      <c r="G34" s="66"/>
      <c r="H34" s="66"/>
    </row>
    <row r="35" spans="1:11" x14ac:dyDescent="0.2">
      <c r="C35" s="77"/>
    </row>
    <row r="36" spans="1:11" x14ac:dyDescent="0.2">
      <c r="A36" s="25"/>
      <c r="C36" s="86" t="s">
        <v>107</v>
      </c>
      <c r="D36" s="81" t="str">
        <f>D20</f>
        <v>No</v>
      </c>
      <c r="E36" s="65" t="s">
        <v>173</v>
      </c>
      <c r="G36" s="66"/>
      <c r="H36" s="66"/>
      <c r="J36" s="87" t="s">
        <v>89</v>
      </c>
      <c r="K36" s="88"/>
    </row>
    <row r="37" spans="1:11" x14ac:dyDescent="0.2">
      <c r="A37" s="25"/>
      <c r="C37" s="86" t="s">
        <v>108</v>
      </c>
      <c r="D37" s="81" t="str">
        <f>D20</f>
        <v>No</v>
      </c>
      <c r="E37" s="65" t="s">
        <v>173</v>
      </c>
      <c r="G37" s="66"/>
      <c r="H37" s="66"/>
      <c r="J37" s="87" t="s">
        <v>89</v>
      </c>
      <c r="K37" s="88"/>
    </row>
    <row r="38" spans="1:11" x14ac:dyDescent="0.2">
      <c r="A38" s="25"/>
      <c r="C38" s="86" t="s">
        <v>110</v>
      </c>
      <c r="D38" s="81" t="str">
        <f>D22</f>
        <v>Yes</v>
      </c>
      <c r="E38" s="65" t="s">
        <v>174</v>
      </c>
      <c r="G38" s="66"/>
      <c r="H38" s="66"/>
      <c r="J38" s="87" t="s">
        <v>89</v>
      </c>
    </row>
  </sheetData>
  <sheetProtection algorithmName="SHA-512" hashValue="MH4ybt48L7r+YKZf7wCviaUc5Zg/wABXAvOyNP/mAmxLvHUC6VSHMwDn3/VhujuxiR7cRTUs4RGmr+rG6hNiuQ==" saltValue="6CemKlkYINqaDseX2J08Pg==" spinCount="100000" sheet="1" objects="1" scenarios="1" formatCells="0" formatColumns="0" formatRows="0" insertColumns="0" insertRows="0"/>
  <mergeCells count="3">
    <mergeCell ref="J7:Q8"/>
    <mergeCell ref="J5:S5"/>
    <mergeCell ref="J10:Q11"/>
  </mergeCells>
  <conditionalFormatting sqref="G22:H22 G37:H38">
    <cfRule type="expression" dxfId="6" priority="5">
      <formula>$H$100="NO"</formula>
    </cfRule>
  </conditionalFormatting>
  <conditionalFormatting sqref="G32:H32">
    <cfRule type="expression" dxfId="5" priority="3">
      <formula>$H$100="NO"</formula>
    </cfRule>
  </conditionalFormatting>
  <conditionalFormatting sqref="G17:H17">
    <cfRule type="expression" dxfId="4" priority="2">
      <formula>$H$100="NO"</formula>
    </cfRule>
  </conditionalFormatting>
  <conditionalFormatting sqref="G18:H18">
    <cfRule type="expression" dxfId="3" priority="1">
      <formula>$H$100="NO"</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31"/>
  <sheetViews>
    <sheetView zoomScale="75" zoomScaleNormal="75" workbookViewId="0">
      <selection activeCell="D7" sqref="D7"/>
    </sheetView>
  </sheetViews>
  <sheetFormatPr defaultRowHeight="15" x14ac:dyDescent="0.2"/>
  <cols>
    <col min="1" max="1" width="26.109375" style="2" customWidth="1"/>
    <col min="2" max="2" width="3.5546875" style="2" customWidth="1"/>
    <col min="3" max="3" width="66.6640625" style="2" customWidth="1"/>
    <col min="4" max="4" width="20.77734375" style="2" bestFit="1" customWidth="1"/>
    <col min="5" max="5" width="3.5546875" style="2" customWidth="1"/>
    <col min="6" max="6" width="25.77734375" style="2" customWidth="1"/>
    <col min="7" max="7" width="20.109375" style="2" customWidth="1"/>
    <col min="8" max="8" width="3.5546875" style="2" customWidth="1"/>
    <col min="9" max="16384" width="8.88671875" style="2"/>
  </cols>
  <sheetData>
    <row r="2" spans="1:17" ht="20.25" x14ac:dyDescent="0.3">
      <c r="A2" s="74" t="s">
        <v>81</v>
      </c>
    </row>
    <row r="4" spans="1:17" ht="30" x14ac:dyDescent="0.2">
      <c r="A4" s="26" t="s">
        <v>12</v>
      </c>
      <c r="C4" s="75" t="s">
        <v>124</v>
      </c>
      <c r="D4" s="76" t="s">
        <v>136</v>
      </c>
      <c r="F4" s="56" t="s">
        <v>88</v>
      </c>
      <c r="G4" s="56" t="s">
        <v>87</v>
      </c>
      <c r="I4" s="42" t="s">
        <v>1</v>
      </c>
    </row>
    <row r="5" spans="1:17" ht="27" customHeight="1" x14ac:dyDescent="0.2">
      <c r="A5" s="25"/>
      <c r="C5" s="80" t="s">
        <v>175</v>
      </c>
      <c r="D5" s="92" t="str">
        <f>'Scheme Summary'!F59</f>
        <v>Yes</v>
      </c>
      <c r="F5" s="44"/>
      <c r="G5" s="44"/>
      <c r="I5" s="123" t="s">
        <v>105</v>
      </c>
      <c r="J5" s="123"/>
      <c r="K5" s="123"/>
      <c r="L5" s="123"/>
      <c r="M5" s="123"/>
      <c r="N5" s="123"/>
      <c r="O5" s="123"/>
      <c r="P5" s="123"/>
    </row>
    <row r="6" spans="1:17" x14ac:dyDescent="0.2">
      <c r="C6" s="80"/>
      <c r="D6" s="93"/>
    </row>
    <row r="7" spans="1:17" ht="15" customHeight="1" x14ac:dyDescent="0.2">
      <c r="A7" s="25"/>
      <c r="C7" s="85" t="s">
        <v>139</v>
      </c>
      <c r="D7" s="65" t="s">
        <v>2</v>
      </c>
      <c r="F7" s="44"/>
      <c r="G7" s="44"/>
      <c r="I7" s="125" t="s">
        <v>156</v>
      </c>
      <c r="J7" s="123"/>
      <c r="K7" s="123"/>
      <c r="L7" s="123"/>
      <c r="M7" s="123"/>
      <c r="N7" s="123"/>
      <c r="O7" s="123"/>
      <c r="P7" s="123"/>
      <c r="Q7" s="84"/>
    </row>
    <row r="8" spans="1:17" x14ac:dyDescent="0.2">
      <c r="C8" s="77"/>
    </row>
    <row r="9" spans="1:17" ht="30" x14ac:dyDescent="0.2">
      <c r="A9" s="26" t="s">
        <v>12</v>
      </c>
      <c r="C9" s="75" t="s">
        <v>101</v>
      </c>
      <c r="D9" s="76" t="s">
        <v>135</v>
      </c>
      <c r="F9" s="56" t="s">
        <v>88</v>
      </c>
      <c r="G9" s="56" t="s">
        <v>87</v>
      </c>
    </row>
    <row r="10" spans="1:17" x14ac:dyDescent="0.2">
      <c r="A10" s="26"/>
      <c r="C10" s="80" t="s">
        <v>176</v>
      </c>
      <c r="D10" s="91" t="s">
        <v>2</v>
      </c>
      <c r="F10" s="44"/>
      <c r="G10" s="44"/>
      <c r="I10" s="123" t="s">
        <v>154</v>
      </c>
      <c r="J10" s="124"/>
      <c r="K10" s="124"/>
      <c r="L10" s="124"/>
      <c r="M10" s="124"/>
      <c r="N10" s="124"/>
      <c r="O10" s="124"/>
      <c r="P10" s="124"/>
    </row>
    <row r="11" spans="1:17" x14ac:dyDescent="0.2">
      <c r="A11" s="26"/>
      <c r="C11" s="80" t="s">
        <v>177</v>
      </c>
      <c r="D11" s="91" t="s">
        <v>2</v>
      </c>
      <c r="F11" s="44"/>
      <c r="G11" s="44"/>
      <c r="I11" s="124"/>
      <c r="J11" s="124"/>
      <c r="K11" s="124"/>
      <c r="L11" s="124"/>
      <c r="M11" s="124"/>
      <c r="N11" s="124"/>
      <c r="O11" s="124"/>
      <c r="P11" s="124"/>
    </row>
    <row r="12" spans="1:17" ht="30" x14ac:dyDescent="0.2">
      <c r="A12" s="25"/>
      <c r="C12" s="94" t="s">
        <v>178</v>
      </c>
      <c r="D12" s="91" t="s">
        <v>2</v>
      </c>
      <c r="F12" s="44"/>
      <c r="G12" s="44"/>
      <c r="I12" s="124"/>
      <c r="J12" s="124"/>
      <c r="K12" s="124"/>
      <c r="L12" s="124"/>
      <c r="M12" s="124"/>
      <c r="N12" s="124"/>
      <c r="O12" s="124"/>
      <c r="P12" s="124"/>
    </row>
    <row r="13" spans="1:17" x14ac:dyDescent="0.2">
      <c r="C13" s="86"/>
      <c r="I13" s="88"/>
    </row>
    <row r="14" spans="1:17" ht="15" customHeight="1" x14ac:dyDescent="0.2">
      <c r="A14" s="26"/>
      <c r="C14" s="80" t="s">
        <v>140</v>
      </c>
      <c r="D14" s="91" t="s">
        <v>2</v>
      </c>
      <c r="F14" s="44"/>
      <c r="G14" s="44"/>
      <c r="I14" s="123" t="s">
        <v>153</v>
      </c>
      <c r="J14" s="123"/>
      <c r="K14" s="123"/>
      <c r="L14" s="123"/>
      <c r="M14" s="123"/>
      <c r="N14" s="123"/>
      <c r="O14" s="123"/>
      <c r="P14" s="123"/>
    </row>
    <row r="15" spans="1:17" x14ac:dyDescent="0.2">
      <c r="A15" s="26"/>
      <c r="C15" s="95" t="s">
        <v>144</v>
      </c>
      <c r="D15" s="91" t="s">
        <v>2</v>
      </c>
      <c r="F15" s="44"/>
      <c r="G15" s="44"/>
      <c r="I15" s="123"/>
      <c r="J15" s="123"/>
      <c r="K15" s="123"/>
      <c r="L15" s="123"/>
      <c r="M15" s="123"/>
      <c r="N15" s="123"/>
      <c r="O15" s="123"/>
      <c r="P15" s="123"/>
    </row>
    <row r="16" spans="1:17" x14ac:dyDescent="0.2">
      <c r="A16" s="26"/>
      <c r="C16" s="80" t="s">
        <v>143</v>
      </c>
      <c r="D16" s="91" t="s">
        <v>2</v>
      </c>
      <c r="F16" s="44"/>
      <c r="G16" s="44"/>
      <c r="I16" s="123"/>
      <c r="J16" s="123"/>
      <c r="K16" s="123"/>
      <c r="L16" s="123"/>
      <c r="M16" s="123"/>
      <c r="N16" s="123"/>
      <c r="O16" s="123"/>
      <c r="P16" s="123"/>
    </row>
    <row r="18" spans="1:16" ht="15" customHeight="1" x14ac:dyDescent="0.2">
      <c r="A18" s="26"/>
      <c r="C18" s="80" t="s">
        <v>179</v>
      </c>
      <c r="D18" s="91" t="s">
        <v>2</v>
      </c>
      <c r="F18" s="44"/>
      <c r="G18" s="44"/>
      <c r="I18" s="123" t="s">
        <v>155</v>
      </c>
      <c r="J18" s="123"/>
      <c r="K18" s="123"/>
      <c r="L18" s="123"/>
      <c r="M18" s="123"/>
      <c r="N18" s="123"/>
      <c r="O18" s="123"/>
      <c r="P18" s="123"/>
    </row>
    <row r="19" spans="1:16" x14ac:dyDescent="0.2">
      <c r="A19" s="26"/>
      <c r="C19" s="80" t="s">
        <v>138</v>
      </c>
      <c r="D19" s="91" t="s">
        <v>2</v>
      </c>
      <c r="F19" s="44"/>
      <c r="G19" s="44"/>
      <c r="I19" s="123"/>
      <c r="J19" s="123"/>
      <c r="K19" s="123"/>
      <c r="L19" s="123"/>
      <c r="M19" s="123"/>
      <c r="N19" s="123"/>
      <c r="O19" s="123"/>
      <c r="P19" s="123"/>
    </row>
    <row r="20" spans="1:16" x14ac:dyDescent="0.2">
      <c r="A20" s="80"/>
      <c r="B20" s="80"/>
      <c r="C20" s="80" t="s">
        <v>152</v>
      </c>
      <c r="D20" s="91" t="s">
        <v>2</v>
      </c>
      <c r="F20" s="44"/>
      <c r="G20" s="44"/>
      <c r="H20" s="80"/>
      <c r="I20" s="123"/>
      <c r="J20" s="123"/>
      <c r="K20" s="123"/>
      <c r="L20" s="123"/>
      <c r="M20" s="123"/>
      <c r="N20" s="123"/>
      <c r="O20" s="123"/>
      <c r="P20" s="123"/>
    </row>
    <row r="21" spans="1:16" x14ac:dyDescent="0.2">
      <c r="C21" s="77"/>
    </row>
    <row r="22" spans="1:16" ht="30" x14ac:dyDescent="0.2">
      <c r="A22" s="26" t="s">
        <v>12</v>
      </c>
      <c r="C22" s="75" t="s">
        <v>133</v>
      </c>
      <c r="D22" s="76" t="s">
        <v>137</v>
      </c>
      <c r="F22" s="56" t="s">
        <v>88</v>
      </c>
      <c r="G22" s="56" t="s">
        <v>87</v>
      </c>
    </row>
    <row r="23" spans="1:16" x14ac:dyDescent="0.2">
      <c r="A23" s="26"/>
      <c r="C23" s="87" t="s">
        <v>148</v>
      </c>
      <c r="D23" s="91" t="s">
        <v>2</v>
      </c>
      <c r="F23" s="44"/>
      <c r="G23" s="44"/>
    </row>
    <row r="24" spans="1:16" x14ac:dyDescent="0.2">
      <c r="A24" s="26"/>
      <c r="C24" s="85" t="s">
        <v>149</v>
      </c>
      <c r="D24" s="91" t="s">
        <v>2</v>
      </c>
      <c r="F24" s="44"/>
      <c r="G24" s="44"/>
      <c r="I24" s="11"/>
    </row>
    <row r="25" spans="1:16" x14ac:dyDescent="0.2">
      <c r="A25" s="26"/>
      <c r="C25" s="85" t="s">
        <v>150</v>
      </c>
      <c r="D25" s="65" t="s">
        <v>2</v>
      </c>
      <c r="F25" s="44"/>
      <c r="G25" s="44"/>
    </row>
    <row r="26" spans="1:16" x14ac:dyDescent="0.2">
      <c r="A26" s="26"/>
      <c r="C26" s="85" t="s">
        <v>145</v>
      </c>
      <c r="D26" s="91" t="s">
        <v>2</v>
      </c>
      <c r="F26" s="44"/>
      <c r="G26" s="44"/>
      <c r="I26" s="11"/>
    </row>
    <row r="27" spans="1:16" x14ac:dyDescent="0.2">
      <c r="A27" s="26"/>
      <c r="C27" s="77" t="s">
        <v>104</v>
      </c>
      <c r="D27" s="91" t="s">
        <v>2</v>
      </c>
      <c r="F27" s="44"/>
      <c r="G27" s="44"/>
    </row>
    <row r="28" spans="1:16" x14ac:dyDescent="0.2">
      <c r="A28" s="26"/>
      <c r="C28" s="77" t="s">
        <v>146</v>
      </c>
      <c r="D28" s="91" t="s">
        <v>2</v>
      </c>
      <c r="F28" s="44"/>
      <c r="G28" s="44"/>
    </row>
    <row r="29" spans="1:16" x14ac:dyDescent="0.2">
      <c r="A29" s="26"/>
      <c r="C29" s="77" t="s">
        <v>199</v>
      </c>
      <c r="D29" s="91" t="s">
        <v>2</v>
      </c>
      <c r="F29" s="44"/>
      <c r="G29" s="44"/>
    </row>
    <row r="30" spans="1:16" x14ac:dyDescent="0.2">
      <c r="A30" s="26"/>
      <c r="C30" s="77" t="s">
        <v>147</v>
      </c>
      <c r="D30" s="91" t="s">
        <v>2</v>
      </c>
      <c r="F30" s="44"/>
      <c r="G30" s="44"/>
    </row>
    <row r="31" spans="1:16" x14ac:dyDescent="0.2">
      <c r="A31" s="26"/>
      <c r="C31" s="77" t="s">
        <v>151</v>
      </c>
      <c r="D31" s="91" t="s">
        <v>2</v>
      </c>
      <c r="F31" s="44"/>
      <c r="G31" s="44"/>
    </row>
  </sheetData>
  <sheetProtection algorithmName="SHA-512" hashValue="JA8PPtAUNOrOn1RdYT5aT5g7iALFc94MBH2FP8enQRoz7LZnlyL94JRj4VD182A5/BNR+FGN2/pIQbWC6Tv+fg==" saltValue="21wSd/jdzYMey98JxGDDSQ==" spinCount="100000" sheet="1" objects="1" scenarios="1" formatCells="0" formatColumns="0" formatRows="0" insertColumns="0" insertRows="0"/>
  <mergeCells count="5">
    <mergeCell ref="I18:P20"/>
    <mergeCell ref="I10:P12"/>
    <mergeCell ref="I14:P16"/>
    <mergeCell ref="I5:P5"/>
    <mergeCell ref="I7:P7"/>
  </mergeCells>
  <conditionalFormatting sqref="F27:G27">
    <cfRule type="expression" dxfId="2" priority="3">
      <formula>$G$96="NO"</formula>
    </cfRule>
  </conditionalFormatting>
  <conditionalFormatting sqref="F10:G10">
    <cfRule type="expression" dxfId="1" priority="2">
      <formula>$G$96="NO"</formula>
    </cfRule>
  </conditionalFormatting>
  <conditionalFormatting sqref="F11:G11">
    <cfRule type="expression" dxfId="0" priority="1">
      <formula>$G$96="NO"</formula>
    </cfRule>
  </conditionalFormatting>
  <hyperlinks>
    <hyperlink ref="I7" r:id="rId1" location="acc-i-56795" display="www.london.gov.uk/what-we-do/environment/climate-change/surface-water/london-sustainable-drainage-proforma#acc-i-56795"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M16"/>
  <sheetViews>
    <sheetView workbookViewId="0">
      <selection activeCell="K1" sqref="K1"/>
    </sheetView>
  </sheetViews>
  <sheetFormatPr defaultRowHeight="15" x14ac:dyDescent="0.2"/>
  <cols>
    <col min="2" max="2" width="10.21875" bestFit="1" customWidth="1"/>
    <col min="8" max="8" width="12.6640625" bestFit="1" customWidth="1"/>
    <col min="9" max="9" width="34.44140625" bestFit="1" customWidth="1"/>
    <col min="11" max="11" width="14.88671875" bestFit="1" customWidth="1"/>
    <col min="12" max="12" width="19" bestFit="1" customWidth="1"/>
    <col min="13" max="13" width="17.33203125" bestFit="1" customWidth="1"/>
  </cols>
  <sheetData>
    <row r="1" spans="2:13" ht="15.75" x14ac:dyDescent="0.25">
      <c r="K1" s="29" t="s">
        <v>196</v>
      </c>
      <c r="L1" s="59" t="s">
        <v>16</v>
      </c>
      <c r="M1" s="59" t="s">
        <v>17</v>
      </c>
    </row>
    <row r="2" spans="2:13" x14ac:dyDescent="0.2">
      <c r="B2" t="s">
        <v>6</v>
      </c>
      <c r="D2" t="s">
        <v>7</v>
      </c>
      <c r="F2" t="s">
        <v>8</v>
      </c>
      <c r="H2" t="s">
        <v>16</v>
      </c>
      <c r="I2" t="s">
        <v>49</v>
      </c>
      <c r="K2" t="s">
        <v>185</v>
      </c>
      <c r="L2" s="59" t="s">
        <v>187</v>
      </c>
      <c r="M2" s="59" t="s">
        <v>186</v>
      </c>
    </row>
    <row r="3" spans="2:13" x14ac:dyDescent="0.2">
      <c r="B3" t="s">
        <v>9</v>
      </c>
      <c r="D3" t="s">
        <v>10</v>
      </c>
      <c r="F3" t="s">
        <v>11</v>
      </c>
      <c r="H3" t="s">
        <v>17</v>
      </c>
      <c r="I3" t="s">
        <v>97</v>
      </c>
      <c r="K3" t="s">
        <v>181</v>
      </c>
      <c r="L3" s="59" t="s">
        <v>188</v>
      </c>
      <c r="M3" s="59" t="s">
        <v>189</v>
      </c>
    </row>
    <row r="4" spans="2:13" x14ac:dyDescent="0.2">
      <c r="B4" t="s">
        <v>0</v>
      </c>
      <c r="D4" t="s">
        <v>14</v>
      </c>
      <c r="H4" t="s">
        <v>96</v>
      </c>
      <c r="I4" t="s">
        <v>167</v>
      </c>
      <c r="K4" t="s">
        <v>184</v>
      </c>
      <c r="L4" s="59" t="s">
        <v>191</v>
      </c>
      <c r="M4" s="59" t="s">
        <v>190</v>
      </c>
    </row>
    <row r="5" spans="2:13" x14ac:dyDescent="0.2">
      <c r="D5" t="s">
        <v>15</v>
      </c>
      <c r="K5" t="s">
        <v>182</v>
      </c>
      <c r="L5" s="59" t="s">
        <v>193</v>
      </c>
      <c r="M5" s="59" t="s">
        <v>192</v>
      </c>
    </row>
    <row r="6" spans="2:13" x14ac:dyDescent="0.2">
      <c r="K6" t="s">
        <v>183</v>
      </c>
      <c r="L6" s="59" t="s">
        <v>194</v>
      </c>
      <c r="M6" s="59" t="s">
        <v>195</v>
      </c>
    </row>
    <row r="8" spans="2:13" x14ac:dyDescent="0.2">
      <c r="B8" t="s">
        <v>18</v>
      </c>
    </row>
    <row r="9" spans="2:13" x14ac:dyDescent="0.2">
      <c r="B9" t="s">
        <v>19</v>
      </c>
    </row>
    <row r="10" spans="2:13" x14ac:dyDescent="0.2">
      <c r="B10" t="s">
        <v>20</v>
      </c>
    </row>
    <row r="11" spans="2:13" x14ac:dyDescent="0.2">
      <c r="B11" t="s">
        <v>21</v>
      </c>
    </row>
    <row r="12" spans="2:13" x14ac:dyDescent="0.2">
      <c r="B12" t="s">
        <v>22</v>
      </c>
    </row>
    <row r="14" spans="2:13" ht="15" customHeight="1" x14ac:dyDescent="0.2">
      <c r="B14" t="s">
        <v>27</v>
      </c>
    </row>
    <row r="16" spans="2:13" x14ac:dyDescent="0.2">
      <c r="B16" t="s">
        <v>26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Scheme Summary</vt:lpstr>
      <vt:lpstr>Flood Risk Proposals</vt:lpstr>
      <vt:lpstr>SuDS Proposals</vt:lpstr>
      <vt:lpstr>Reference data</vt:lpstr>
      <vt:lpstr>'Scheme Summary'!Print_Area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Keri Trimmer</cp:lastModifiedBy>
  <cp:lastPrinted>2019-04-18T09:35:28Z</cp:lastPrinted>
  <dcterms:created xsi:type="dcterms:W3CDTF">2019-02-22T14:35:42Z</dcterms:created>
  <dcterms:modified xsi:type="dcterms:W3CDTF">2022-02-07T11:43:17Z</dcterms:modified>
</cp:coreProperties>
</file>