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defaultThemeVersion="124226"/>
  <xr:revisionPtr revIDLastSave="0" documentId="13_ncr:1_{EFC879F8-51CE-45A2-9268-1EE73B6A7052}" xr6:coauthVersionLast="47" xr6:coauthVersionMax="47" xr10:uidLastSave="{00000000-0000-0000-0000-000000000000}"/>
  <bookViews>
    <workbookView xWindow="-28920" yWindow="8835" windowWidth="29040" windowHeight="15840" activeTab="2" xr2:uid="{00000000-000D-0000-FFFF-FFFF00000000}"/>
  </bookViews>
  <sheets>
    <sheet name="Introduction" sheetId="13" r:id="rId1"/>
    <sheet name="Carbon factors" sheetId="2" r:id="rId2"/>
    <sheet name="Baseline" sheetId="1" r:id="rId3"/>
    <sheet name="Be Lean" sheetId="8" r:id="rId4"/>
    <sheet name="Be Clean" sheetId="9" r:id="rId5"/>
    <sheet name="Be Green" sheetId="10" r:id="rId6"/>
    <sheet name="GLA Summary tables" sheetId="5" r:id="rId7"/>
    <sheet name="Version control" sheetId="12" r:id="rId8"/>
  </sheets>
  <externalReferences>
    <externalReference r:id="rId9"/>
  </externalReferences>
  <definedNames>
    <definedName name="__123Graph_A" hidden="1">'[1]Dec97 Efficiency'!$B$35:$AF$35</definedName>
    <definedName name="__123Graph_Amarch98" hidden="1">'[1]mar 98 eff'!$B$35:$AF$35</definedName>
    <definedName name="__123Graph_X" hidden="1">'[1]Dec97 Efficiency'!$B$5:$AF$5</definedName>
    <definedName name="_Order1" hidden="1">255</definedName>
    <definedName name="_Order2" hidden="1">255</definedName>
    <definedName name="Fuel_Type">'Carbon factors'!$A$4:$A$10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5" l="1"/>
  <c r="G56" i="5"/>
  <c r="Z47" i="10" l="1"/>
  <c r="Y47" i="10"/>
  <c r="X47" i="10"/>
  <c r="Z46" i="10"/>
  <c r="Y46" i="10"/>
  <c r="X46" i="10"/>
  <c r="Z45" i="10"/>
  <c r="Y45" i="10"/>
  <c r="X45" i="10"/>
  <c r="Z44" i="10"/>
  <c r="Y44" i="10"/>
  <c r="X44" i="10"/>
  <c r="Z43" i="10"/>
  <c r="Y43" i="10"/>
  <c r="X43" i="10"/>
  <c r="Z42" i="10"/>
  <c r="Y42" i="10"/>
  <c r="X42" i="10"/>
  <c r="Z41" i="10"/>
  <c r="Y41" i="10"/>
  <c r="X41" i="10"/>
  <c r="Z40" i="10"/>
  <c r="Y40" i="10"/>
  <c r="X40" i="10"/>
  <c r="Z39" i="10"/>
  <c r="Y39" i="10"/>
  <c r="X39" i="10"/>
  <c r="Z38" i="10"/>
  <c r="Y38" i="10"/>
  <c r="X38" i="10"/>
  <c r="Z37" i="10"/>
  <c r="Y37" i="10"/>
  <c r="X37" i="10"/>
  <c r="Z36" i="10"/>
  <c r="Y36" i="10"/>
  <c r="X36" i="10"/>
  <c r="Z35" i="10"/>
  <c r="Y35" i="10"/>
  <c r="X35" i="10"/>
  <c r="Z34" i="10"/>
  <c r="Y34" i="10"/>
  <c r="X34" i="10"/>
  <c r="Z33" i="10"/>
  <c r="Y33" i="10"/>
  <c r="X33" i="10"/>
  <c r="Z32" i="10"/>
  <c r="Y32" i="10"/>
  <c r="X32" i="10"/>
  <c r="Z31" i="10"/>
  <c r="Y31" i="10"/>
  <c r="X31" i="10"/>
  <c r="Z30" i="10"/>
  <c r="Y30" i="10"/>
  <c r="X30" i="10"/>
  <c r="Z29" i="10"/>
  <c r="Y29" i="10"/>
  <c r="X29" i="10"/>
  <c r="Z28" i="10"/>
  <c r="Y28" i="10"/>
  <c r="X28" i="10"/>
  <c r="Z27" i="10"/>
  <c r="Y27" i="10"/>
  <c r="X27" i="10"/>
  <c r="Z26" i="10"/>
  <c r="Y26" i="10"/>
  <c r="X26" i="10"/>
  <c r="Z25" i="10"/>
  <c r="Y25" i="10"/>
  <c r="X25" i="10"/>
  <c r="Z24" i="10"/>
  <c r="Y24" i="10"/>
  <c r="X24" i="10"/>
  <c r="Z23" i="10"/>
  <c r="Y23" i="10"/>
  <c r="X23" i="10"/>
  <c r="Z22" i="10"/>
  <c r="Y22" i="10"/>
  <c r="X22" i="10"/>
  <c r="Z21" i="10"/>
  <c r="Y21" i="10"/>
  <c r="X21" i="10"/>
  <c r="Z20" i="10"/>
  <c r="Y20" i="10"/>
  <c r="X20" i="10"/>
  <c r="Z19" i="10"/>
  <c r="Y19" i="10"/>
  <c r="X19" i="10"/>
  <c r="Z18" i="10"/>
  <c r="Y18" i="10"/>
  <c r="X18" i="10"/>
  <c r="Z17" i="10"/>
  <c r="Y17" i="10"/>
  <c r="X17" i="10"/>
  <c r="Z16" i="10"/>
  <c r="Y16" i="10"/>
  <c r="X16" i="10"/>
  <c r="Z15" i="10"/>
  <c r="Y15" i="10"/>
  <c r="X15" i="10"/>
  <c r="Z14" i="10"/>
  <c r="Y14" i="10"/>
  <c r="X14" i="10"/>
  <c r="Z13" i="10"/>
  <c r="Y13" i="10"/>
  <c r="X13" i="10"/>
  <c r="Z12" i="10"/>
  <c r="Y12" i="10"/>
  <c r="X12" i="10"/>
  <c r="Z11" i="10"/>
  <c r="Y11" i="10"/>
  <c r="X11" i="10"/>
  <c r="Z10" i="10"/>
  <c r="Y10" i="10"/>
  <c r="X10" i="10"/>
  <c r="Z9" i="10"/>
  <c r="Y9" i="10"/>
  <c r="X9" i="10"/>
  <c r="J56" i="1"/>
  <c r="H56" i="1"/>
  <c r="J55" i="1"/>
  <c r="H55" i="1"/>
  <c r="J54" i="1"/>
  <c r="H54" i="1"/>
  <c r="J53" i="1"/>
  <c r="H53" i="1"/>
  <c r="J52" i="1"/>
  <c r="H52" i="1"/>
  <c r="J51" i="1"/>
  <c r="H51" i="1"/>
  <c r="J50" i="1"/>
  <c r="H50" i="1"/>
  <c r="J49" i="1"/>
  <c r="H49" i="1"/>
  <c r="J48" i="1"/>
  <c r="H48" i="1"/>
  <c r="J47" i="1"/>
  <c r="H47" i="1"/>
  <c r="J46" i="1"/>
  <c r="H46" i="1"/>
  <c r="J45" i="1"/>
  <c r="H45" i="1"/>
  <c r="J44" i="1"/>
  <c r="H44" i="1"/>
  <c r="J43" i="1"/>
  <c r="H43" i="1"/>
  <c r="J42" i="1"/>
  <c r="H42" i="1"/>
  <c r="J41" i="1"/>
  <c r="H41" i="1"/>
  <c r="J40" i="1"/>
  <c r="H40" i="1"/>
  <c r="J39" i="1"/>
  <c r="H39" i="1"/>
  <c r="J38" i="1"/>
  <c r="H38" i="1"/>
  <c r="J37" i="1"/>
  <c r="H37" i="1"/>
  <c r="J36" i="1"/>
  <c r="H36" i="1"/>
  <c r="J35" i="1"/>
  <c r="H35" i="1"/>
  <c r="J34" i="1"/>
  <c r="H34" i="1"/>
  <c r="J33" i="1"/>
  <c r="H33" i="1"/>
  <c r="J32" i="1"/>
  <c r="H32" i="1"/>
  <c r="J31" i="1"/>
  <c r="H31" i="1"/>
  <c r="J30" i="1"/>
  <c r="H30" i="1"/>
  <c r="J29" i="1"/>
  <c r="H29" i="1"/>
  <c r="J28" i="1"/>
  <c r="H28" i="1"/>
  <c r="J27" i="1"/>
  <c r="H27" i="1"/>
  <c r="J26" i="1"/>
  <c r="H26" i="1"/>
  <c r="J25" i="1"/>
  <c r="H25" i="1"/>
  <c r="J24" i="1"/>
  <c r="H24" i="1"/>
  <c r="J23" i="1"/>
  <c r="H23" i="1"/>
  <c r="J22" i="1"/>
  <c r="H22" i="1"/>
  <c r="J21" i="1"/>
  <c r="H21" i="1"/>
  <c r="J20" i="1"/>
  <c r="H20" i="1"/>
  <c r="J19" i="1"/>
  <c r="H19" i="1"/>
  <c r="J18" i="1"/>
  <c r="H18" i="1"/>
  <c r="J17" i="1"/>
  <c r="H17" i="1"/>
  <c r="J16" i="1"/>
  <c r="H16" i="1"/>
  <c r="J15" i="1"/>
  <c r="H15" i="1"/>
  <c r="J14" i="1"/>
  <c r="H14" i="1"/>
  <c r="J13" i="1"/>
  <c r="H13" i="1"/>
  <c r="J12" i="1"/>
  <c r="H12" i="1"/>
  <c r="J11" i="1"/>
  <c r="H11" i="1"/>
  <c r="J10" i="1"/>
  <c r="H10" i="1"/>
  <c r="J9" i="1"/>
  <c r="H9" i="1"/>
  <c r="J8" i="1"/>
  <c r="H8" i="1"/>
  <c r="J7" i="1"/>
  <c r="H7" i="1"/>
  <c r="M61" i="9" l="1"/>
  <c r="O60" i="1"/>
  <c r="R6" i="1"/>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3" i="10"/>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3" i="9"/>
  <c r="C59" i="8"/>
  <c r="C60" i="9" s="1"/>
  <c r="B59" i="8"/>
  <c r="B60" i="9" s="1"/>
  <c r="A59" i="8"/>
  <c r="A60" i="9" s="1"/>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C93" i="1"/>
  <c r="D93" i="1"/>
  <c r="B93" i="1"/>
  <c r="D57" i="1"/>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3" i="8"/>
  <c r="D59" i="1"/>
  <c r="D59" i="8" s="1"/>
  <c r="D60" i="9" s="1"/>
  <c r="B6" i="8"/>
  <c r="C3" i="10"/>
  <c r="B3" i="10"/>
  <c r="A3" i="10"/>
  <c r="C3" i="9"/>
  <c r="B3" i="9"/>
  <c r="A3" i="9"/>
  <c r="C3" i="8"/>
  <c r="A3" i="8"/>
  <c r="B3" i="8"/>
  <c r="E60" i="9"/>
  <c r="E3" i="9"/>
  <c r="E59" i="8"/>
  <c r="E3" i="8"/>
  <c r="D94" i="9" l="1"/>
  <c r="D94" i="10"/>
  <c r="D58" i="9"/>
  <c r="D58" i="10"/>
  <c r="D57" i="8"/>
  <c r="D60" i="10"/>
  <c r="D93" i="8"/>
  <c r="B97" i="1"/>
  <c r="B98" i="9" l="1"/>
  <c r="B98" i="10"/>
  <c r="B97" i="8"/>
  <c r="AB63" i="9" l="1"/>
  <c r="S72" i="1"/>
  <c r="E72" i="1" s="1"/>
  <c r="S73" i="1"/>
  <c r="E73" i="1" s="1"/>
  <c r="S74" i="1"/>
  <c r="E74" i="1" s="1"/>
  <c r="S75" i="1"/>
  <c r="E75" i="1" s="1"/>
  <c r="S76" i="1"/>
  <c r="E76" i="1" s="1"/>
  <c r="S77" i="1"/>
  <c r="E77" i="1" s="1"/>
  <c r="S78" i="1"/>
  <c r="E78" i="1" s="1"/>
  <c r="S79" i="1"/>
  <c r="E79" i="1" s="1"/>
  <c r="S80" i="1"/>
  <c r="E80" i="1" s="1"/>
  <c r="S81" i="1"/>
  <c r="E81" i="1" s="1"/>
  <c r="S82" i="1"/>
  <c r="E82" i="1" s="1"/>
  <c r="S83" i="1"/>
  <c r="E83" i="1" s="1"/>
  <c r="S84" i="1"/>
  <c r="E84" i="1" s="1"/>
  <c r="S85" i="1"/>
  <c r="E85" i="1" s="1"/>
  <c r="S86" i="1"/>
  <c r="E86" i="1" s="1"/>
  <c r="S87" i="1"/>
  <c r="E87" i="1" s="1"/>
  <c r="S88" i="1"/>
  <c r="E88" i="1" s="1"/>
  <c r="S89" i="1"/>
  <c r="E89" i="1" s="1"/>
  <c r="S90" i="1"/>
  <c r="E90" i="1" s="1"/>
  <c r="S91" i="1"/>
  <c r="E91" i="1" s="1"/>
  <c r="S92" i="1"/>
  <c r="E92" i="1" s="1"/>
  <c r="S63" i="1"/>
  <c r="E63" i="1" s="1"/>
  <c r="S64" i="1"/>
  <c r="E64" i="1" s="1"/>
  <c r="S65" i="1"/>
  <c r="E65" i="1" s="1"/>
  <c r="S66" i="1"/>
  <c r="E66" i="1" s="1"/>
  <c r="S67" i="1"/>
  <c r="E67" i="1" s="1"/>
  <c r="S68" i="1"/>
  <c r="E68" i="1" s="1"/>
  <c r="S69" i="1"/>
  <c r="E69" i="1" s="1"/>
  <c r="S70" i="1"/>
  <c r="E70" i="1" s="1"/>
  <c r="S71" i="1"/>
  <c r="E71" i="1" s="1"/>
  <c r="AF8" i="10" l="1"/>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7" i="10"/>
  <c r="AE8" i="10"/>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7" i="10"/>
  <c r="Y57" i="10" l="1"/>
  <c r="Z57" i="10"/>
  <c r="AA57" i="10"/>
  <c r="AB57" i="10"/>
  <c r="AC57" i="10"/>
  <c r="AA9" i="10"/>
  <c r="AB9" i="10"/>
  <c r="AC9" i="10"/>
  <c r="AA10" i="10"/>
  <c r="AB10" i="10"/>
  <c r="AC10" i="10"/>
  <c r="AA11" i="10"/>
  <c r="AB11" i="10"/>
  <c r="AC11" i="10"/>
  <c r="AA12" i="10"/>
  <c r="AB12" i="10"/>
  <c r="AC12" i="10"/>
  <c r="AA13" i="10"/>
  <c r="AB13" i="10"/>
  <c r="AC13" i="10"/>
  <c r="AA14" i="10"/>
  <c r="AB14" i="10"/>
  <c r="AC14" i="10"/>
  <c r="AA15" i="10"/>
  <c r="AB15" i="10"/>
  <c r="AC15" i="10"/>
  <c r="AA16" i="10"/>
  <c r="AB16" i="10"/>
  <c r="AC16" i="10"/>
  <c r="AA17" i="10"/>
  <c r="AB17" i="10"/>
  <c r="AC17" i="10"/>
  <c r="AA18" i="10"/>
  <c r="AB18" i="10"/>
  <c r="AC18" i="10"/>
  <c r="AA19" i="10"/>
  <c r="AB19" i="10"/>
  <c r="AC19" i="10"/>
  <c r="AA20" i="10"/>
  <c r="AB20" i="10"/>
  <c r="AC20" i="10"/>
  <c r="AA21" i="10"/>
  <c r="AB21" i="10"/>
  <c r="AC21" i="10"/>
  <c r="AA22" i="10"/>
  <c r="AB22" i="10"/>
  <c r="AC22" i="10"/>
  <c r="AA23" i="10"/>
  <c r="AB23" i="10"/>
  <c r="AC23" i="10"/>
  <c r="AA24" i="10"/>
  <c r="AB24" i="10"/>
  <c r="AC24" i="10"/>
  <c r="AA25" i="10"/>
  <c r="AB25" i="10"/>
  <c r="AC25" i="10"/>
  <c r="AA26" i="10"/>
  <c r="AB26" i="10"/>
  <c r="AC26" i="10"/>
  <c r="AA27" i="10"/>
  <c r="AB27" i="10"/>
  <c r="AC27" i="10"/>
  <c r="AA28" i="10"/>
  <c r="AB28" i="10"/>
  <c r="AC28" i="10"/>
  <c r="AA29" i="10"/>
  <c r="AB29" i="10"/>
  <c r="AC29" i="10"/>
  <c r="AA30" i="10"/>
  <c r="AB30" i="10"/>
  <c r="AC30" i="10"/>
  <c r="AA31" i="10"/>
  <c r="AB31" i="10"/>
  <c r="AC31" i="10"/>
  <c r="AA32" i="10"/>
  <c r="AB32" i="10"/>
  <c r="AC32" i="10"/>
  <c r="AA33" i="10"/>
  <c r="AB33" i="10"/>
  <c r="AC33" i="10"/>
  <c r="AA34" i="10"/>
  <c r="AB34" i="10"/>
  <c r="AC34" i="10"/>
  <c r="AA35" i="10"/>
  <c r="AB35" i="10"/>
  <c r="AC35" i="10"/>
  <c r="AA36" i="10"/>
  <c r="AB36" i="10"/>
  <c r="AC36" i="10"/>
  <c r="AA37" i="10"/>
  <c r="AB37" i="10"/>
  <c r="AC37" i="10"/>
  <c r="AA38" i="10"/>
  <c r="AB38" i="10"/>
  <c r="AC38" i="10"/>
  <c r="AA39" i="10"/>
  <c r="AB39" i="10"/>
  <c r="AC39" i="10"/>
  <c r="AA40" i="10"/>
  <c r="AB40" i="10"/>
  <c r="AC40" i="10"/>
  <c r="AA41" i="10"/>
  <c r="AB41" i="10"/>
  <c r="AC41" i="10"/>
  <c r="AA42" i="10"/>
  <c r="AB42" i="10"/>
  <c r="AC42" i="10"/>
  <c r="AA43" i="10"/>
  <c r="AB43" i="10"/>
  <c r="AC43" i="10"/>
  <c r="AA44" i="10"/>
  <c r="AB44" i="10"/>
  <c r="AC44" i="10"/>
  <c r="AA45" i="10"/>
  <c r="AB45" i="10"/>
  <c r="AC45" i="10"/>
  <c r="AA46" i="10"/>
  <c r="AB46" i="10"/>
  <c r="AC46" i="10"/>
  <c r="AA47" i="10"/>
  <c r="AB47" i="10"/>
  <c r="AC47" i="10"/>
  <c r="Y48" i="10"/>
  <c r="Z48" i="10"/>
  <c r="AA48" i="10"/>
  <c r="AB48" i="10"/>
  <c r="AC48" i="10"/>
  <c r="Y49" i="10"/>
  <c r="Z49" i="10"/>
  <c r="AA49" i="10"/>
  <c r="AB49" i="10"/>
  <c r="AC49" i="10"/>
  <c r="Y50" i="10"/>
  <c r="Z50" i="10"/>
  <c r="AA50" i="10"/>
  <c r="AB50" i="10"/>
  <c r="AC50" i="10"/>
  <c r="Y51" i="10"/>
  <c r="Z51" i="10"/>
  <c r="AA51" i="10"/>
  <c r="AB51" i="10"/>
  <c r="AC51" i="10"/>
  <c r="Y52" i="10"/>
  <c r="Z52" i="10"/>
  <c r="AA52" i="10"/>
  <c r="AB52" i="10"/>
  <c r="AC52" i="10"/>
  <c r="Y53" i="10"/>
  <c r="Z53" i="10"/>
  <c r="AA53" i="10"/>
  <c r="AB53" i="10"/>
  <c r="AC53" i="10"/>
  <c r="Y54" i="10"/>
  <c r="Z54" i="10"/>
  <c r="AA54" i="10"/>
  <c r="AB54" i="10"/>
  <c r="AC54" i="10"/>
  <c r="Y55" i="10"/>
  <c r="Z55" i="10"/>
  <c r="AA55" i="10"/>
  <c r="AB55" i="10"/>
  <c r="AC55" i="10"/>
  <c r="Y56" i="10"/>
  <c r="Z56" i="10"/>
  <c r="AA56" i="10"/>
  <c r="AB56" i="10"/>
  <c r="AC56" i="10"/>
  <c r="B7" i="10" l="1"/>
  <c r="C7" i="10"/>
  <c r="B8" i="10"/>
  <c r="C8" i="10"/>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U62" i="1"/>
  <c r="T62" i="1"/>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62" i="8"/>
  <c r="Y64" i="9"/>
  <c r="Z64" i="9"/>
  <c r="AA64" i="9"/>
  <c r="AB64" i="9"/>
  <c r="Y65" i="9"/>
  <c r="Z65" i="9"/>
  <c r="AA65" i="9"/>
  <c r="AB65" i="9"/>
  <c r="Y66" i="9"/>
  <c r="Z66" i="9"/>
  <c r="AA66" i="9"/>
  <c r="AB66" i="9"/>
  <c r="Y67" i="9"/>
  <c r="Z67" i="9"/>
  <c r="AA67" i="9"/>
  <c r="AB67" i="9"/>
  <c r="Y68" i="9"/>
  <c r="Z68" i="9"/>
  <c r="AA68" i="9"/>
  <c r="AB68" i="9"/>
  <c r="Y69" i="9"/>
  <c r="Z69" i="9"/>
  <c r="AA69" i="9"/>
  <c r="AB69" i="9"/>
  <c r="Y70" i="9"/>
  <c r="Z70" i="9"/>
  <c r="AA70" i="9"/>
  <c r="AB70" i="9"/>
  <c r="Y71" i="9"/>
  <c r="Z71" i="9"/>
  <c r="AA71" i="9"/>
  <c r="AB71" i="9"/>
  <c r="Y72" i="9"/>
  <c r="Z72" i="9"/>
  <c r="AA72" i="9"/>
  <c r="AB72" i="9"/>
  <c r="Y73" i="9"/>
  <c r="Z73" i="9"/>
  <c r="AA73" i="9"/>
  <c r="AB73" i="9"/>
  <c r="Y74" i="9"/>
  <c r="Z74" i="9"/>
  <c r="AA74" i="9"/>
  <c r="AB74" i="9"/>
  <c r="Y75" i="9"/>
  <c r="Z75" i="9"/>
  <c r="AA75" i="9"/>
  <c r="AB75" i="9"/>
  <c r="Y76" i="9"/>
  <c r="Z76" i="9"/>
  <c r="AA76" i="9"/>
  <c r="AB76" i="9"/>
  <c r="Y77" i="9"/>
  <c r="Z77" i="9"/>
  <c r="AA77" i="9"/>
  <c r="AB77" i="9"/>
  <c r="Y78" i="9"/>
  <c r="Z78" i="9"/>
  <c r="AA78" i="9"/>
  <c r="AB78" i="9"/>
  <c r="Y79" i="9"/>
  <c r="Z79" i="9"/>
  <c r="AA79" i="9"/>
  <c r="AB79" i="9"/>
  <c r="Y80" i="9"/>
  <c r="Z80" i="9"/>
  <c r="AA80" i="9"/>
  <c r="AB80" i="9"/>
  <c r="Y81" i="9"/>
  <c r="Z81" i="9"/>
  <c r="AA81" i="9"/>
  <c r="AB81" i="9"/>
  <c r="Y82" i="9"/>
  <c r="Z82" i="9"/>
  <c r="AA82" i="9"/>
  <c r="AB82" i="9"/>
  <c r="Y83" i="9"/>
  <c r="Z83" i="9"/>
  <c r="AA83" i="9"/>
  <c r="AB83" i="9"/>
  <c r="Y84" i="9"/>
  <c r="Z84" i="9"/>
  <c r="AA84" i="9"/>
  <c r="AB84" i="9"/>
  <c r="Y85" i="9"/>
  <c r="Z85" i="9"/>
  <c r="AA85" i="9"/>
  <c r="AB85" i="9"/>
  <c r="Y86" i="9"/>
  <c r="Z86" i="9"/>
  <c r="AA86" i="9"/>
  <c r="AB86" i="9"/>
  <c r="Y87" i="9"/>
  <c r="Z87" i="9"/>
  <c r="AA87" i="9"/>
  <c r="AB87" i="9"/>
  <c r="Y88" i="9"/>
  <c r="Z88" i="9"/>
  <c r="AA88" i="9"/>
  <c r="AB88" i="9"/>
  <c r="Y89" i="9"/>
  <c r="Z89" i="9"/>
  <c r="AA89" i="9"/>
  <c r="AB89" i="9"/>
  <c r="Y90" i="9"/>
  <c r="Z90" i="9"/>
  <c r="AA90" i="9"/>
  <c r="AB90" i="9"/>
  <c r="Y91" i="9"/>
  <c r="Z91" i="9"/>
  <c r="AA91" i="9"/>
  <c r="AB91" i="9"/>
  <c r="Y92" i="9"/>
  <c r="Z92" i="9"/>
  <c r="AA92" i="9"/>
  <c r="AB92" i="9"/>
  <c r="Y93" i="9"/>
  <c r="Z93" i="9"/>
  <c r="AA93" i="9"/>
  <c r="AB93" i="9"/>
  <c r="Z63" i="9"/>
  <c r="AA63" i="9"/>
  <c r="Y63" i="9"/>
  <c r="AB61" i="9"/>
  <c r="AG63" i="10"/>
  <c r="AG64" i="10"/>
  <c r="AG65" i="10"/>
  <c r="AG66" i="10"/>
  <c r="AG67" i="10"/>
  <c r="AG68" i="10"/>
  <c r="AG69" i="10"/>
  <c r="AG70" i="10"/>
  <c r="AG71" i="10"/>
  <c r="AG72" i="10"/>
  <c r="AG73" i="10"/>
  <c r="AG74" i="10"/>
  <c r="AG75" i="10"/>
  <c r="AG76" i="10"/>
  <c r="AG77" i="10"/>
  <c r="AG78" i="10"/>
  <c r="AG79" i="10"/>
  <c r="AG80" i="10"/>
  <c r="AG81" i="10"/>
  <c r="AG82" i="10"/>
  <c r="AG83" i="10"/>
  <c r="AG84" i="10"/>
  <c r="AG85" i="10"/>
  <c r="AG86" i="10"/>
  <c r="AG87" i="10"/>
  <c r="AG88" i="10"/>
  <c r="AG89" i="10"/>
  <c r="AG90" i="10"/>
  <c r="AG91" i="10"/>
  <c r="AG92" i="10"/>
  <c r="AG93" i="10"/>
  <c r="AE64" i="10"/>
  <c r="AF64" i="10"/>
  <c r="AH64" i="10"/>
  <c r="AI64" i="10"/>
  <c r="AJ64" i="10"/>
  <c r="AK64" i="10"/>
  <c r="AL64" i="10"/>
  <c r="AE65" i="10"/>
  <c r="AF65" i="10"/>
  <c r="AH65" i="10"/>
  <c r="AI65" i="10"/>
  <c r="AJ65" i="10"/>
  <c r="AK65" i="10"/>
  <c r="AL65" i="10"/>
  <c r="AE66" i="10"/>
  <c r="AF66" i="10"/>
  <c r="AH66" i="10"/>
  <c r="AI66" i="10"/>
  <c r="AJ66" i="10"/>
  <c r="AK66" i="10"/>
  <c r="AL66" i="10"/>
  <c r="AE67" i="10"/>
  <c r="AF67" i="10"/>
  <c r="AH67" i="10"/>
  <c r="AI67" i="10"/>
  <c r="AJ67" i="10"/>
  <c r="AK67" i="10"/>
  <c r="AL67" i="10"/>
  <c r="AE68" i="10"/>
  <c r="AF68" i="10"/>
  <c r="AH68" i="10"/>
  <c r="AI68" i="10"/>
  <c r="AJ68" i="10"/>
  <c r="AK68" i="10"/>
  <c r="AL68" i="10"/>
  <c r="AE69" i="10"/>
  <c r="AF69" i="10"/>
  <c r="AH69" i="10"/>
  <c r="AI69" i="10"/>
  <c r="AJ69" i="10"/>
  <c r="AK69" i="10"/>
  <c r="AL69" i="10"/>
  <c r="AE70" i="10"/>
  <c r="AF70" i="10"/>
  <c r="AH70" i="10"/>
  <c r="AI70" i="10"/>
  <c r="AJ70" i="10"/>
  <c r="AK70" i="10"/>
  <c r="AL70" i="10"/>
  <c r="AE71" i="10"/>
  <c r="AF71" i="10"/>
  <c r="AH71" i="10"/>
  <c r="AI71" i="10"/>
  <c r="AJ71" i="10"/>
  <c r="AK71" i="10"/>
  <c r="AL71" i="10"/>
  <c r="AE72" i="10"/>
  <c r="AF72" i="10"/>
  <c r="AH72" i="10"/>
  <c r="AI72" i="10"/>
  <c r="AJ72" i="10"/>
  <c r="AK72" i="10"/>
  <c r="AL72" i="10"/>
  <c r="AE73" i="10"/>
  <c r="AF73" i="10"/>
  <c r="AH73" i="10"/>
  <c r="AI73" i="10"/>
  <c r="AJ73" i="10"/>
  <c r="AK73" i="10"/>
  <c r="AL73" i="10"/>
  <c r="AE74" i="10"/>
  <c r="AF74" i="10"/>
  <c r="AH74" i="10"/>
  <c r="AI74" i="10"/>
  <c r="AJ74" i="10"/>
  <c r="AK74" i="10"/>
  <c r="AL74" i="10"/>
  <c r="AE75" i="10"/>
  <c r="AF75" i="10"/>
  <c r="AH75" i="10"/>
  <c r="AI75" i="10"/>
  <c r="AJ75" i="10"/>
  <c r="AK75" i="10"/>
  <c r="AL75" i="10"/>
  <c r="AE76" i="10"/>
  <c r="AF76" i="10"/>
  <c r="AH76" i="10"/>
  <c r="AI76" i="10"/>
  <c r="AJ76" i="10"/>
  <c r="AK76" i="10"/>
  <c r="AL76" i="10"/>
  <c r="AE77" i="10"/>
  <c r="AF77" i="10"/>
  <c r="AH77" i="10"/>
  <c r="AI77" i="10"/>
  <c r="AJ77" i="10"/>
  <c r="AK77" i="10"/>
  <c r="AL77" i="10"/>
  <c r="AE78" i="10"/>
  <c r="AF78" i="10"/>
  <c r="AH78" i="10"/>
  <c r="AI78" i="10"/>
  <c r="AJ78" i="10"/>
  <c r="AK78" i="10"/>
  <c r="AL78" i="10"/>
  <c r="AE79" i="10"/>
  <c r="AF79" i="10"/>
  <c r="AH79" i="10"/>
  <c r="AI79" i="10"/>
  <c r="AJ79" i="10"/>
  <c r="AK79" i="10"/>
  <c r="AL79" i="10"/>
  <c r="AE80" i="10"/>
  <c r="AF80" i="10"/>
  <c r="AH80" i="10"/>
  <c r="AI80" i="10"/>
  <c r="AJ80" i="10"/>
  <c r="AK80" i="10"/>
  <c r="AL80" i="10"/>
  <c r="AE81" i="10"/>
  <c r="AF81" i="10"/>
  <c r="AH81" i="10"/>
  <c r="AI81" i="10"/>
  <c r="AJ81" i="10"/>
  <c r="AK81" i="10"/>
  <c r="AL81" i="10"/>
  <c r="AE82" i="10"/>
  <c r="AF82" i="10"/>
  <c r="AH82" i="10"/>
  <c r="AI82" i="10"/>
  <c r="AJ82" i="10"/>
  <c r="AK82" i="10"/>
  <c r="AL82" i="10"/>
  <c r="AE83" i="10"/>
  <c r="AF83" i="10"/>
  <c r="AH83" i="10"/>
  <c r="AI83" i="10"/>
  <c r="AJ83" i="10"/>
  <c r="AK83" i="10"/>
  <c r="AL83" i="10"/>
  <c r="AE84" i="10"/>
  <c r="AF84" i="10"/>
  <c r="AH84" i="10"/>
  <c r="AI84" i="10"/>
  <c r="AJ84" i="10"/>
  <c r="AK84" i="10"/>
  <c r="AL84" i="10"/>
  <c r="AE85" i="10"/>
  <c r="AF85" i="10"/>
  <c r="AH85" i="10"/>
  <c r="AI85" i="10"/>
  <c r="AJ85" i="10"/>
  <c r="AK85" i="10"/>
  <c r="AL85" i="10"/>
  <c r="AE86" i="10"/>
  <c r="AF86" i="10"/>
  <c r="AH86" i="10"/>
  <c r="AI86" i="10"/>
  <c r="AJ86" i="10"/>
  <c r="AK86" i="10"/>
  <c r="AL86" i="10"/>
  <c r="AE87" i="10"/>
  <c r="AF87" i="10"/>
  <c r="AH87" i="10"/>
  <c r="AI87" i="10"/>
  <c r="AJ87" i="10"/>
  <c r="AK87" i="10"/>
  <c r="AL87" i="10"/>
  <c r="AE88" i="10"/>
  <c r="AF88" i="10"/>
  <c r="AH88" i="10"/>
  <c r="AI88" i="10"/>
  <c r="AJ88" i="10"/>
  <c r="AK88" i="10"/>
  <c r="AL88" i="10"/>
  <c r="AE89" i="10"/>
  <c r="AF89" i="10"/>
  <c r="AH89" i="10"/>
  <c r="AI89" i="10"/>
  <c r="AJ89" i="10"/>
  <c r="AK89" i="10"/>
  <c r="AL89" i="10"/>
  <c r="AE90" i="10"/>
  <c r="AF90" i="10"/>
  <c r="AH90" i="10"/>
  <c r="AI90" i="10"/>
  <c r="AJ90" i="10"/>
  <c r="AK90" i="10"/>
  <c r="AL90" i="10"/>
  <c r="AE91" i="10"/>
  <c r="AF91" i="10"/>
  <c r="AH91" i="10"/>
  <c r="AI91" i="10"/>
  <c r="AJ91" i="10"/>
  <c r="AK91" i="10"/>
  <c r="AL91" i="10"/>
  <c r="AE92" i="10"/>
  <c r="AF92" i="10"/>
  <c r="AH92" i="10"/>
  <c r="AI92" i="10"/>
  <c r="AJ92" i="10"/>
  <c r="AK92" i="10"/>
  <c r="AL92" i="10"/>
  <c r="AE93" i="10"/>
  <c r="AF93" i="10"/>
  <c r="AH93" i="10"/>
  <c r="AI93" i="10"/>
  <c r="AJ93" i="10"/>
  <c r="AK93" i="10"/>
  <c r="AL93" i="10"/>
  <c r="AF63" i="10"/>
  <c r="AH63" i="10"/>
  <c r="AI63" i="10"/>
  <c r="AJ63" i="10"/>
  <c r="AK63" i="10"/>
  <c r="AL63" i="10"/>
  <c r="AE63" i="10"/>
  <c r="AH61" i="10"/>
  <c r="AI61" i="10"/>
  <c r="AC61" i="10"/>
  <c r="AC62" i="10" s="1"/>
  <c r="AB61" i="10"/>
  <c r="AB62" i="10" s="1"/>
  <c r="AA61" i="10"/>
  <c r="AA62" i="10" s="1"/>
  <c r="S61" i="9"/>
  <c r="S62" i="9" s="1"/>
  <c r="X61" i="10"/>
  <c r="X62" i="10" s="1"/>
  <c r="AB7" i="9"/>
  <c r="W61" i="10"/>
  <c r="W62" i="10" s="1"/>
  <c r="V61" i="10"/>
  <c r="V62" i="10" s="1"/>
  <c r="R61" i="9"/>
  <c r="R62" i="9" s="1"/>
  <c r="Q61" i="9"/>
  <c r="Y61" i="9" s="1"/>
  <c r="Y62" i="9" s="1"/>
  <c r="N60" i="8"/>
  <c r="N61" i="8" s="1"/>
  <c r="O60" i="8"/>
  <c r="O61" i="8" s="1"/>
  <c r="O61" i="1"/>
  <c r="N60" i="1"/>
  <c r="N61" i="1" s="1"/>
  <c r="S62" i="1" l="1"/>
  <c r="Z61" i="9"/>
  <c r="Q62" i="9"/>
  <c r="AA61" i="9"/>
  <c r="AA62" i="9" s="1"/>
  <c r="U60" i="8"/>
  <c r="U61" i="8" s="1"/>
  <c r="T60" i="8"/>
  <c r="T61" i="8" s="1"/>
  <c r="T60" i="1"/>
  <c r="T61" i="1" s="1"/>
  <c r="Y90" i="1"/>
  <c r="Y88" i="1"/>
  <c r="Y86" i="1"/>
  <c r="Y84" i="1"/>
  <c r="Y82" i="1"/>
  <c r="Y78" i="1"/>
  <c r="Y76" i="1"/>
  <c r="Y74" i="1"/>
  <c r="Y72" i="1"/>
  <c r="Y70" i="1"/>
  <c r="Y68" i="1"/>
  <c r="Y66" i="1"/>
  <c r="Y64" i="1"/>
  <c r="Y92" i="1"/>
  <c r="Y80" i="1"/>
  <c r="Y89" i="1"/>
  <c r="Y85" i="1"/>
  <c r="Y81" i="1"/>
  <c r="Y77" i="1"/>
  <c r="Y73" i="1"/>
  <c r="Y69" i="1"/>
  <c r="Y67" i="1"/>
  <c r="Y63" i="1"/>
  <c r="U60" i="1"/>
  <c r="U61" i="1" s="1"/>
  <c r="Y91" i="1"/>
  <c r="Y87" i="1"/>
  <c r="Y83" i="1"/>
  <c r="Y79" i="1"/>
  <c r="Y75" i="1"/>
  <c r="Y71" i="1"/>
  <c r="Y65" i="1"/>
  <c r="AL61" i="10"/>
  <c r="AL62" i="10" s="1"/>
  <c r="AK61" i="10"/>
  <c r="AK62" i="10" s="1"/>
  <c r="AG61" i="10"/>
  <c r="AG62" i="10" s="1"/>
  <c r="AJ61" i="10"/>
  <c r="AJ62" i="10" s="1"/>
  <c r="AF61" i="10"/>
  <c r="AE61" i="10"/>
  <c r="AE62" i="10" s="1"/>
  <c r="Y62" i="10"/>
  <c r="Z62" i="10"/>
  <c r="T62" i="9"/>
  <c r="N93" i="1"/>
  <c r="Y62" i="1" l="1"/>
  <c r="Z62" i="9"/>
  <c r="AB62" i="9"/>
  <c r="AI62" i="10"/>
  <c r="AH62" i="10"/>
  <c r="AF62" i="10"/>
  <c r="I93" i="1"/>
  <c r="J93" i="1"/>
  <c r="K93" i="1"/>
  <c r="L93" i="1"/>
  <c r="M93" i="1"/>
  <c r="H93" i="1" l="1"/>
  <c r="O6" i="8" l="1"/>
  <c r="W8" i="10" l="1"/>
  <c r="W9" i="10"/>
  <c r="W10" i="10"/>
  <c r="W11" i="1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7" i="10"/>
  <c r="V8" i="10"/>
  <c r="V9" i="10"/>
  <c r="V10" i="10"/>
  <c r="V11" i="10"/>
  <c r="V12" i="10"/>
  <c r="V13"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7" i="10"/>
  <c r="K58" i="10"/>
  <c r="K98" i="10" s="1"/>
  <c r="AD44" i="10" l="1"/>
  <c r="AD40" i="10"/>
  <c r="AD36" i="10"/>
  <c r="AD32" i="10"/>
  <c r="AD28" i="10"/>
  <c r="AD24" i="10"/>
  <c r="AD20" i="10"/>
  <c r="AD16" i="10"/>
  <c r="AD12" i="10"/>
  <c r="AD43" i="10"/>
  <c r="AD35" i="10"/>
  <c r="AD27" i="10"/>
  <c r="AD19" i="10"/>
  <c r="AD11" i="10"/>
  <c r="AD46" i="10"/>
  <c r="AD42" i="10"/>
  <c r="AD38" i="10"/>
  <c r="AD34" i="10"/>
  <c r="AD30" i="10"/>
  <c r="AD26" i="10"/>
  <c r="AD22" i="10"/>
  <c r="AD18" i="10"/>
  <c r="AD14" i="10"/>
  <c r="AD10" i="10"/>
  <c r="AD47" i="10"/>
  <c r="AD39" i="10"/>
  <c r="AD31" i="10"/>
  <c r="AD23" i="10"/>
  <c r="AD15" i="10"/>
  <c r="AD45" i="10"/>
  <c r="AD41" i="10"/>
  <c r="AD37" i="10"/>
  <c r="AD33" i="10"/>
  <c r="AD29" i="10"/>
  <c r="AD25" i="10"/>
  <c r="AD21" i="10"/>
  <c r="AD17" i="10"/>
  <c r="AD13" i="10"/>
  <c r="AD9" i="10"/>
  <c r="Q8" i="9"/>
  <c r="T7" i="9"/>
  <c r="Q7" i="9"/>
  <c r="Y7" i="10"/>
  <c r="S7" i="9"/>
  <c r="R7" i="9"/>
  <c r="J6" i="1" l="1"/>
  <c r="H6" i="1"/>
  <c r="A64" i="10" l="1"/>
  <c r="B64" i="10"/>
  <c r="C64" i="10"/>
  <c r="A65" i="10"/>
  <c r="B65" i="10"/>
  <c r="C65" i="10"/>
  <c r="A66" i="10"/>
  <c r="B66" i="10"/>
  <c r="C66" i="10"/>
  <c r="A67" i="10"/>
  <c r="B67" i="10"/>
  <c r="C67" i="10"/>
  <c r="A68" i="10"/>
  <c r="B68" i="10"/>
  <c r="C68" i="10"/>
  <c r="A69" i="10"/>
  <c r="B69" i="10"/>
  <c r="C69" i="10"/>
  <c r="A70" i="10"/>
  <c r="B70" i="10"/>
  <c r="C70" i="10"/>
  <c r="A71" i="10"/>
  <c r="B71" i="10"/>
  <c r="C71" i="10"/>
  <c r="A72" i="10"/>
  <c r="B72" i="10"/>
  <c r="C72" i="10"/>
  <c r="A73" i="10"/>
  <c r="B73" i="10"/>
  <c r="C73" i="10"/>
  <c r="A74" i="10"/>
  <c r="B74" i="10"/>
  <c r="C74" i="10"/>
  <c r="A75" i="10"/>
  <c r="B75" i="10"/>
  <c r="C75" i="10"/>
  <c r="A76" i="10"/>
  <c r="B76" i="10"/>
  <c r="C76" i="10"/>
  <c r="A77" i="10"/>
  <c r="B77" i="10"/>
  <c r="C77" i="10"/>
  <c r="A78" i="10"/>
  <c r="B78" i="10"/>
  <c r="C78" i="10"/>
  <c r="A79" i="10"/>
  <c r="B79" i="10"/>
  <c r="C79" i="10"/>
  <c r="A80" i="10"/>
  <c r="B80" i="10"/>
  <c r="C80" i="10"/>
  <c r="A81" i="10"/>
  <c r="B81" i="10"/>
  <c r="C81" i="10"/>
  <c r="A82" i="10"/>
  <c r="B82" i="10"/>
  <c r="C82" i="10"/>
  <c r="A83" i="10"/>
  <c r="B83" i="10"/>
  <c r="C83" i="10"/>
  <c r="A84" i="10"/>
  <c r="B84" i="10"/>
  <c r="C84" i="10"/>
  <c r="A85" i="10"/>
  <c r="B85" i="10"/>
  <c r="C85" i="10"/>
  <c r="A86" i="10"/>
  <c r="B86" i="10"/>
  <c r="C86" i="10"/>
  <c r="A87" i="10"/>
  <c r="B87" i="10"/>
  <c r="C87" i="10"/>
  <c r="A88" i="10"/>
  <c r="B88" i="10"/>
  <c r="C88" i="10"/>
  <c r="A89" i="10"/>
  <c r="B89" i="10"/>
  <c r="C89" i="10"/>
  <c r="A90" i="10"/>
  <c r="B90" i="10"/>
  <c r="C90" i="10"/>
  <c r="A91" i="10"/>
  <c r="B91" i="10"/>
  <c r="C91" i="10"/>
  <c r="A92" i="10"/>
  <c r="B92" i="10"/>
  <c r="C92" i="10"/>
  <c r="A93" i="10"/>
  <c r="B93" i="10"/>
  <c r="C93" i="10"/>
  <c r="V65" i="9"/>
  <c r="W66" i="9"/>
  <c r="V69" i="9"/>
  <c r="W70" i="9"/>
  <c r="V73" i="9"/>
  <c r="W74" i="9"/>
  <c r="V77" i="9"/>
  <c r="W78" i="9"/>
  <c r="V81" i="9"/>
  <c r="W82" i="9"/>
  <c r="V85" i="9"/>
  <c r="W86" i="9"/>
  <c r="V89" i="9"/>
  <c r="W90" i="9"/>
  <c r="V93" i="9"/>
  <c r="A64" i="9"/>
  <c r="B64" i="9"/>
  <c r="V64" i="9" s="1"/>
  <c r="C64" i="9"/>
  <c r="A65" i="9"/>
  <c r="B65" i="9"/>
  <c r="C65" i="9"/>
  <c r="A66" i="9"/>
  <c r="B66" i="9"/>
  <c r="V66" i="9" s="1"/>
  <c r="C66" i="9"/>
  <c r="A67" i="9"/>
  <c r="B67" i="9"/>
  <c r="W67" i="9" s="1"/>
  <c r="C67" i="9"/>
  <c r="A68" i="9"/>
  <c r="B68" i="9"/>
  <c r="C68" i="9"/>
  <c r="A69" i="9"/>
  <c r="B69" i="9"/>
  <c r="C69" i="9"/>
  <c r="A70" i="9"/>
  <c r="B70" i="9"/>
  <c r="V70" i="9" s="1"/>
  <c r="C70" i="9"/>
  <c r="A71" i="9"/>
  <c r="B71" i="9"/>
  <c r="W71" i="9" s="1"/>
  <c r="C71" i="9"/>
  <c r="A72" i="9"/>
  <c r="B72" i="9"/>
  <c r="V72" i="9" s="1"/>
  <c r="C72" i="9"/>
  <c r="A73" i="9"/>
  <c r="B73" i="9"/>
  <c r="C73" i="9"/>
  <c r="A74" i="9"/>
  <c r="B74" i="9"/>
  <c r="V74" i="9" s="1"/>
  <c r="C74" i="9"/>
  <c r="A75" i="9"/>
  <c r="B75" i="9"/>
  <c r="W75" i="9" s="1"/>
  <c r="C75" i="9"/>
  <c r="A76" i="9"/>
  <c r="B76" i="9"/>
  <c r="W76" i="9" s="1"/>
  <c r="C76" i="9"/>
  <c r="A77" i="9"/>
  <c r="B77" i="9"/>
  <c r="C77" i="9"/>
  <c r="A78" i="9"/>
  <c r="B78" i="9"/>
  <c r="V78" i="9" s="1"/>
  <c r="C78" i="9"/>
  <c r="A79" i="9"/>
  <c r="B79" i="9"/>
  <c r="W79" i="9" s="1"/>
  <c r="C79" i="9"/>
  <c r="A80" i="9"/>
  <c r="B80" i="9"/>
  <c r="V80" i="9" s="1"/>
  <c r="C80" i="9"/>
  <c r="A81" i="9"/>
  <c r="B81" i="9"/>
  <c r="C81" i="9"/>
  <c r="A82" i="9"/>
  <c r="B82" i="9"/>
  <c r="V82" i="9" s="1"/>
  <c r="C82" i="9"/>
  <c r="A83" i="9"/>
  <c r="B83" i="9"/>
  <c r="W83" i="9" s="1"/>
  <c r="C83" i="9"/>
  <c r="A84" i="9"/>
  <c r="B84" i="9"/>
  <c r="V84" i="9" s="1"/>
  <c r="C84" i="9"/>
  <c r="A85" i="9"/>
  <c r="B85" i="9"/>
  <c r="C85" i="9"/>
  <c r="A86" i="9"/>
  <c r="B86" i="9"/>
  <c r="V86" i="9" s="1"/>
  <c r="C86" i="9"/>
  <c r="A87" i="9"/>
  <c r="B87" i="9"/>
  <c r="W87" i="9" s="1"/>
  <c r="C87" i="9"/>
  <c r="A88" i="9"/>
  <c r="B88" i="9"/>
  <c r="V88" i="9" s="1"/>
  <c r="C88" i="9"/>
  <c r="A89" i="9"/>
  <c r="B89" i="9"/>
  <c r="C89" i="9"/>
  <c r="A90" i="9"/>
  <c r="B90" i="9"/>
  <c r="V90" i="9" s="1"/>
  <c r="C90" i="9"/>
  <c r="A91" i="9"/>
  <c r="B91" i="9"/>
  <c r="W91" i="9" s="1"/>
  <c r="C91" i="9"/>
  <c r="A92" i="9"/>
  <c r="B92" i="9"/>
  <c r="V92" i="9" s="1"/>
  <c r="C92" i="9"/>
  <c r="A93" i="9"/>
  <c r="B93" i="9"/>
  <c r="C93" i="9"/>
  <c r="A63" i="8"/>
  <c r="B63" i="8"/>
  <c r="C63" i="8"/>
  <c r="A64" i="8"/>
  <c r="B64" i="8"/>
  <c r="C64" i="8"/>
  <c r="A65" i="8"/>
  <c r="B65" i="8"/>
  <c r="C65" i="8"/>
  <c r="A66" i="8"/>
  <c r="B66" i="8"/>
  <c r="C66" i="8"/>
  <c r="A67" i="8"/>
  <c r="B67" i="8"/>
  <c r="C67" i="8"/>
  <c r="A68" i="8"/>
  <c r="B68" i="8"/>
  <c r="C68" i="8"/>
  <c r="A69" i="8"/>
  <c r="B69" i="8"/>
  <c r="C69" i="8"/>
  <c r="A70" i="8"/>
  <c r="B70" i="8"/>
  <c r="C70" i="8"/>
  <c r="A71" i="8"/>
  <c r="B71" i="8"/>
  <c r="C71" i="8"/>
  <c r="A72" i="8"/>
  <c r="B72" i="8"/>
  <c r="C72" i="8"/>
  <c r="A73" i="8"/>
  <c r="B73" i="8"/>
  <c r="C73" i="8"/>
  <c r="A74" i="8"/>
  <c r="B74" i="8"/>
  <c r="C74" i="8"/>
  <c r="A75" i="8"/>
  <c r="B75" i="8"/>
  <c r="C75" i="8"/>
  <c r="A76" i="8"/>
  <c r="B76" i="8"/>
  <c r="C76" i="8"/>
  <c r="A77" i="8"/>
  <c r="B77" i="8"/>
  <c r="C77" i="8"/>
  <c r="A78" i="8"/>
  <c r="B78" i="8"/>
  <c r="C78" i="8"/>
  <c r="A79" i="8"/>
  <c r="B79" i="8"/>
  <c r="C79" i="8"/>
  <c r="A80" i="8"/>
  <c r="B80" i="8"/>
  <c r="C80" i="8"/>
  <c r="A81" i="8"/>
  <c r="B81" i="8"/>
  <c r="C81" i="8"/>
  <c r="A82" i="8"/>
  <c r="B82" i="8"/>
  <c r="C82" i="8"/>
  <c r="A83" i="8"/>
  <c r="B83" i="8"/>
  <c r="C83" i="8"/>
  <c r="A84" i="8"/>
  <c r="B84" i="8"/>
  <c r="C84" i="8"/>
  <c r="A85" i="8"/>
  <c r="B85" i="8"/>
  <c r="C85" i="8"/>
  <c r="A86" i="8"/>
  <c r="B86" i="8"/>
  <c r="C86" i="8"/>
  <c r="A87" i="8"/>
  <c r="B87" i="8"/>
  <c r="C87" i="8"/>
  <c r="A88" i="8"/>
  <c r="B88" i="8"/>
  <c r="C88" i="8"/>
  <c r="A89" i="8"/>
  <c r="B89" i="8"/>
  <c r="C89" i="8"/>
  <c r="A90" i="8"/>
  <c r="B90" i="8"/>
  <c r="C90" i="8"/>
  <c r="A91" i="8"/>
  <c r="B91" i="8"/>
  <c r="C91" i="8"/>
  <c r="A92" i="8"/>
  <c r="B92" i="8"/>
  <c r="C92" i="8"/>
  <c r="AG8" i="10"/>
  <c r="AH8" i="10"/>
  <c r="AI8" i="10"/>
  <c r="AJ8" i="10"/>
  <c r="AK8" i="10"/>
  <c r="AL8" i="10"/>
  <c r="AG9" i="10"/>
  <c r="AH9" i="10"/>
  <c r="AI9" i="10"/>
  <c r="AJ9" i="10"/>
  <c r="AK9" i="10"/>
  <c r="AL9" i="10"/>
  <c r="AG10" i="10"/>
  <c r="AH10" i="10"/>
  <c r="AI10" i="10"/>
  <c r="AJ10" i="10"/>
  <c r="AK10" i="10"/>
  <c r="AL10" i="10"/>
  <c r="AG11" i="10"/>
  <c r="AH11" i="10"/>
  <c r="AI11" i="10"/>
  <c r="AJ11" i="10"/>
  <c r="AK11" i="10"/>
  <c r="AL11" i="10"/>
  <c r="AG12" i="10"/>
  <c r="AH12" i="10"/>
  <c r="AI12" i="10"/>
  <c r="AJ12" i="10"/>
  <c r="AK12" i="10"/>
  <c r="AL12" i="10"/>
  <c r="AG13" i="10"/>
  <c r="AH13" i="10"/>
  <c r="AI13" i="10"/>
  <c r="AJ13" i="10"/>
  <c r="AK13" i="10"/>
  <c r="AL13" i="10"/>
  <c r="AG14" i="10"/>
  <c r="AH14" i="10"/>
  <c r="AI14" i="10"/>
  <c r="AJ14" i="10"/>
  <c r="AK14" i="10"/>
  <c r="AL14" i="10"/>
  <c r="AG15" i="10"/>
  <c r="AH15" i="10"/>
  <c r="AI15" i="10"/>
  <c r="AJ15" i="10"/>
  <c r="AK15" i="10"/>
  <c r="AL15" i="10"/>
  <c r="AG16" i="10"/>
  <c r="AH16" i="10"/>
  <c r="AI16" i="10"/>
  <c r="AJ16" i="10"/>
  <c r="AK16" i="10"/>
  <c r="AL16" i="10"/>
  <c r="AG17" i="10"/>
  <c r="AH17" i="10"/>
  <c r="AI17" i="10"/>
  <c r="AJ17" i="10"/>
  <c r="AK17" i="10"/>
  <c r="AL17" i="10"/>
  <c r="AG18" i="10"/>
  <c r="AH18" i="10"/>
  <c r="AI18" i="10"/>
  <c r="AJ18" i="10"/>
  <c r="AK18" i="10"/>
  <c r="AL18" i="10"/>
  <c r="AG19" i="10"/>
  <c r="AH19" i="10"/>
  <c r="AI19" i="10"/>
  <c r="AJ19" i="10"/>
  <c r="AK19" i="10"/>
  <c r="AL19" i="10"/>
  <c r="AG20" i="10"/>
  <c r="AH20" i="10"/>
  <c r="AI20" i="10"/>
  <c r="AJ20" i="10"/>
  <c r="AK20" i="10"/>
  <c r="AL20" i="10"/>
  <c r="AG21" i="10"/>
  <c r="AH21" i="10"/>
  <c r="AI21" i="10"/>
  <c r="AJ21" i="10"/>
  <c r="AK21" i="10"/>
  <c r="AL21" i="10"/>
  <c r="AG22" i="10"/>
  <c r="AH22" i="10"/>
  <c r="AI22" i="10"/>
  <c r="AJ22" i="10"/>
  <c r="AK22" i="10"/>
  <c r="AL22" i="10"/>
  <c r="AG23" i="10"/>
  <c r="AH23" i="10"/>
  <c r="AI23" i="10"/>
  <c r="AJ23" i="10"/>
  <c r="AK23" i="10"/>
  <c r="AL23" i="10"/>
  <c r="AG24" i="10"/>
  <c r="AH24" i="10"/>
  <c r="AI24" i="10"/>
  <c r="AJ24" i="10"/>
  <c r="AK24" i="10"/>
  <c r="AL24" i="10"/>
  <c r="AG25" i="10"/>
  <c r="AH25" i="10"/>
  <c r="AI25" i="10"/>
  <c r="AJ25" i="10"/>
  <c r="AK25" i="10"/>
  <c r="AL25" i="10"/>
  <c r="AG26" i="10"/>
  <c r="AH26" i="10"/>
  <c r="AI26" i="10"/>
  <c r="AJ26" i="10"/>
  <c r="AK26" i="10"/>
  <c r="AL26" i="10"/>
  <c r="AG27" i="10"/>
  <c r="AH27" i="10"/>
  <c r="AI27" i="10"/>
  <c r="AJ27" i="10"/>
  <c r="AK27" i="10"/>
  <c r="AL27" i="10"/>
  <c r="AG28" i="10"/>
  <c r="AH28" i="10"/>
  <c r="AI28" i="10"/>
  <c r="AJ28" i="10"/>
  <c r="AK28" i="10"/>
  <c r="AL28" i="10"/>
  <c r="AG29" i="10"/>
  <c r="AH29" i="10"/>
  <c r="AI29" i="10"/>
  <c r="AJ29" i="10"/>
  <c r="AK29" i="10"/>
  <c r="AL29" i="10"/>
  <c r="AG30" i="10"/>
  <c r="AH30" i="10"/>
  <c r="AI30" i="10"/>
  <c r="AJ30" i="10"/>
  <c r="AK30" i="10"/>
  <c r="AL30" i="10"/>
  <c r="AG31" i="10"/>
  <c r="AH31" i="10"/>
  <c r="AI31" i="10"/>
  <c r="AJ31" i="10"/>
  <c r="AK31" i="10"/>
  <c r="AL31" i="10"/>
  <c r="AG32" i="10"/>
  <c r="AH32" i="10"/>
  <c r="AI32" i="10"/>
  <c r="AJ32" i="10"/>
  <c r="AK32" i="10"/>
  <c r="AL32" i="10"/>
  <c r="AG33" i="10"/>
  <c r="AH33" i="10"/>
  <c r="AI33" i="10"/>
  <c r="AJ33" i="10"/>
  <c r="AK33" i="10"/>
  <c r="AL33" i="10"/>
  <c r="AG34" i="10"/>
  <c r="AH34" i="10"/>
  <c r="AI34" i="10"/>
  <c r="AJ34" i="10"/>
  <c r="AK34" i="10"/>
  <c r="AL34" i="10"/>
  <c r="AG35" i="10"/>
  <c r="AH35" i="10"/>
  <c r="AI35" i="10"/>
  <c r="AJ35" i="10"/>
  <c r="AK35" i="10"/>
  <c r="AL35" i="10"/>
  <c r="AG36" i="10"/>
  <c r="AH36" i="10"/>
  <c r="AI36" i="10"/>
  <c r="AJ36" i="10"/>
  <c r="AK36" i="10"/>
  <c r="AL36" i="10"/>
  <c r="AG37" i="10"/>
  <c r="AH37" i="10"/>
  <c r="AI37" i="10"/>
  <c r="AJ37" i="10"/>
  <c r="AK37" i="10"/>
  <c r="AL37" i="10"/>
  <c r="AG38" i="10"/>
  <c r="AH38" i="10"/>
  <c r="AI38" i="10"/>
  <c r="AJ38" i="10"/>
  <c r="AK38" i="10"/>
  <c r="AL38" i="10"/>
  <c r="AG39" i="10"/>
  <c r="AH39" i="10"/>
  <c r="AI39" i="10"/>
  <c r="AJ39" i="10"/>
  <c r="AK39" i="10"/>
  <c r="AL39" i="10"/>
  <c r="AG40" i="10"/>
  <c r="AH40" i="10"/>
  <c r="AI40" i="10"/>
  <c r="AJ40" i="10"/>
  <c r="AK40" i="10"/>
  <c r="AL40" i="10"/>
  <c r="AG41" i="10"/>
  <c r="AH41" i="10"/>
  <c r="AI41" i="10"/>
  <c r="AJ41" i="10"/>
  <c r="AK41" i="10"/>
  <c r="AL41" i="10"/>
  <c r="AG42" i="10"/>
  <c r="AH42" i="10"/>
  <c r="AI42" i="10"/>
  <c r="AJ42" i="10"/>
  <c r="AK42" i="10"/>
  <c r="AL42" i="10"/>
  <c r="AG43" i="10"/>
  <c r="AH43" i="10"/>
  <c r="AI43" i="10"/>
  <c r="AJ43" i="10"/>
  <c r="AK43" i="10"/>
  <c r="AL43" i="10"/>
  <c r="AG44" i="10"/>
  <c r="AH44" i="10"/>
  <c r="AI44" i="10"/>
  <c r="AJ44" i="10"/>
  <c r="AK44" i="10"/>
  <c r="AL44" i="10"/>
  <c r="AG45" i="10"/>
  <c r="AH45" i="10"/>
  <c r="AI45" i="10"/>
  <c r="AJ45" i="10"/>
  <c r="AK45" i="10"/>
  <c r="AL45" i="10"/>
  <c r="AG46" i="10"/>
  <c r="AH46" i="10"/>
  <c r="AI46" i="10"/>
  <c r="AJ46" i="10"/>
  <c r="AK46" i="10"/>
  <c r="AL46" i="10"/>
  <c r="AG47" i="10"/>
  <c r="AH47" i="10"/>
  <c r="AI47" i="10"/>
  <c r="AJ47" i="10"/>
  <c r="AK47" i="10"/>
  <c r="AL47" i="10"/>
  <c r="AG48" i="10"/>
  <c r="AH48" i="10"/>
  <c r="AI48" i="10"/>
  <c r="AJ48" i="10"/>
  <c r="AK48" i="10"/>
  <c r="AL48" i="10"/>
  <c r="AG49" i="10"/>
  <c r="AH49" i="10"/>
  <c r="AI49" i="10"/>
  <c r="AJ49" i="10"/>
  <c r="AK49" i="10"/>
  <c r="AL49" i="10"/>
  <c r="AG50" i="10"/>
  <c r="AH50" i="10"/>
  <c r="AI50" i="10"/>
  <c r="AJ50" i="10"/>
  <c r="AK50" i="10"/>
  <c r="AL50" i="10"/>
  <c r="AG51" i="10"/>
  <c r="AH51" i="10"/>
  <c r="AI51" i="10"/>
  <c r="AJ51" i="10"/>
  <c r="AK51" i="10"/>
  <c r="AL51" i="10"/>
  <c r="AG52" i="10"/>
  <c r="AH52" i="10"/>
  <c r="AI52" i="10"/>
  <c r="AJ52" i="10"/>
  <c r="AK52" i="10"/>
  <c r="AL52" i="10"/>
  <c r="AG53" i="10"/>
  <c r="AH53" i="10"/>
  <c r="AI53" i="10"/>
  <c r="AJ53" i="10"/>
  <c r="AK53" i="10"/>
  <c r="AL53" i="10"/>
  <c r="AG54" i="10"/>
  <c r="AH54" i="10"/>
  <c r="AI54" i="10"/>
  <c r="AJ54" i="10"/>
  <c r="AK54" i="10"/>
  <c r="AL54" i="10"/>
  <c r="AG55" i="10"/>
  <c r="AH55" i="10"/>
  <c r="AI55" i="10"/>
  <c r="AJ55" i="10"/>
  <c r="AK55" i="10"/>
  <c r="AL55" i="10"/>
  <c r="AG56" i="10"/>
  <c r="AH56" i="10"/>
  <c r="AI56" i="10"/>
  <c r="AJ56" i="10"/>
  <c r="AK56" i="10"/>
  <c r="AL56" i="10"/>
  <c r="AG57" i="10"/>
  <c r="AH57" i="10"/>
  <c r="AI57" i="10"/>
  <c r="AJ57" i="10"/>
  <c r="AK57" i="10"/>
  <c r="AL57" i="10"/>
  <c r="A8" i="10"/>
  <c r="A9" i="10"/>
  <c r="B9" i="10"/>
  <c r="E9" i="10" s="1"/>
  <c r="C9" i="10"/>
  <c r="A10" i="10"/>
  <c r="B10" i="10"/>
  <c r="E10" i="10" s="1"/>
  <c r="C10" i="10"/>
  <c r="A11" i="10"/>
  <c r="B11" i="10"/>
  <c r="E11" i="10" s="1"/>
  <c r="C11" i="10"/>
  <c r="A12" i="10"/>
  <c r="B12" i="10"/>
  <c r="E12" i="10" s="1"/>
  <c r="C12" i="10"/>
  <c r="A13" i="10"/>
  <c r="B13" i="10"/>
  <c r="E13" i="10" s="1"/>
  <c r="C13" i="10"/>
  <c r="A14" i="10"/>
  <c r="B14" i="10"/>
  <c r="E14" i="10" s="1"/>
  <c r="C14" i="10"/>
  <c r="A15" i="10"/>
  <c r="B15" i="10"/>
  <c r="E15" i="10" s="1"/>
  <c r="C15" i="10"/>
  <c r="A16" i="10"/>
  <c r="B16" i="10"/>
  <c r="E16" i="10" s="1"/>
  <c r="C16" i="10"/>
  <c r="A17" i="10"/>
  <c r="B17" i="10"/>
  <c r="E17" i="10" s="1"/>
  <c r="C17" i="10"/>
  <c r="A18" i="10"/>
  <c r="B18" i="10"/>
  <c r="E18" i="10" s="1"/>
  <c r="C18" i="10"/>
  <c r="A19" i="10"/>
  <c r="B19" i="10"/>
  <c r="E19" i="10" s="1"/>
  <c r="C19" i="10"/>
  <c r="A20" i="10"/>
  <c r="B20" i="10"/>
  <c r="E20" i="10" s="1"/>
  <c r="C20" i="10"/>
  <c r="A21" i="10"/>
  <c r="B21" i="10"/>
  <c r="E21" i="10" s="1"/>
  <c r="C21" i="10"/>
  <c r="A22" i="10"/>
  <c r="B22" i="10"/>
  <c r="E22" i="10" s="1"/>
  <c r="C22" i="10"/>
  <c r="A23" i="10"/>
  <c r="B23" i="10"/>
  <c r="E23" i="10" s="1"/>
  <c r="C23" i="10"/>
  <c r="A24" i="10"/>
  <c r="B24" i="10"/>
  <c r="E24" i="10" s="1"/>
  <c r="C24" i="10"/>
  <c r="A25" i="10"/>
  <c r="B25" i="10"/>
  <c r="E25" i="10" s="1"/>
  <c r="C25" i="10"/>
  <c r="A26" i="10"/>
  <c r="B26" i="10"/>
  <c r="E26" i="10" s="1"/>
  <c r="C26" i="10"/>
  <c r="A27" i="10"/>
  <c r="B27" i="10"/>
  <c r="E27" i="10" s="1"/>
  <c r="C27" i="10"/>
  <c r="A28" i="10"/>
  <c r="B28" i="10"/>
  <c r="E28" i="10" s="1"/>
  <c r="C28" i="10"/>
  <c r="A29" i="10"/>
  <c r="B29" i="10"/>
  <c r="E29" i="10" s="1"/>
  <c r="C29" i="10"/>
  <c r="A30" i="10"/>
  <c r="B30" i="10"/>
  <c r="E30" i="10" s="1"/>
  <c r="C30" i="10"/>
  <c r="A31" i="10"/>
  <c r="B31" i="10"/>
  <c r="E31" i="10" s="1"/>
  <c r="C31" i="10"/>
  <c r="A32" i="10"/>
  <c r="B32" i="10"/>
  <c r="E32" i="10" s="1"/>
  <c r="C32" i="10"/>
  <c r="A33" i="10"/>
  <c r="B33" i="10"/>
  <c r="E33" i="10" s="1"/>
  <c r="C33" i="10"/>
  <c r="A34" i="10"/>
  <c r="B34" i="10"/>
  <c r="E34" i="10" s="1"/>
  <c r="C34" i="10"/>
  <c r="A35" i="10"/>
  <c r="B35" i="10"/>
  <c r="E35" i="10" s="1"/>
  <c r="C35" i="10"/>
  <c r="A36" i="10"/>
  <c r="B36" i="10"/>
  <c r="E36" i="10" s="1"/>
  <c r="C36" i="10"/>
  <c r="A37" i="10"/>
  <c r="B37" i="10"/>
  <c r="E37" i="10" s="1"/>
  <c r="C37" i="10"/>
  <c r="A38" i="10"/>
  <c r="B38" i="10"/>
  <c r="E38" i="10" s="1"/>
  <c r="C38" i="10"/>
  <c r="A39" i="10"/>
  <c r="B39" i="10"/>
  <c r="E39" i="10" s="1"/>
  <c r="C39" i="10"/>
  <c r="A40" i="10"/>
  <c r="B40" i="10"/>
  <c r="E40" i="10" s="1"/>
  <c r="C40" i="10"/>
  <c r="A41" i="10"/>
  <c r="B41" i="10"/>
  <c r="E41" i="10" s="1"/>
  <c r="C41" i="10"/>
  <c r="A42" i="10"/>
  <c r="B42" i="10"/>
  <c r="E42" i="10" s="1"/>
  <c r="C42" i="10"/>
  <c r="A43" i="10"/>
  <c r="B43" i="10"/>
  <c r="E43" i="10" s="1"/>
  <c r="C43" i="10"/>
  <c r="A44" i="10"/>
  <c r="B44" i="10"/>
  <c r="E44" i="10" s="1"/>
  <c r="C44" i="10"/>
  <c r="A45" i="10"/>
  <c r="B45" i="10"/>
  <c r="E45" i="10" s="1"/>
  <c r="C45" i="10"/>
  <c r="A46" i="10"/>
  <c r="B46" i="10"/>
  <c r="E46" i="10" s="1"/>
  <c r="C46" i="10"/>
  <c r="A47" i="10"/>
  <c r="B47" i="10"/>
  <c r="E47" i="10" s="1"/>
  <c r="C47" i="10"/>
  <c r="A48" i="10"/>
  <c r="B48" i="10"/>
  <c r="C48" i="10"/>
  <c r="A49" i="10"/>
  <c r="B49" i="10"/>
  <c r="C49" i="10"/>
  <c r="A50" i="10"/>
  <c r="B50" i="10"/>
  <c r="C50" i="10"/>
  <c r="A51" i="10"/>
  <c r="B51" i="10"/>
  <c r="C51" i="10"/>
  <c r="A52" i="10"/>
  <c r="B52" i="10"/>
  <c r="C52" i="10"/>
  <c r="A53" i="10"/>
  <c r="B53" i="10"/>
  <c r="C53" i="10"/>
  <c r="A54" i="10"/>
  <c r="B54" i="10"/>
  <c r="C54" i="10"/>
  <c r="A55" i="10"/>
  <c r="B55" i="10"/>
  <c r="C55" i="10"/>
  <c r="A56" i="10"/>
  <c r="B56" i="10"/>
  <c r="C56" i="10"/>
  <c r="A57" i="10"/>
  <c r="B57" i="10"/>
  <c r="C57" i="10"/>
  <c r="Y8" i="9"/>
  <c r="Z8" i="9"/>
  <c r="AA8" i="9"/>
  <c r="AB8" i="9"/>
  <c r="AC8" i="9"/>
  <c r="AD8" i="9"/>
  <c r="AE8" i="9"/>
  <c r="Y9" i="9"/>
  <c r="Z9" i="9"/>
  <c r="AA9" i="9"/>
  <c r="AB9" i="9"/>
  <c r="AC9" i="9"/>
  <c r="AD9" i="9"/>
  <c r="AE9" i="9"/>
  <c r="Y10" i="9"/>
  <c r="Z10" i="9"/>
  <c r="AA10" i="9"/>
  <c r="AB10" i="9"/>
  <c r="AC10" i="9"/>
  <c r="AD10" i="9"/>
  <c r="AE10" i="9"/>
  <c r="Y11" i="9"/>
  <c r="Z11" i="9"/>
  <c r="AA11" i="9"/>
  <c r="AB11" i="9"/>
  <c r="AC11" i="9"/>
  <c r="AD11" i="9"/>
  <c r="AE11" i="9"/>
  <c r="Y12" i="9"/>
  <c r="Z12" i="9"/>
  <c r="AA12" i="9"/>
  <c r="AB12" i="9"/>
  <c r="AC12" i="9"/>
  <c r="AD12" i="9"/>
  <c r="AE12" i="9"/>
  <c r="Y13" i="9"/>
  <c r="Z13" i="9"/>
  <c r="AA13" i="9"/>
  <c r="AB13" i="9"/>
  <c r="AC13" i="9"/>
  <c r="AD13" i="9"/>
  <c r="AE13" i="9"/>
  <c r="Y14" i="9"/>
  <c r="Z14" i="9"/>
  <c r="AA14" i="9"/>
  <c r="AB14" i="9"/>
  <c r="AC14" i="9"/>
  <c r="AD14" i="9"/>
  <c r="AE14" i="9"/>
  <c r="Y15" i="9"/>
  <c r="Z15" i="9"/>
  <c r="AA15" i="9"/>
  <c r="AB15" i="9"/>
  <c r="AC15" i="9"/>
  <c r="AD15" i="9"/>
  <c r="AE15" i="9"/>
  <c r="Y16" i="9"/>
  <c r="Z16" i="9"/>
  <c r="AA16" i="9"/>
  <c r="AB16" i="9"/>
  <c r="AC16" i="9"/>
  <c r="AD16" i="9"/>
  <c r="AE16" i="9"/>
  <c r="Y17" i="9"/>
  <c r="Z17" i="9"/>
  <c r="AA17" i="9"/>
  <c r="AB17" i="9"/>
  <c r="AC17" i="9"/>
  <c r="AD17" i="9"/>
  <c r="AE17" i="9"/>
  <c r="Y18" i="9"/>
  <c r="Z18" i="9"/>
  <c r="AA18" i="9"/>
  <c r="AB18" i="9"/>
  <c r="AC18" i="9"/>
  <c r="AD18" i="9"/>
  <c r="AE18" i="9"/>
  <c r="Y19" i="9"/>
  <c r="Z19" i="9"/>
  <c r="AA19" i="9"/>
  <c r="AB19" i="9"/>
  <c r="AC19" i="9"/>
  <c r="AD19" i="9"/>
  <c r="AE19" i="9"/>
  <c r="Y20" i="9"/>
  <c r="Z20" i="9"/>
  <c r="AA20" i="9"/>
  <c r="AB20" i="9"/>
  <c r="AC20" i="9"/>
  <c r="AD20" i="9"/>
  <c r="AE20" i="9"/>
  <c r="Y21" i="9"/>
  <c r="Z21" i="9"/>
  <c r="AA21" i="9"/>
  <c r="AB21" i="9"/>
  <c r="AC21" i="9"/>
  <c r="AD21" i="9"/>
  <c r="AE21" i="9"/>
  <c r="Y22" i="9"/>
  <c r="Z22" i="9"/>
  <c r="AA22" i="9"/>
  <c r="AB22" i="9"/>
  <c r="AC22" i="9"/>
  <c r="AD22" i="9"/>
  <c r="AE22" i="9"/>
  <c r="Y23" i="9"/>
  <c r="Z23" i="9"/>
  <c r="AA23" i="9"/>
  <c r="AB23" i="9"/>
  <c r="AC23" i="9"/>
  <c r="AD23" i="9"/>
  <c r="AE23" i="9"/>
  <c r="Y24" i="9"/>
  <c r="Z24" i="9"/>
  <c r="AA24" i="9"/>
  <c r="AB24" i="9"/>
  <c r="AC24" i="9"/>
  <c r="AD24" i="9"/>
  <c r="AE24" i="9"/>
  <c r="Y25" i="9"/>
  <c r="Z25" i="9"/>
  <c r="AA25" i="9"/>
  <c r="AB25" i="9"/>
  <c r="AC25" i="9"/>
  <c r="AD25" i="9"/>
  <c r="AE25" i="9"/>
  <c r="Y26" i="9"/>
  <c r="Z26" i="9"/>
  <c r="AA26" i="9"/>
  <c r="AB26" i="9"/>
  <c r="AC26" i="9"/>
  <c r="AD26" i="9"/>
  <c r="AE26" i="9"/>
  <c r="Y27" i="9"/>
  <c r="Z27" i="9"/>
  <c r="AA27" i="9"/>
  <c r="AB27" i="9"/>
  <c r="AC27" i="9"/>
  <c r="AD27" i="9"/>
  <c r="AE27" i="9"/>
  <c r="Y28" i="9"/>
  <c r="Z28" i="9"/>
  <c r="AA28" i="9"/>
  <c r="AB28" i="9"/>
  <c r="AC28" i="9"/>
  <c r="AD28" i="9"/>
  <c r="AE28" i="9"/>
  <c r="Y29" i="9"/>
  <c r="Z29" i="9"/>
  <c r="AA29" i="9"/>
  <c r="AB29" i="9"/>
  <c r="AC29" i="9"/>
  <c r="AD29" i="9"/>
  <c r="AE29" i="9"/>
  <c r="Y30" i="9"/>
  <c r="Z30" i="9"/>
  <c r="AA30" i="9"/>
  <c r="AB30" i="9"/>
  <c r="AC30" i="9"/>
  <c r="AD30" i="9"/>
  <c r="AE30" i="9"/>
  <c r="Y31" i="9"/>
  <c r="Z31" i="9"/>
  <c r="AA31" i="9"/>
  <c r="AB31" i="9"/>
  <c r="AC31" i="9"/>
  <c r="AD31" i="9"/>
  <c r="AE31" i="9"/>
  <c r="Y32" i="9"/>
  <c r="Z32" i="9"/>
  <c r="AA32" i="9"/>
  <c r="AB32" i="9"/>
  <c r="AC32" i="9"/>
  <c r="AD32" i="9"/>
  <c r="AE32" i="9"/>
  <c r="Y33" i="9"/>
  <c r="Z33" i="9"/>
  <c r="AA33" i="9"/>
  <c r="AB33" i="9"/>
  <c r="AC33" i="9"/>
  <c r="AD33" i="9"/>
  <c r="AE33" i="9"/>
  <c r="Y34" i="9"/>
  <c r="Z34" i="9"/>
  <c r="AA34" i="9"/>
  <c r="AB34" i="9"/>
  <c r="AC34" i="9"/>
  <c r="AD34" i="9"/>
  <c r="AE34" i="9"/>
  <c r="Y35" i="9"/>
  <c r="Z35" i="9"/>
  <c r="AA35" i="9"/>
  <c r="AB35" i="9"/>
  <c r="AC35" i="9"/>
  <c r="AD35" i="9"/>
  <c r="AE35" i="9"/>
  <c r="Y36" i="9"/>
  <c r="Z36" i="9"/>
  <c r="AA36" i="9"/>
  <c r="AB36" i="9"/>
  <c r="AC36" i="9"/>
  <c r="AD36" i="9"/>
  <c r="AE36" i="9"/>
  <c r="Y37" i="9"/>
  <c r="Z37" i="9"/>
  <c r="AA37" i="9"/>
  <c r="AB37" i="9"/>
  <c r="AC37" i="9"/>
  <c r="AD37" i="9"/>
  <c r="AE37" i="9"/>
  <c r="Y38" i="9"/>
  <c r="Z38" i="9"/>
  <c r="AA38" i="9"/>
  <c r="AB38" i="9"/>
  <c r="AC38" i="9"/>
  <c r="AD38" i="9"/>
  <c r="AE38" i="9"/>
  <c r="Y39" i="9"/>
  <c r="Z39" i="9"/>
  <c r="AA39" i="9"/>
  <c r="AB39" i="9"/>
  <c r="AC39" i="9"/>
  <c r="AD39" i="9"/>
  <c r="AE39" i="9"/>
  <c r="Y40" i="9"/>
  <c r="Z40" i="9"/>
  <c r="AA40" i="9"/>
  <c r="AB40" i="9"/>
  <c r="AC40" i="9"/>
  <c r="AD40" i="9"/>
  <c r="AE40" i="9"/>
  <c r="Y41" i="9"/>
  <c r="Z41" i="9"/>
  <c r="AA41" i="9"/>
  <c r="AB41" i="9"/>
  <c r="AC41" i="9"/>
  <c r="AD41" i="9"/>
  <c r="AE41" i="9"/>
  <c r="Y42" i="9"/>
  <c r="Z42" i="9"/>
  <c r="AA42" i="9"/>
  <c r="AB42" i="9"/>
  <c r="AC42" i="9"/>
  <c r="AD42" i="9"/>
  <c r="AE42" i="9"/>
  <c r="Y43" i="9"/>
  <c r="Z43" i="9"/>
  <c r="AA43" i="9"/>
  <c r="AB43" i="9"/>
  <c r="AC43" i="9"/>
  <c r="AD43" i="9"/>
  <c r="AE43" i="9"/>
  <c r="Y44" i="9"/>
  <c r="Z44" i="9"/>
  <c r="AA44" i="9"/>
  <c r="AB44" i="9"/>
  <c r="AC44" i="9"/>
  <c r="AD44" i="9"/>
  <c r="AE44" i="9"/>
  <c r="Y45" i="9"/>
  <c r="Z45" i="9"/>
  <c r="AA45" i="9"/>
  <c r="AB45" i="9"/>
  <c r="AC45" i="9"/>
  <c r="AD45" i="9"/>
  <c r="AE45" i="9"/>
  <c r="Y46" i="9"/>
  <c r="Z46" i="9"/>
  <c r="AA46" i="9"/>
  <c r="AB46" i="9"/>
  <c r="AC46" i="9"/>
  <c r="AD46" i="9"/>
  <c r="AE46" i="9"/>
  <c r="Y47" i="9"/>
  <c r="Z47" i="9"/>
  <c r="AA47" i="9"/>
  <c r="AB47" i="9"/>
  <c r="AC47" i="9"/>
  <c r="AD47" i="9"/>
  <c r="AE47" i="9"/>
  <c r="Y48" i="9"/>
  <c r="Z48" i="9"/>
  <c r="AA48" i="9"/>
  <c r="AB48" i="9"/>
  <c r="AC48" i="9"/>
  <c r="AD48" i="9"/>
  <c r="AE48" i="9"/>
  <c r="Y49" i="9"/>
  <c r="Z49" i="9"/>
  <c r="AA49" i="9"/>
  <c r="AB49" i="9"/>
  <c r="AC49" i="9"/>
  <c r="AD49" i="9"/>
  <c r="AE49" i="9"/>
  <c r="Y50" i="9"/>
  <c r="Z50" i="9"/>
  <c r="AA50" i="9"/>
  <c r="AB50" i="9"/>
  <c r="AC50" i="9"/>
  <c r="AD50" i="9"/>
  <c r="AE50" i="9"/>
  <c r="Y51" i="9"/>
  <c r="Z51" i="9"/>
  <c r="AA51" i="9"/>
  <c r="AB51" i="9"/>
  <c r="AC51" i="9"/>
  <c r="AD51" i="9"/>
  <c r="AE51" i="9"/>
  <c r="Y52" i="9"/>
  <c r="Z52" i="9"/>
  <c r="AA52" i="9"/>
  <c r="AB52" i="9"/>
  <c r="AC52" i="9"/>
  <c r="AD52" i="9"/>
  <c r="AE52" i="9"/>
  <c r="Y53" i="9"/>
  <c r="Z53" i="9"/>
  <c r="AA53" i="9"/>
  <c r="AB53" i="9"/>
  <c r="AC53" i="9"/>
  <c r="AD53" i="9"/>
  <c r="AE53" i="9"/>
  <c r="Y54" i="9"/>
  <c r="Z54" i="9"/>
  <c r="AA54" i="9"/>
  <c r="AB54" i="9"/>
  <c r="AC54" i="9"/>
  <c r="AD54" i="9"/>
  <c r="AE54" i="9"/>
  <c r="Y55" i="9"/>
  <c r="Z55" i="9"/>
  <c r="AA55" i="9"/>
  <c r="AB55" i="9"/>
  <c r="AC55" i="9"/>
  <c r="AD55" i="9"/>
  <c r="AE55" i="9"/>
  <c r="Y56" i="9"/>
  <c r="Z56" i="9"/>
  <c r="AA56" i="9"/>
  <c r="AB56" i="9"/>
  <c r="AC56" i="9"/>
  <c r="AD56" i="9"/>
  <c r="AE56" i="9"/>
  <c r="Y57" i="9"/>
  <c r="Z57" i="9"/>
  <c r="AA57" i="9"/>
  <c r="AB57" i="9"/>
  <c r="AC57" i="9"/>
  <c r="AD57" i="9"/>
  <c r="AE57" i="9"/>
  <c r="R8" i="9"/>
  <c r="S8" i="9"/>
  <c r="T8" i="9"/>
  <c r="U8" i="9"/>
  <c r="V8" i="9"/>
  <c r="W8" i="9"/>
  <c r="Q9" i="9"/>
  <c r="R9" i="9"/>
  <c r="S9" i="9"/>
  <c r="T9" i="9"/>
  <c r="U9" i="9"/>
  <c r="V9" i="9"/>
  <c r="W9" i="9"/>
  <c r="Q10" i="9"/>
  <c r="R10" i="9"/>
  <c r="S10" i="9"/>
  <c r="T10" i="9"/>
  <c r="U10" i="9"/>
  <c r="V10" i="9"/>
  <c r="W10" i="9"/>
  <c r="Q11" i="9"/>
  <c r="R11" i="9"/>
  <c r="S11" i="9"/>
  <c r="T11" i="9"/>
  <c r="U11" i="9"/>
  <c r="V11" i="9"/>
  <c r="W11" i="9"/>
  <c r="Q12" i="9"/>
  <c r="R12" i="9"/>
  <c r="S12" i="9"/>
  <c r="T12" i="9"/>
  <c r="U12" i="9"/>
  <c r="V12" i="9"/>
  <c r="W12" i="9"/>
  <c r="Q13" i="9"/>
  <c r="R13" i="9"/>
  <c r="S13" i="9"/>
  <c r="T13" i="9"/>
  <c r="U13" i="9"/>
  <c r="V13" i="9"/>
  <c r="W13" i="9"/>
  <c r="Q14" i="9"/>
  <c r="R14" i="9"/>
  <c r="S14" i="9"/>
  <c r="T14" i="9"/>
  <c r="U14" i="9"/>
  <c r="V14" i="9"/>
  <c r="W14" i="9"/>
  <c r="Q15" i="9"/>
  <c r="R15" i="9"/>
  <c r="S15" i="9"/>
  <c r="T15" i="9"/>
  <c r="U15" i="9"/>
  <c r="V15" i="9"/>
  <c r="W15" i="9"/>
  <c r="Q16" i="9"/>
  <c r="R16" i="9"/>
  <c r="S16" i="9"/>
  <c r="T16" i="9"/>
  <c r="U16" i="9"/>
  <c r="V16" i="9"/>
  <c r="W16" i="9"/>
  <c r="Q17" i="9"/>
  <c r="R17" i="9"/>
  <c r="S17" i="9"/>
  <c r="T17" i="9"/>
  <c r="U17" i="9"/>
  <c r="V17" i="9"/>
  <c r="W17" i="9"/>
  <c r="Q18" i="9"/>
  <c r="R18" i="9"/>
  <c r="S18" i="9"/>
  <c r="T18" i="9"/>
  <c r="U18" i="9"/>
  <c r="V18" i="9"/>
  <c r="W18" i="9"/>
  <c r="Q19" i="9"/>
  <c r="R19" i="9"/>
  <c r="S19" i="9"/>
  <c r="T19" i="9"/>
  <c r="U19" i="9"/>
  <c r="V19" i="9"/>
  <c r="W19" i="9"/>
  <c r="Q20" i="9"/>
  <c r="R20" i="9"/>
  <c r="S20" i="9"/>
  <c r="T20" i="9"/>
  <c r="U20" i="9"/>
  <c r="V20" i="9"/>
  <c r="W20" i="9"/>
  <c r="Q21" i="9"/>
  <c r="R21" i="9"/>
  <c r="S21" i="9"/>
  <c r="T21" i="9"/>
  <c r="U21" i="9"/>
  <c r="V21" i="9"/>
  <c r="W21" i="9"/>
  <c r="Q22" i="9"/>
  <c r="R22" i="9"/>
  <c r="S22" i="9"/>
  <c r="T22" i="9"/>
  <c r="U22" i="9"/>
  <c r="V22" i="9"/>
  <c r="W22" i="9"/>
  <c r="Q23" i="9"/>
  <c r="R23" i="9"/>
  <c r="S23" i="9"/>
  <c r="T23" i="9"/>
  <c r="U23" i="9"/>
  <c r="V23" i="9"/>
  <c r="W23" i="9"/>
  <c r="Q24" i="9"/>
  <c r="R24" i="9"/>
  <c r="S24" i="9"/>
  <c r="T24" i="9"/>
  <c r="U24" i="9"/>
  <c r="V24" i="9"/>
  <c r="W24" i="9"/>
  <c r="Q25" i="9"/>
  <c r="R25" i="9"/>
  <c r="S25" i="9"/>
  <c r="T25" i="9"/>
  <c r="U25" i="9"/>
  <c r="V25" i="9"/>
  <c r="W25" i="9"/>
  <c r="Q26" i="9"/>
  <c r="R26" i="9"/>
  <c r="S26" i="9"/>
  <c r="T26" i="9"/>
  <c r="U26" i="9"/>
  <c r="V26" i="9"/>
  <c r="W26" i="9"/>
  <c r="Q27" i="9"/>
  <c r="R27" i="9"/>
  <c r="S27" i="9"/>
  <c r="T27" i="9"/>
  <c r="U27" i="9"/>
  <c r="V27" i="9"/>
  <c r="W27" i="9"/>
  <c r="Q28" i="9"/>
  <c r="R28" i="9"/>
  <c r="S28" i="9"/>
  <c r="T28" i="9"/>
  <c r="U28" i="9"/>
  <c r="V28" i="9"/>
  <c r="W28" i="9"/>
  <c r="Q29" i="9"/>
  <c r="R29" i="9"/>
  <c r="S29" i="9"/>
  <c r="T29" i="9"/>
  <c r="U29" i="9"/>
  <c r="V29" i="9"/>
  <c r="W29" i="9"/>
  <c r="Q30" i="9"/>
  <c r="R30" i="9"/>
  <c r="S30" i="9"/>
  <c r="T30" i="9"/>
  <c r="U30" i="9"/>
  <c r="V30" i="9"/>
  <c r="W30" i="9"/>
  <c r="Q31" i="9"/>
  <c r="R31" i="9"/>
  <c r="S31" i="9"/>
  <c r="T31" i="9"/>
  <c r="U31" i="9"/>
  <c r="V31" i="9"/>
  <c r="W31" i="9"/>
  <c r="Q32" i="9"/>
  <c r="R32" i="9"/>
  <c r="S32" i="9"/>
  <c r="T32" i="9"/>
  <c r="U32" i="9"/>
  <c r="V32" i="9"/>
  <c r="W32" i="9"/>
  <c r="Q33" i="9"/>
  <c r="R33" i="9"/>
  <c r="S33" i="9"/>
  <c r="T33" i="9"/>
  <c r="U33" i="9"/>
  <c r="V33" i="9"/>
  <c r="W33" i="9"/>
  <c r="Q34" i="9"/>
  <c r="R34" i="9"/>
  <c r="S34" i="9"/>
  <c r="T34" i="9"/>
  <c r="U34" i="9"/>
  <c r="V34" i="9"/>
  <c r="W34" i="9"/>
  <c r="Q35" i="9"/>
  <c r="R35" i="9"/>
  <c r="S35" i="9"/>
  <c r="T35" i="9"/>
  <c r="U35" i="9"/>
  <c r="V35" i="9"/>
  <c r="W35" i="9"/>
  <c r="Q36" i="9"/>
  <c r="R36" i="9"/>
  <c r="S36" i="9"/>
  <c r="T36" i="9"/>
  <c r="U36" i="9"/>
  <c r="V36" i="9"/>
  <c r="W36" i="9"/>
  <c r="Q37" i="9"/>
  <c r="R37" i="9"/>
  <c r="S37" i="9"/>
  <c r="T37" i="9"/>
  <c r="U37" i="9"/>
  <c r="V37" i="9"/>
  <c r="W37" i="9"/>
  <c r="Q38" i="9"/>
  <c r="R38" i="9"/>
  <c r="S38" i="9"/>
  <c r="T38" i="9"/>
  <c r="U38" i="9"/>
  <c r="V38" i="9"/>
  <c r="W38" i="9"/>
  <c r="Q39" i="9"/>
  <c r="R39" i="9"/>
  <c r="S39" i="9"/>
  <c r="T39" i="9"/>
  <c r="U39" i="9"/>
  <c r="V39" i="9"/>
  <c r="W39" i="9"/>
  <c r="Q40" i="9"/>
  <c r="R40" i="9"/>
  <c r="S40" i="9"/>
  <c r="T40" i="9"/>
  <c r="U40" i="9"/>
  <c r="V40" i="9"/>
  <c r="W40" i="9"/>
  <c r="Q41" i="9"/>
  <c r="R41" i="9"/>
  <c r="S41" i="9"/>
  <c r="T41" i="9"/>
  <c r="U41" i="9"/>
  <c r="V41" i="9"/>
  <c r="W41" i="9"/>
  <c r="Q42" i="9"/>
  <c r="R42" i="9"/>
  <c r="S42" i="9"/>
  <c r="T42" i="9"/>
  <c r="U42" i="9"/>
  <c r="V42" i="9"/>
  <c r="W42" i="9"/>
  <c r="Q43" i="9"/>
  <c r="R43" i="9"/>
  <c r="S43" i="9"/>
  <c r="T43" i="9"/>
  <c r="U43" i="9"/>
  <c r="V43" i="9"/>
  <c r="W43" i="9"/>
  <c r="Q44" i="9"/>
  <c r="R44" i="9"/>
  <c r="S44" i="9"/>
  <c r="T44" i="9"/>
  <c r="U44" i="9"/>
  <c r="V44" i="9"/>
  <c r="W44" i="9"/>
  <c r="Q45" i="9"/>
  <c r="R45" i="9"/>
  <c r="S45" i="9"/>
  <c r="T45" i="9"/>
  <c r="U45" i="9"/>
  <c r="V45" i="9"/>
  <c r="W45" i="9"/>
  <c r="Q46" i="9"/>
  <c r="R46" i="9"/>
  <c r="S46" i="9"/>
  <c r="T46" i="9"/>
  <c r="U46" i="9"/>
  <c r="V46" i="9"/>
  <c r="W46" i="9"/>
  <c r="Q47" i="9"/>
  <c r="R47" i="9"/>
  <c r="S47" i="9"/>
  <c r="T47" i="9"/>
  <c r="U47" i="9"/>
  <c r="V47" i="9"/>
  <c r="W47" i="9"/>
  <c r="Q48" i="9"/>
  <c r="R48" i="9"/>
  <c r="S48" i="9"/>
  <c r="T48" i="9"/>
  <c r="U48" i="9"/>
  <c r="V48" i="9"/>
  <c r="W48" i="9"/>
  <c r="Q49" i="9"/>
  <c r="R49" i="9"/>
  <c r="S49" i="9"/>
  <c r="T49" i="9"/>
  <c r="U49" i="9"/>
  <c r="V49" i="9"/>
  <c r="W49" i="9"/>
  <c r="Q50" i="9"/>
  <c r="R50" i="9"/>
  <c r="S50" i="9"/>
  <c r="T50" i="9"/>
  <c r="U50" i="9"/>
  <c r="V50" i="9"/>
  <c r="W50" i="9"/>
  <c r="Q51" i="9"/>
  <c r="R51" i="9"/>
  <c r="S51" i="9"/>
  <c r="T51" i="9"/>
  <c r="U51" i="9"/>
  <c r="V51" i="9"/>
  <c r="W51" i="9"/>
  <c r="Q52" i="9"/>
  <c r="R52" i="9"/>
  <c r="S52" i="9"/>
  <c r="T52" i="9"/>
  <c r="U52" i="9"/>
  <c r="V52" i="9"/>
  <c r="W52" i="9"/>
  <c r="Q53" i="9"/>
  <c r="R53" i="9"/>
  <c r="S53" i="9"/>
  <c r="T53" i="9"/>
  <c r="U53" i="9"/>
  <c r="V53" i="9"/>
  <c r="W53" i="9"/>
  <c r="Q54" i="9"/>
  <c r="R54" i="9"/>
  <c r="S54" i="9"/>
  <c r="T54" i="9"/>
  <c r="U54" i="9"/>
  <c r="V54" i="9"/>
  <c r="W54" i="9"/>
  <c r="Q55" i="9"/>
  <c r="R55" i="9"/>
  <c r="S55" i="9"/>
  <c r="T55" i="9"/>
  <c r="U55" i="9"/>
  <c r="V55" i="9"/>
  <c r="W55" i="9"/>
  <c r="Q56" i="9"/>
  <c r="R56" i="9"/>
  <c r="S56" i="9"/>
  <c r="T56" i="9"/>
  <c r="U56" i="9"/>
  <c r="V56" i="9"/>
  <c r="W56" i="9"/>
  <c r="Q57" i="9"/>
  <c r="R57" i="9"/>
  <c r="S57" i="9"/>
  <c r="T57" i="9"/>
  <c r="U57" i="9"/>
  <c r="V57" i="9"/>
  <c r="W57" i="9"/>
  <c r="A8" i="9"/>
  <c r="B8" i="9"/>
  <c r="C8" i="9"/>
  <c r="A9" i="9"/>
  <c r="B9" i="9"/>
  <c r="C9" i="9"/>
  <c r="A10" i="9"/>
  <c r="B10" i="9"/>
  <c r="C10" i="9"/>
  <c r="A11" i="9"/>
  <c r="B11" i="9"/>
  <c r="C11" i="9"/>
  <c r="A12" i="9"/>
  <c r="B12" i="9"/>
  <c r="C12" i="9"/>
  <c r="A13" i="9"/>
  <c r="B13" i="9"/>
  <c r="C13" i="9"/>
  <c r="A14" i="9"/>
  <c r="B14" i="9"/>
  <c r="C14" i="9"/>
  <c r="A15" i="9"/>
  <c r="B15" i="9"/>
  <c r="C15" i="9"/>
  <c r="A16" i="9"/>
  <c r="B16" i="9"/>
  <c r="C16" i="9"/>
  <c r="A17" i="9"/>
  <c r="B17" i="9"/>
  <c r="C17" i="9"/>
  <c r="A18" i="9"/>
  <c r="B18" i="9"/>
  <c r="C18" i="9"/>
  <c r="A19" i="9"/>
  <c r="B19" i="9"/>
  <c r="C19" i="9"/>
  <c r="A20" i="9"/>
  <c r="B20" i="9"/>
  <c r="C20" i="9"/>
  <c r="A21" i="9"/>
  <c r="B21" i="9"/>
  <c r="C21" i="9"/>
  <c r="A22" i="9"/>
  <c r="B22" i="9"/>
  <c r="C22" i="9"/>
  <c r="A23" i="9"/>
  <c r="B23" i="9"/>
  <c r="C23" i="9"/>
  <c r="A24" i="9"/>
  <c r="B24" i="9"/>
  <c r="C24" i="9"/>
  <c r="A25" i="9"/>
  <c r="B25" i="9"/>
  <c r="C25" i="9"/>
  <c r="A26" i="9"/>
  <c r="B26" i="9"/>
  <c r="C26" i="9"/>
  <c r="A27" i="9"/>
  <c r="B27" i="9"/>
  <c r="C27" i="9"/>
  <c r="A28" i="9"/>
  <c r="B28" i="9"/>
  <c r="C28" i="9"/>
  <c r="A29" i="9"/>
  <c r="B29" i="9"/>
  <c r="C29" i="9"/>
  <c r="A30" i="9"/>
  <c r="B30" i="9"/>
  <c r="C30" i="9"/>
  <c r="A31" i="9"/>
  <c r="B31" i="9"/>
  <c r="C31" i="9"/>
  <c r="A32" i="9"/>
  <c r="B32" i="9"/>
  <c r="C32" i="9"/>
  <c r="A33" i="9"/>
  <c r="B33" i="9"/>
  <c r="C33" i="9"/>
  <c r="A34" i="9"/>
  <c r="B34" i="9"/>
  <c r="C34" i="9"/>
  <c r="A35" i="9"/>
  <c r="B35" i="9"/>
  <c r="C35" i="9"/>
  <c r="A36" i="9"/>
  <c r="B36" i="9"/>
  <c r="C36" i="9"/>
  <c r="A37" i="9"/>
  <c r="B37" i="9"/>
  <c r="C37" i="9"/>
  <c r="A38" i="9"/>
  <c r="B38" i="9"/>
  <c r="C38" i="9"/>
  <c r="A39" i="9"/>
  <c r="B39" i="9"/>
  <c r="C39" i="9"/>
  <c r="A40" i="9"/>
  <c r="B40" i="9"/>
  <c r="C40" i="9"/>
  <c r="A41" i="9"/>
  <c r="B41" i="9"/>
  <c r="C41" i="9"/>
  <c r="A42" i="9"/>
  <c r="B42" i="9"/>
  <c r="C42" i="9"/>
  <c r="A43" i="9"/>
  <c r="B43" i="9"/>
  <c r="C43" i="9"/>
  <c r="A44" i="9"/>
  <c r="B44" i="9"/>
  <c r="C44" i="9"/>
  <c r="A45" i="9"/>
  <c r="B45" i="9"/>
  <c r="C45" i="9"/>
  <c r="A46" i="9"/>
  <c r="B46" i="9"/>
  <c r="C46" i="9"/>
  <c r="A47" i="9"/>
  <c r="B47" i="9"/>
  <c r="C47" i="9"/>
  <c r="A48" i="9"/>
  <c r="B48" i="9"/>
  <c r="C48" i="9"/>
  <c r="A49" i="9"/>
  <c r="B49" i="9"/>
  <c r="C49" i="9"/>
  <c r="A50" i="9"/>
  <c r="B50" i="9"/>
  <c r="C50" i="9"/>
  <c r="A51" i="9"/>
  <c r="B51" i="9"/>
  <c r="C51" i="9"/>
  <c r="A52" i="9"/>
  <c r="B52" i="9"/>
  <c r="C52" i="9"/>
  <c r="A53" i="9"/>
  <c r="B53" i="9"/>
  <c r="C53" i="9"/>
  <c r="A54" i="9"/>
  <c r="B54" i="9"/>
  <c r="C54" i="9"/>
  <c r="A55" i="9"/>
  <c r="B55" i="9"/>
  <c r="C55" i="9"/>
  <c r="A56" i="9"/>
  <c r="B56" i="9"/>
  <c r="C56" i="9"/>
  <c r="A57" i="9"/>
  <c r="B57" i="9"/>
  <c r="C57" i="9"/>
  <c r="A7" i="8"/>
  <c r="B7" i="8"/>
  <c r="C7" i="8"/>
  <c r="A8" i="8"/>
  <c r="B8" i="8"/>
  <c r="C8" i="8"/>
  <c r="A9" i="8"/>
  <c r="B9" i="8"/>
  <c r="C9" i="8"/>
  <c r="A10" i="8"/>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56" i="8"/>
  <c r="B56" i="8"/>
  <c r="C56" i="8"/>
  <c r="T7" i="8"/>
  <c r="U7" i="8"/>
  <c r="V7" i="8"/>
  <c r="W7" i="8"/>
  <c r="X7" i="8"/>
  <c r="T8" i="8"/>
  <c r="U8" i="8"/>
  <c r="V8" i="8"/>
  <c r="W8" i="8"/>
  <c r="X8" i="8"/>
  <c r="T9" i="8"/>
  <c r="U9" i="8"/>
  <c r="V9" i="8"/>
  <c r="W9" i="8"/>
  <c r="X9" i="8"/>
  <c r="T10" i="8"/>
  <c r="U10" i="8"/>
  <c r="V10" i="8"/>
  <c r="W10" i="8"/>
  <c r="X10" i="8"/>
  <c r="T11" i="8"/>
  <c r="U11" i="8"/>
  <c r="V11" i="8"/>
  <c r="W11" i="8"/>
  <c r="X11" i="8"/>
  <c r="T12" i="8"/>
  <c r="U12" i="8"/>
  <c r="V12" i="8"/>
  <c r="W12" i="8"/>
  <c r="X12" i="8"/>
  <c r="T13" i="8"/>
  <c r="U13" i="8"/>
  <c r="V13" i="8"/>
  <c r="W13" i="8"/>
  <c r="X13" i="8"/>
  <c r="T14" i="8"/>
  <c r="U14" i="8"/>
  <c r="V14" i="8"/>
  <c r="W14" i="8"/>
  <c r="X14" i="8"/>
  <c r="T15" i="8"/>
  <c r="U15" i="8"/>
  <c r="V15" i="8"/>
  <c r="W15" i="8"/>
  <c r="X15" i="8"/>
  <c r="T16" i="8"/>
  <c r="U16" i="8"/>
  <c r="V16" i="8"/>
  <c r="W16" i="8"/>
  <c r="X16" i="8"/>
  <c r="T17" i="8"/>
  <c r="U17" i="8"/>
  <c r="V17" i="8"/>
  <c r="W17" i="8"/>
  <c r="X17" i="8"/>
  <c r="T18" i="8"/>
  <c r="U18" i="8"/>
  <c r="V18" i="8"/>
  <c r="W18" i="8"/>
  <c r="X18" i="8"/>
  <c r="T19" i="8"/>
  <c r="U19" i="8"/>
  <c r="V19" i="8"/>
  <c r="W19" i="8"/>
  <c r="X19" i="8"/>
  <c r="T20" i="8"/>
  <c r="U20" i="8"/>
  <c r="V20" i="8"/>
  <c r="W20" i="8"/>
  <c r="X20" i="8"/>
  <c r="T21" i="8"/>
  <c r="U21" i="8"/>
  <c r="V21" i="8"/>
  <c r="W21" i="8"/>
  <c r="X21" i="8"/>
  <c r="T22" i="8"/>
  <c r="U22" i="8"/>
  <c r="V22" i="8"/>
  <c r="W22" i="8"/>
  <c r="X22" i="8"/>
  <c r="T23" i="8"/>
  <c r="U23" i="8"/>
  <c r="V23" i="8"/>
  <c r="W23" i="8"/>
  <c r="X23" i="8"/>
  <c r="T24" i="8"/>
  <c r="U24" i="8"/>
  <c r="V24" i="8"/>
  <c r="W24" i="8"/>
  <c r="X24" i="8"/>
  <c r="T25" i="8"/>
  <c r="U25" i="8"/>
  <c r="V25" i="8"/>
  <c r="W25" i="8"/>
  <c r="X25" i="8"/>
  <c r="T26" i="8"/>
  <c r="U26" i="8"/>
  <c r="V26" i="8"/>
  <c r="W26" i="8"/>
  <c r="X26" i="8"/>
  <c r="T27" i="8"/>
  <c r="U27" i="8"/>
  <c r="V27" i="8"/>
  <c r="W27" i="8"/>
  <c r="X27" i="8"/>
  <c r="T28" i="8"/>
  <c r="U28" i="8"/>
  <c r="V28" i="8"/>
  <c r="W28" i="8"/>
  <c r="X28" i="8"/>
  <c r="T29" i="8"/>
  <c r="U29" i="8"/>
  <c r="V29" i="8"/>
  <c r="W29" i="8"/>
  <c r="X29" i="8"/>
  <c r="T30" i="8"/>
  <c r="U30" i="8"/>
  <c r="V30" i="8"/>
  <c r="W30" i="8"/>
  <c r="X30" i="8"/>
  <c r="T31" i="8"/>
  <c r="U31" i="8"/>
  <c r="V31" i="8"/>
  <c r="W31" i="8"/>
  <c r="X31" i="8"/>
  <c r="T32" i="8"/>
  <c r="U32" i="8"/>
  <c r="V32" i="8"/>
  <c r="W32" i="8"/>
  <c r="X32" i="8"/>
  <c r="T33" i="8"/>
  <c r="U33" i="8"/>
  <c r="V33" i="8"/>
  <c r="W33" i="8"/>
  <c r="X33" i="8"/>
  <c r="T34" i="8"/>
  <c r="U34" i="8"/>
  <c r="V34" i="8"/>
  <c r="W34" i="8"/>
  <c r="X34" i="8"/>
  <c r="T35" i="8"/>
  <c r="U35" i="8"/>
  <c r="V35" i="8"/>
  <c r="W35" i="8"/>
  <c r="X35" i="8"/>
  <c r="T36" i="8"/>
  <c r="U36" i="8"/>
  <c r="V36" i="8"/>
  <c r="W36" i="8"/>
  <c r="X36" i="8"/>
  <c r="T37" i="8"/>
  <c r="U37" i="8"/>
  <c r="V37" i="8"/>
  <c r="W37" i="8"/>
  <c r="X37" i="8"/>
  <c r="T38" i="8"/>
  <c r="U38" i="8"/>
  <c r="V38" i="8"/>
  <c r="W38" i="8"/>
  <c r="X38" i="8"/>
  <c r="T39" i="8"/>
  <c r="U39" i="8"/>
  <c r="V39" i="8"/>
  <c r="W39" i="8"/>
  <c r="X39" i="8"/>
  <c r="T40" i="8"/>
  <c r="U40" i="8"/>
  <c r="V40" i="8"/>
  <c r="W40" i="8"/>
  <c r="X40" i="8"/>
  <c r="T41" i="8"/>
  <c r="U41" i="8"/>
  <c r="V41" i="8"/>
  <c r="W41" i="8"/>
  <c r="X41" i="8"/>
  <c r="T42" i="8"/>
  <c r="U42" i="8"/>
  <c r="V42" i="8"/>
  <c r="W42" i="8"/>
  <c r="X42" i="8"/>
  <c r="T43" i="8"/>
  <c r="U43" i="8"/>
  <c r="V43" i="8"/>
  <c r="W43" i="8"/>
  <c r="X43" i="8"/>
  <c r="T44" i="8"/>
  <c r="U44" i="8"/>
  <c r="V44" i="8"/>
  <c r="W44" i="8"/>
  <c r="X44" i="8"/>
  <c r="T45" i="8"/>
  <c r="U45" i="8"/>
  <c r="V45" i="8"/>
  <c r="W45" i="8"/>
  <c r="X45" i="8"/>
  <c r="T46" i="8"/>
  <c r="U46" i="8"/>
  <c r="V46" i="8"/>
  <c r="W46" i="8"/>
  <c r="X46" i="8"/>
  <c r="T47" i="8"/>
  <c r="U47" i="8"/>
  <c r="V47" i="8"/>
  <c r="W47" i="8"/>
  <c r="X47" i="8"/>
  <c r="T48" i="8"/>
  <c r="U48" i="8"/>
  <c r="V48" i="8"/>
  <c r="W48" i="8"/>
  <c r="X48" i="8"/>
  <c r="T49" i="8"/>
  <c r="U49" i="8"/>
  <c r="V49" i="8"/>
  <c r="W49" i="8"/>
  <c r="X49" i="8"/>
  <c r="T50" i="8"/>
  <c r="U50" i="8"/>
  <c r="V50" i="8"/>
  <c r="W50" i="8"/>
  <c r="X50" i="8"/>
  <c r="T51" i="8"/>
  <c r="U51" i="8"/>
  <c r="V51" i="8"/>
  <c r="W51" i="8"/>
  <c r="X51" i="8"/>
  <c r="T52" i="8"/>
  <c r="U52" i="8"/>
  <c r="V52" i="8"/>
  <c r="W52" i="8"/>
  <c r="X52" i="8"/>
  <c r="T53" i="8"/>
  <c r="U53" i="8"/>
  <c r="V53" i="8"/>
  <c r="W53" i="8"/>
  <c r="X53" i="8"/>
  <c r="T54" i="8"/>
  <c r="U54" i="8"/>
  <c r="V54" i="8"/>
  <c r="W54" i="8"/>
  <c r="X54" i="8"/>
  <c r="T55" i="8"/>
  <c r="U55" i="8"/>
  <c r="V55" i="8"/>
  <c r="W55" i="8"/>
  <c r="X55" i="8"/>
  <c r="T56" i="8"/>
  <c r="U56" i="8"/>
  <c r="V56" i="8"/>
  <c r="W56" i="8"/>
  <c r="X56" i="8"/>
  <c r="N7" i="8"/>
  <c r="O7" i="8"/>
  <c r="P7" i="8"/>
  <c r="Q7" i="8"/>
  <c r="R7" i="8"/>
  <c r="N8" i="8"/>
  <c r="O8" i="8"/>
  <c r="P8" i="8"/>
  <c r="Q8" i="8"/>
  <c r="R8" i="8"/>
  <c r="N9" i="8"/>
  <c r="O9" i="8"/>
  <c r="P9" i="8"/>
  <c r="Q9" i="8"/>
  <c r="R9" i="8"/>
  <c r="N10" i="8"/>
  <c r="O10" i="8"/>
  <c r="P10" i="8"/>
  <c r="Q10" i="8"/>
  <c r="R10" i="8"/>
  <c r="N11" i="8"/>
  <c r="O11" i="8"/>
  <c r="P11" i="8"/>
  <c r="Q11" i="8"/>
  <c r="R11" i="8"/>
  <c r="N12" i="8"/>
  <c r="O12" i="8"/>
  <c r="P12" i="8"/>
  <c r="Q12" i="8"/>
  <c r="R12" i="8"/>
  <c r="N13" i="8"/>
  <c r="O13" i="8"/>
  <c r="P13" i="8"/>
  <c r="Q13" i="8"/>
  <c r="R13" i="8"/>
  <c r="N14" i="8"/>
  <c r="O14" i="8"/>
  <c r="P14" i="8"/>
  <c r="Q14" i="8"/>
  <c r="R14" i="8"/>
  <c r="N15" i="8"/>
  <c r="O15" i="8"/>
  <c r="P15" i="8"/>
  <c r="Q15" i="8"/>
  <c r="R15" i="8"/>
  <c r="N16" i="8"/>
  <c r="O16" i="8"/>
  <c r="P16" i="8"/>
  <c r="Q16" i="8"/>
  <c r="R16" i="8"/>
  <c r="N17" i="8"/>
  <c r="O17" i="8"/>
  <c r="P17" i="8"/>
  <c r="Q17" i="8"/>
  <c r="R17" i="8"/>
  <c r="N18" i="8"/>
  <c r="O18" i="8"/>
  <c r="P18" i="8"/>
  <c r="Q18" i="8"/>
  <c r="R18" i="8"/>
  <c r="N19" i="8"/>
  <c r="O19" i="8"/>
  <c r="P19" i="8"/>
  <c r="Q19" i="8"/>
  <c r="R19" i="8"/>
  <c r="N20" i="8"/>
  <c r="O20" i="8"/>
  <c r="P20" i="8"/>
  <c r="Q20" i="8"/>
  <c r="R20" i="8"/>
  <c r="N21" i="8"/>
  <c r="O21" i="8"/>
  <c r="P21" i="8"/>
  <c r="Q21" i="8"/>
  <c r="R21" i="8"/>
  <c r="N22" i="8"/>
  <c r="O22" i="8"/>
  <c r="P22" i="8"/>
  <c r="Q22" i="8"/>
  <c r="R22" i="8"/>
  <c r="N23" i="8"/>
  <c r="O23" i="8"/>
  <c r="P23" i="8"/>
  <c r="Q23" i="8"/>
  <c r="R23" i="8"/>
  <c r="N24" i="8"/>
  <c r="O24" i="8"/>
  <c r="P24" i="8"/>
  <c r="Q24" i="8"/>
  <c r="R24" i="8"/>
  <c r="N25" i="8"/>
  <c r="O25" i="8"/>
  <c r="P25" i="8"/>
  <c r="Q25" i="8"/>
  <c r="R25" i="8"/>
  <c r="N26" i="8"/>
  <c r="O26" i="8"/>
  <c r="P26" i="8"/>
  <c r="Q26" i="8"/>
  <c r="R26" i="8"/>
  <c r="N27" i="8"/>
  <c r="O27" i="8"/>
  <c r="P27" i="8"/>
  <c r="Q27" i="8"/>
  <c r="R27" i="8"/>
  <c r="N28" i="8"/>
  <c r="O28" i="8"/>
  <c r="P28" i="8"/>
  <c r="Q28" i="8"/>
  <c r="R28" i="8"/>
  <c r="N29" i="8"/>
  <c r="O29" i="8"/>
  <c r="P29" i="8"/>
  <c r="Q29" i="8"/>
  <c r="R29" i="8"/>
  <c r="N30" i="8"/>
  <c r="O30" i="8"/>
  <c r="P30" i="8"/>
  <c r="Q30" i="8"/>
  <c r="R30" i="8"/>
  <c r="N31" i="8"/>
  <c r="O31" i="8"/>
  <c r="P31" i="8"/>
  <c r="Q31" i="8"/>
  <c r="R31" i="8"/>
  <c r="N32" i="8"/>
  <c r="O32" i="8"/>
  <c r="P32" i="8"/>
  <c r="Q32" i="8"/>
  <c r="R32" i="8"/>
  <c r="N33" i="8"/>
  <c r="O33" i="8"/>
  <c r="P33" i="8"/>
  <c r="Q33" i="8"/>
  <c r="R33" i="8"/>
  <c r="N34" i="8"/>
  <c r="O34" i="8"/>
  <c r="P34" i="8"/>
  <c r="Q34" i="8"/>
  <c r="R34" i="8"/>
  <c r="N35" i="8"/>
  <c r="O35" i="8"/>
  <c r="P35" i="8"/>
  <c r="Q35" i="8"/>
  <c r="R35" i="8"/>
  <c r="N36" i="8"/>
  <c r="O36" i="8"/>
  <c r="P36" i="8"/>
  <c r="Q36" i="8"/>
  <c r="R36" i="8"/>
  <c r="N37" i="8"/>
  <c r="O37" i="8"/>
  <c r="P37" i="8"/>
  <c r="Q37" i="8"/>
  <c r="R37" i="8"/>
  <c r="N38" i="8"/>
  <c r="O38" i="8"/>
  <c r="P38" i="8"/>
  <c r="Q38" i="8"/>
  <c r="R38" i="8"/>
  <c r="N39" i="8"/>
  <c r="O39" i="8"/>
  <c r="P39" i="8"/>
  <c r="Q39" i="8"/>
  <c r="R39" i="8"/>
  <c r="N40" i="8"/>
  <c r="O40" i="8"/>
  <c r="P40" i="8"/>
  <c r="Q40" i="8"/>
  <c r="R40" i="8"/>
  <c r="N41" i="8"/>
  <c r="O41" i="8"/>
  <c r="P41" i="8"/>
  <c r="Q41" i="8"/>
  <c r="R41" i="8"/>
  <c r="N42" i="8"/>
  <c r="O42" i="8"/>
  <c r="P42" i="8"/>
  <c r="Q42" i="8"/>
  <c r="R42" i="8"/>
  <c r="N43" i="8"/>
  <c r="O43" i="8"/>
  <c r="P43" i="8"/>
  <c r="Q43" i="8"/>
  <c r="R43" i="8"/>
  <c r="N44" i="8"/>
  <c r="O44" i="8"/>
  <c r="P44" i="8"/>
  <c r="Q44" i="8"/>
  <c r="R44" i="8"/>
  <c r="N45" i="8"/>
  <c r="O45" i="8"/>
  <c r="P45" i="8"/>
  <c r="Q45" i="8"/>
  <c r="R45" i="8"/>
  <c r="N46" i="8"/>
  <c r="O46" i="8"/>
  <c r="P46" i="8"/>
  <c r="Q46" i="8"/>
  <c r="R46" i="8"/>
  <c r="N47" i="8"/>
  <c r="O47" i="8"/>
  <c r="P47" i="8"/>
  <c r="Q47" i="8"/>
  <c r="R47" i="8"/>
  <c r="N48" i="8"/>
  <c r="O48" i="8"/>
  <c r="P48" i="8"/>
  <c r="Q48" i="8"/>
  <c r="R48" i="8"/>
  <c r="N49" i="8"/>
  <c r="O49" i="8"/>
  <c r="P49" i="8"/>
  <c r="Q49" i="8"/>
  <c r="R49" i="8"/>
  <c r="N50" i="8"/>
  <c r="O50" i="8"/>
  <c r="P50" i="8"/>
  <c r="Q50" i="8"/>
  <c r="R50" i="8"/>
  <c r="N51" i="8"/>
  <c r="O51" i="8"/>
  <c r="P51" i="8"/>
  <c r="Q51" i="8"/>
  <c r="R51" i="8"/>
  <c r="N52" i="8"/>
  <c r="O52" i="8"/>
  <c r="P52" i="8"/>
  <c r="Q52" i="8"/>
  <c r="R52" i="8"/>
  <c r="N53" i="8"/>
  <c r="O53" i="8"/>
  <c r="P53" i="8"/>
  <c r="Q53" i="8"/>
  <c r="R53" i="8"/>
  <c r="N54" i="8"/>
  <c r="O54" i="8"/>
  <c r="P54" i="8"/>
  <c r="Q54" i="8"/>
  <c r="R54" i="8"/>
  <c r="N55" i="8"/>
  <c r="O55" i="8"/>
  <c r="P55" i="8"/>
  <c r="Q55" i="8"/>
  <c r="R55" i="8"/>
  <c r="N56" i="8"/>
  <c r="O56" i="8"/>
  <c r="P56" i="8"/>
  <c r="Q56" i="8"/>
  <c r="R56" i="8"/>
  <c r="T7" i="1"/>
  <c r="U7" i="1"/>
  <c r="V7" i="1"/>
  <c r="W7" i="1"/>
  <c r="X7" i="1"/>
  <c r="T8" i="1"/>
  <c r="U8" i="1"/>
  <c r="V8" i="1"/>
  <c r="W8" i="1"/>
  <c r="X8" i="1"/>
  <c r="T9" i="1"/>
  <c r="U9" i="1"/>
  <c r="V9" i="1"/>
  <c r="W9" i="1"/>
  <c r="X9" i="1"/>
  <c r="T10" i="1"/>
  <c r="U10" i="1"/>
  <c r="V10" i="1"/>
  <c r="W10" i="1"/>
  <c r="X10" i="1"/>
  <c r="T11" i="1"/>
  <c r="U11" i="1"/>
  <c r="V11" i="1"/>
  <c r="W11" i="1"/>
  <c r="X11" i="1"/>
  <c r="T12" i="1"/>
  <c r="U12" i="1"/>
  <c r="V12" i="1"/>
  <c r="W12" i="1"/>
  <c r="X12"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N7" i="1"/>
  <c r="O7" i="1"/>
  <c r="P7" i="1"/>
  <c r="Q7" i="1"/>
  <c r="R7" i="1"/>
  <c r="N8" i="1"/>
  <c r="O8" i="1"/>
  <c r="P8" i="1"/>
  <c r="Q8" i="1"/>
  <c r="R8" i="1"/>
  <c r="N9" i="1"/>
  <c r="O9" i="1"/>
  <c r="P9" i="1"/>
  <c r="Q9" i="1"/>
  <c r="R9" i="1"/>
  <c r="N10" i="1"/>
  <c r="O10" i="1"/>
  <c r="P10" i="1"/>
  <c r="Q10" i="1"/>
  <c r="R10" i="1"/>
  <c r="N11" i="1"/>
  <c r="O11" i="1"/>
  <c r="P11" i="1"/>
  <c r="Q11" i="1"/>
  <c r="R11" i="1"/>
  <c r="N12" i="1"/>
  <c r="O12" i="1"/>
  <c r="P12" i="1"/>
  <c r="Q12" i="1"/>
  <c r="R12" i="1"/>
  <c r="N13" i="1"/>
  <c r="O13" i="1"/>
  <c r="P13" i="1"/>
  <c r="Q13" i="1"/>
  <c r="R13" i="1"/>
  <c r="N14" i="1"/>
  <c r="O14" i="1"/>
  <c r="P14" i="1"/>
  <c r="Q14" i="1"/>
  <c r="R14" i="1"/>
  <c r="N15" i="1"/>
  <c r="O15" i="1"/>
  <c r="P15" i="1"/>
  <c r="Q15" i="1"/>
  <c r="R15" i="1"/>
  <c r="N16" i="1"/>
  <c r="O16" i="1"/>
  <c r="P16" i="1"/>
  <c r="Q16" i="1"/>
  <c r="R16" i="1"/>
  <c r="N17" i="1"/>
  <c r="O17" i="1"/>
  <c r="P17" i="1"/>
  <c r="Q17" i="1"/>
  <c r="R17" i="1"/>
  <c r="N18" i="1"/>
  <c r="O18" i="1"/>
  <c r="P18" i="1"/>
  <c r="Q18" i="1"/>
  <c r="R18" i="1"/>
  <c r="N19" i="1"/>
  <c r="O19" i="1"/>
  <c r="P19" i="1"/>
  <c r="Q19" i="1"/>
  <c r="R19" i="1"/>
  <c r="N20" i="1"/>
  <c r="O20" i="1"/>
  <c r="P20" i="1"/>
  <c r="Q20" i="1"/>
  <c r="R20" i="1"/>
  <c r="N21" i="1"/>
  <c r="O21" i="1"/>
  <c r="P21" i="1"/>
  <c r="Q21" i="1"/>
  <c r="R21" i="1"/>
  <c r="N22" i="1"/>
  <c r="O22" i="1"/>
  <c r="P22" i="1"/>
  <c r="Q22" i="1"/>
  <c r="R22" i="1"/>
  <c r="N23" i="1"/>
  <c r="O23" i="1"/>
  <c r="P23" i="1"/>
  <c r="Q23" i="1"/>
  <c r="R23" i="1"/>
  <c r="N24" i="1"/>
  <c r="O24" i="1"/>
  <c r="P24" i="1"/>
  <c r="Q24" i="1"/>
  <c r="R24" i="1"/>
  <c r="N25" i="1"/>
  <c r="O25" i="1"/>
  <c r="P25" i="1"/>
  <c r="Q25" i="1"/>
  <c r="R25" i="1"/>
  <c r="N26" i="1"/>
  <c r="O26" i="1"/>
  <c r="P26" i="1"/>
  <c r="Q26" i="1"/>
  <c r="R26" i="1"/>
  <c r="N27" i="1"/>
  <c r="O27" i="1"/>
  <c r="P27" i="1"/>
  <c r="Q27" i="1"/>
  <c r="R27" i="1"/>
  <c r="N28" i="1"/>
  <c r="O28" i="1"/>
  <c r="P28" i="1"/>
  <c r="Q28" i="1"/>
  <c r="R28" i="1"/>
  <c r="N29" i="1"/>
  <c r="O29" i="1"/>
  <c r="P29" i="1"/>
  <c r="Q29" i="1"/>
  <c r="R29" i="1"/>
  <c r="N30" i="1"/>
  <c r="O30" i="1"/>
  <c r="P30" i="1"/>
  <c r="Q30" i="1"/>
  <c r="R30" i="1"/>
  <c r="N31" i="1"/>
  <c r="O31" i="1"/>
  <c r="P31" i="1"/>
  <c r="Q31" i="1"/>
  <c r="R31" i="1"/>
  <c r="N32" i="1"/>
  <c r="O32" i="1"/>
  <c r="P32" i="1"/>
  <c r="Q32" i="1"/>
  <c r="R32" i="1"/>
  <c r="N33" i="1"/>
  <c r="O33" i="1"/>
  <c r="P33" i="1"/>
  <c r="Q33" i="1"/>
  <c r="R33" i="1"/>
  <c r="N34" i="1"/>
  <c r="O34" i="1"/>
  <c r="P34" i="1"/>
  <c r="Q34" i="1"/>
  <c r="R34" i="1"/>
  <c r="N35" i="1"/>
  <c r="O35" i="1"/>
  <c r="P35" i="1"/>
  <c r="Q35" i="1"/>
  <c r="R35" i="1"/>
  <c r="N36" i="1"/>
  <c r="O36" i="1"/>
  <c r="P36" i="1"/>
  <c r="Q36" i="1"/>
  <c r="R36" i="1"/>
  <c r="N37" i="1"/>
  <c r="O37" i="1"/>
  <c r="P37" i="1"/>
  <c r="Q37" i="1"/>
  <c r="R37" i="1"/>
  <c r="N38" i="1"/>
  <c r="O38" i="1"/>
  <c r="P38" i="1"/>
  <c r="Q38" i="1"/>
  <c r="R38" i="1"/>
  <c r="N39" i="1"/>
  <c r="O39" i="1"/>
  <c r="P39" i="1"/>
  <c r="Q39" i="1"/>
  <c r="R39" i="1"/>
  <c r="N40" i="1"/>
  <c r="O40" i="1"/>
  <c r="P40" i="1"/>
  <c r="Q40" i="1"/>
  <c r="R40" i="1"/>
  <c r="N41" i="1"/>
  <c r="O41" i="1"/>
  <c r="P41" i="1"/>
  <c r="Q41" i="1"/>
  <c r="R41" i="1"/>
  <c r="N42" i="1"/>
  <c r="O42" i="1"/>
  <c r="P42" i="1"/>
  <c r="Q42" i="1"/>
  <c r="R42" i="1"/>
  <c r="N43" i="1"/>
  <c r="O43" i="1"/>
  <c r="P43" i="1"/>
  <c r="Q43" i="1"/>
  <c r="R43" i="1"/>
  <c r="N44" i="1"/>
  <c r="O44" i="1"/>
  <c r="P44" i="1"/>
  <c r="Q44" i="1"/>
  <c r="R44" i="1"/>
  <c r="N45" i="1"/>
  <c r="O45" i="1"/>
  <c r="P45" i="1"/>
  <c r="Q45" i="1"/>
  <c r="R45" i="1"/>
  <c r="N46" i="1"/>
  <c r="O46" i="1"/>
  <c r="P46" i="1"/>
  <c r="Q46" i="1"/>
  <c r="R46" i="1"/>
  <c r="N47" i="1"/>
  <c r="O47" i="1"/>
  <c r="P47" i="1"/>
  <c r="Q47" i="1"/>
  <c r="R47" i="1"/>
  <c r="N48" i="1"/>
  <c r="O48" i="1"/>
  <c r="P48" i="1"/>
  <c r="Q48" i="1"/>
  <c r="R48" i="1"/>
  <c r="N49" i="1"/>
  <c r="O49" i="1"/>
  <c r="P49" i="1"/>
  <c r="Q49" i="1"/>
  <c r="R49" i="1"/>
  <c r="N50" i="1"/>
  <c r="O50" i="1"/>
  <c r="P50" i="1"/>
  <c r="Q50" i="1"/>
  <c r="R50" i="1"/>
  <c r="N51" i="1"/>
  <c r="O51" i="1"/>
  <c r="P51" i="1"/>
  <c r="Q51" i="1"/>
  <c r="R51" i="1"/>
  <c r="N52" i="1"/>
  <c r="O52" i="1"/>
  <c r="P52" i="1"/>
  <c r="Q52" i="1"/>
  <c r="R52" i="1"/>
  <c r="N53" i="1"/>
  <c r="O53" i="1"/>
  <c r="P53" i="1"/>
  <c r="Q53" i="1"/>
  <c r="R53" i="1"/>
  <c r="N54" i="1"/>
  <c r="O54" i="1"/>
  <c r="P54" i="1"/>
  <c r="Q54" i="1"/>
  <c r="R54" i="1"/>
  <c r="N55" i="1"/>
  <c r="O55" i="1"/>
  <c r="P55" i="1"/>
  <c r="Q55" i="1"/>
  <c r="R55" i="1"/>
  <c r="N56" i="1"/>
  <c r="O56" i="1"/>
  <c r="P56" i="1"/>
  <c r="Q56" i="1"/>
  <c r="R56" i="1"/>
  <c r="S89" i="8" l="1"/>
  <c r="E89" i="8" s="1"/>
  <c r="Y89" i="8"/>
  <c r="Z89" i="8" s="1"/>
  <c r="S85" i="8"/>
  <c r="E85" i="8" s="1"/>
  <c r="Y85" i="8"/>
  <c r="Z85" i="8" s="1"/>
  <c r="S81" i="8"/>
  <c r="E81" i="8" s="1"/>
  <c r="Y81" i="8"/>
  <c r="X68" i="9"/>
  <c r="E68" i="9" s="1"/>
  <c r="U68" i="9"/>
  <c r="AF68" i="9"/>
  <c r="W92" i="9"/>
  <c r="AD90" i="10"/>
  <c r="AM90" i="10"/>
  <c r="AN90" i="10" s="1"/>
  <c r="AD82" i="10"/>
  <c r="AM82" i="10"/>
  <c r="AD78" i="10"/>
  <c r="AM78" i="10"/>
  <c r="AD74" i="10"/>
  <c r="AM74" i="10"/>
  <c r="AN74" i="10" s="1"/>
  <c r="AD66" i="10"/>
  <c r="AM66" i="10"/>
  <c r="AN66" i="10" s="1"/>
  <c r="S90" i="8"/>
  <c r="E90" i="8" s="1"/>
  <c r="Y90" i="8"/>
  <c r="S86" i="8"/>
  <c r="E86" i="8" s="1"/>
  <c r="Y86" i="8"/>
  <c r="S82" i="8"/>
  <c r="E82" i="8" s="1"/>
  <c r="Y82" i="8"/>
  <c r="S78" i="8"/>
  <c r="E78" i="8" s="1"/>
  <c r="Y78" i="8"/>
  <c r="S74" i="8"/>
  <c r="E74" i="8" s="1"/>
  <c r="Y74" i="8"/>
  <c r="Z74" i="8" s="1"/>
  <c r="S70" i="8"/>
  <c r="E70" i="8" s="1"/>
  <c r="Y70" i="8"/>
  <c r="S66" i="8"/>
  <c r="E66" i="8" s="1"/>
  <c r="Y66" i="8"/>
  <c r="Z66" i="8" s="1"/>
  <c r="X93" i="9"/>
  <c r="U93" i="9"/>
  <c r="AF93" i="9"/>
  <c r="AG93" i="9" s="1"/>
  <c r="X89" i="9"/>
  <c r="U89" i="9"/>
  <c r="AF89" i="9"/>
  <c r="AG89" i="9" s="1"/>
  <c r="X85" i="9"/>
  <c r="U85" i="9"/>
  <c r="AF85" i="9"/>
  <c r="AG85" i="9" s="1"/>
  <c r="X81" i="9"/>
  <c r="E81" i="9" s="1"/>
  <c r="U81" i="9"/>
  <c r="AF81" i="9"/>
  <c r="X77" i="9"/>
  <c r="U77" i="9"/>
  <c r="AF77" i="9"/>
  <c r="AG77" i="9" s="1"/>
  <c r="X73" i="9"/>
  <c r="E73" i="9" s="1"/>
  <c r="U73" i="9"/>
  <c r="AF73" i="9"/>
  <c r="X69" i="9"/>
  <c r="U69" i="9"/>
  <c r="AF69" i="9"/>
  <c r="AG69" i="9" s="1"/>
  <c r="X65" i="9"/>
  <c r="E65" i="9" s="1"/>
  <c r="U65" i="9"/>
  <c r="AF65" i="9"/>
  <c r="V76" i="9"/>
  <c r="V68" i="9"/>
  <c r="AD91" i="10"/>
  <c r="AM91" i="10"/>
  <c r="AD87" i="10"/>
  <c r="AM87" i="10"/>
  <c r="AD83" i="10"/>
  <c r="E83" i="10" s="1"/>
  <c r="AM83" i="10"/>
  <c r="AD79" i="10"/>
  <c r="E79" i="10" s="1"/>
  <c r="AM79" i="10"/>
  <c r="AD75" i="10"/>
  <c r="AM75" i="10"/>
  <c r="AD71" i="10"/>
  <c r="AM71" i="10"/>
  <c r="AD67" i="10"/>
  <c r="AM67" i="10"/>
  <c r="S77" i="8"/>
  <c r="E77" i="8" s="1"/>
  <c r="Y77" i="8"/>
  <c r="S73" i="8"/>
  <c r="E73" i="8" s="1"/>
  <c r="Y73" i="8"/>
  <c r="S69" i="8"/>
  <c r="E69" i="8" s="1"/>
  <c r="Y69" i="8"/>
  <c r="X88" i="9"/>
  <c r="U88" i="9"/>
  <c r="AF88" i="9"/>
  <c r="X84" i="9"/>
  <c r="U84" i="9"/>
  <c r="AF84" i="9"/>
  <c r="X80" i="9"/>
  <c r="U80" i="9"/>
  <c r="AF80" i="9"/>
  <c r="X72" i="9"/>
  <c r="U72" i="9"/>
  <c r="AF72" i="9"/>
  <c r="X64" i="9"/>
  <c r="U64" i="9"/>
  <c r="AF64" i="9"/>
  <c r="W72" i="9"/>
  <c r="W68" i="9"/>
  <c r="S91" i="8"/>
  <c r="E91" i="8" s="1"/>
  <c r="Y91" i="8"/>
  <c r="S87" i="8"/>
  <c r="E87" i="8" s="1"/>
  <c r="Y87" i="8"/>
  <c r="S83" i="8"/>
  <c r="E83" i="8" s="1"/>
  <c r="Y83" i="8"/>
  <c r="Z83" i="8" s="1"/>
  <c r="S79" i="8"/>
  <c r="E79" i="8" s="1"/>
  <c r="Y79" i="8"/>
  <c r="Z79" i="8" s="1"/>
  <c r="S75" i="8"/>
  <c r="E75" i="8" s="1"/>
  <c r="Y75" i="8"/>
  <c r="S71" i="8"/>
  <c r="E71" i="8" s="1"/>
  <c r="Y71" i="8"/>
  <c r="Z71" i="8" s="1"/>
  <c r="S67" i="8"/>
  <c r="E67" i="8" s="1"/>
  <c r="Y67" i="8"/>
  <c r="Z67" i="8" s="1"/>
  <c r="S63" i="8"/>
  <c r="E63" i="8" s="1"/>
  <c r="Y63" i="8"/>
  <c r="X90" i="9"/>
  <c r="E90" i="9" s="1"/>
  <c r="U90" i="9"/>
  <c r="AF90" i="9"/>
  <c r="AG90" i="9" s="1"/>
  <c r="X86" i="9"/>
  <c r="U86" i="9"/>
  <c r="AF86" i="9"/>
  <c r="AG86" i="9" s="1"/>
  <c r="X82" i="9"/>
  <c r="E82" i="9" s="1"/>
  <c r="U82" i="9"/>
  <c r="AF82" i="9"/>
  <c r="AG82" i="9" s="1"/>
  <c r="X78" i="9"/>
  <c r="U78" i="9"/>
  <c r="AF78" i="9"/>
  <c r="AG78" i="9" s="1"/>
  <c r="X74" i="9"/>
  <c r="U74" i="9"/>
  <c r="AF74" i="9"/>
  <c r="AG74" i="9" s="1"/>
  <c r="X70" i="9"/>
  <c r="U70" i="9"/>
  <c r="AF70" i="9"/>
  <c r="AG70" i="9" s="1"/>
  <c r="X66" i="9"/>
  <c r="U66" i="9"/>
  <c r="AF66" i="9"/>
  <c r="AG66" i="9" s="1"/>
  <c r="W93" i="9"/>
  <c r="W89" i="9"/>
  <c r="W85" i="9"/>
  <c r="W81" i="9"/>
  <c r="W77" i="9"/>
  <c r="W73" i="9"/>
  <c r="W69" i="9"/>
  <c r="W65" i="9"/>
  <c r="AD92" i="10"/>
  <c r="AM92" i="10"/>
  <c r="AD88" i="10"/>
  <c r="AM88" i="10"/>
  <c r="AD84" i="10"/>
  <c r="AM84" i="10"/>
  <c r="AD80" i="10"/>
  <c r="AM80" i="10"/>
  <c r="AD76" i="10"/>
  <c r="AM76" i="10"/>
  <c r="AD72" i="10"/>
  <c r="AM72" i="10"/>
  <c r="AD68" i="10"/>
  <c r="AM68" i="10"/>
  <c r="AD64" i="10"/>
  <c r="AM64" i="10"/>
  <c r="S65" i="8"/>
  <c r="E65" i="8" s="1"/>
  <c r="Y65" i="8"/>
  <c r="Z65" i="8" s="1"/>
  <c r="X92" i="9"/>
  <c r="U92" i="9"/>
  <c r="AF92" i="9"/>
  <c r="X76" i="9"/>
  <c r="U76" i="9"/>
  <c r="AF76" i="9"/>
  <c r="W88" i="9"/>
  <c r="W84" i="9"/>
  <c r="W80" i="9"/>
  <c r="W64" i="9"/>
  <c r="AD86" i="10"/>
  <c r="AM86" i="10"/>
  <c r="AD70" i="10"/>
  <c r="AM70" i="10"/>
  <c r="S92" i="8"/>
  <c r="E92" i="8" s="1"/>
  <c r="Y92" i="8"/>
  <c r="Z92" i="8" s="1"/>
  <c r="S88" i="8"/>
  <c r="E88" i="8" s="1"/>
  <c r="Y88" i="8"/>
  <c r="Z88" i="8" s="1"/>
  <c r="S84" i="8"/>
  <c r="E84" i="8" s="1"/>
  <c r="Y84" i="8"/>
  <c r="S80" i="8"/>
  <c r="E80" i="8" s="1"/>
  <c r="Y80" i="8"/>
  <c r="S76" i="8"/>
  <c r="E76" i="8" s="1"/>
  <c r="Y76" i="8"/>
  <c r="Z76" i="8" s="1"/>
  <c r="S72" i="8"/>
  <c r="E72" i="8" s="1"/>
  <c r="Y72" i="8"/>
  <c r="Z72" i="8" s="1"/>
  <c r="S68" i="8"/>
  <c r="E68" i="8" s="1"/>
  <c r="Y68" i="8"/>
  <c r="S64" i="8"/>
  <c r="E64" i="8" s="1"/>
  <c r="Y64" i="8"/>
  <c r="X91" i="9"/>
  <c r="E91" i="9" s="1"/>
  <c r="U91" i="9"/>
  <c r="AF91" i="9"/>
  <c r="AG91" i="9" s="1"/>
  <c r="X87" i="9"/>
  <c r="U87" i="9"/>
  <c r="AF87" i="9"/>
  <c r="AG87" i="9" s="1"/>
  <c r="X83" i="9"/>
  <c r="E83" i="9" s="1"/>
  <c r="U83" i="9"/>
  <c r="AF83" i="9"/>
  <c r="AG83" i="9" s="1"/>
  <c r="X79" i="9"/>
  <c r="E79" i="9" s="1"/>
  <c r="U79" i="9"/>
  <c r="AF79" i="9"/>
  <c r="X75" i="9"/>
  <c r="U75" i="9"/>
  <c r="AF75" i="9"/>
  <c r="AG75" i="9" s="1"/>
  <c r="X71" i="9"/>
  <c r="E71" i="9" s="1"/>
  <c r="U71" i="9"/>
  <c r="AF71" i="9"/>
  <c r="X67" i="9"/>
  <c r="E67" i="9" s="1"/>
  <c r="U67" i="9"/>
  <c r="AF67" i="9"/>
  <c r="AG67" i="9" s="1"/>
  <c r="V91" i="9"/>
  <c r="V87" i="9"/>
  <c r="V83" i="9"/>
  <c r="V79" i="9"/>
  <c r="V75" i="9"/>
  <c r="V71" i="9"/>
  <c r="V67" i="9"/>
  <c r="AD93" i="10"/>
  <c r="AM93" i="10"/>
  <c r="AD89" i="10"/>
  <c r="E89" i="10" s="1"/>
  <c r="AM89" i="10"/>
  <c r="AD85" i="10"/>
  <c r="AM85" i="10"/>
  <c r="AD81" i="10"/>
  <c r="AM81" i="10"/>
  <c r="AD77" i="10"/>
  <c r="E77" i="10" s="1"/>
  <c r="AM77" i="10"/>
  <c r="AD73" i="10"/>
  <c r="AM73" i="10"/>
  <c r="AD69" i="10"/>
  <c r="AM69" i="10"/>
  <c r="AD65" i="10"/>
  <c r="AM65" i="10"/>
  <c r="Y28" i="1"/>
  <c r="Z28" i="1" s="1"/>
  <c r="Z91" i="1"/>
  <c r="Z75" i="1"/>
  <c r="Z77" i="1"/>
  <c r="X56" i="9"/>
  <c r="E56" i="9" s="1"/>
  <c r="X52" i="9"/>
  <c r="E52" i="9" s="1"/>
  <c r="X48" i="9"/>
  <c r="E48" i="9" s="1"/>
  <c r="X44" i="9"/>
  <c r="E44" i="9" s="1"/>
  <c r="X40" i="9"/>
  <c r="E40" i="9" s="1"/>
  <c r="X36" i="9"/>
  <c r="E36" i="9" s="1"/>
  <c r="X32" i="9"/>
  <c r="E32" i="9" s="1"/>
  <c r="X28" i="9"/>
  <c r="E28" i="9" s="1"/>
  <c r="X24" i="9"/>
  <c r="E24" i="9" s="1"/>
  <c r="X20" i="9"/>
  <c r="E20" i="9" s="1"/>
  <c r="X16" i="9"/>
  <c r="E16" i="9" s="1"/>
  <c r="X12" i="9"/>
  <c r="E12" i="9" s="1"/>
  <c r="AF55" i="9"/>
  <c r="AG55" i="9" s="1"/>
  <c r="AF51" i="9"/>
  <c r="AG51" i="9" s="1"/>
  <c r="AF47" i="9"/>
  <c r="AG47" i="9" s="1"/>
  <c r="AF43" i="9"/>
  <c r="AG43" i="9" s="1"/>
  <c r="AF39" i="9"/>
  <c r="AG39" i="9" s="1"/>
  <c r="AF35" i="9"/>
  <c r="AG35" i="9" s="1"/>
  <c r="AF31" i="9"/>
  <c r="AG31" i="9" s="1"/>
  <c r="AF27" i="9"/>
  <c r="AG27" i="9" s="1"/>
  <c r="AF23" i="9"/>
  <c r="AG23" i="9" s="1"/>
  <c r="AF19" i="9"/>
  <c r="AG19" i="9" s="1"/>
  <c r="AF15" i="9"/>
  <c r="AG15" i="9" s="1"/>
  <c r="AF11" i="9"/>
  <c r="AG11" i="9" s="1"/>
  <c r="X57" i="9"/>
  <c r="E57" i="9" s="1"/>
  <c r="X49" i="9"/>
  <c r="E49" i="9" s="1"/>
  <c r="X41" i="9"/>
  <c r="E41" i="9" s="1"/>
  <c r="X33" i="9"/>
  <c r="E33" i="9" s="1"/>
  <c r="X25" i="9"/>
  <c r="E25" i="9" s="1"/>
  <c r="X17" i="9"/>
  <c r="E17" i="9" s="1"/>
  <c r="X9" i="9"/>
  <c r="E9" i="9" s="1"/>
  <c r="AF56" i="9"/>
  <c r="AG56" i="9" s="1"/>
  <c r="AF48" i="9"/>
  <c r="AG48" i="9" s="1"/>
  <c r="AF36" i="9"/>
  <c r="AG36" i="9" s="1"/>
  <c r="AF32" i="9"/>
  <c r="AG32" i="9" s="1"/>
  <c r="AF28" i="9"/>
  <c r="AG28" i="9" s="1"/>
  <c r="AF24" i="9"/>
  <c r="AG24" i="9" s="1"/>
  <c r="AF20" i="9"/>
  <c r="AG20" i="9" s="1"/>
  <c r="AF16" i="9"/>
  <c r="AG16" i="9" s="1"/>
  <c r="X53" i="9"/>
  <c r="E53" i="9" s="1"/>
  <c r="X45" i="9"/>
  <c r="E45" i="9" s="1"/>
  <c r="X37" i="9"/>
  <c r="E37" i="9" s="1"/>
  <c r="X29" i="9"/>
  <c r="E29" i="9" s="1"/>
  <c r="X21" i="9"/>
  <c r="E21" i="9" s="1"/>
  <c r="X13" i="9"/>
  <c r="E13" i="9" s="1"/>
  <c r="AF52" i="9"/>
  <c r="AG52" i="9" s="1"/>
  <c r="AF44" i="9"/>
  <c r="AG44" i="9" s="1"/>
  <c r="AF40" i="9"/>
  <c r="AG40" i="9" s="1"/>
  <c r="X54" i="9"/>
  <c r="E54" i="9" s="1"/>
  <c r="X50" i="9"/>
  <c r="E50" i="9" s="1"/>
  <c r="X46" i="9"/>
  <c r="E46" i="9" s="1"/>
  <c r="X42" i="9"/>
  <c r="E42" i="9" s="1"/>
  <c r="X38" i="9"/>
  <c r="E38" i="9" s="1"/>
  <c r="X34" i="9"/>
  <c r="E34" i="9" s="1"/>
  <c r="X30" i="9"/>
  <c r="E30" i="9" s="1"/>
  <c r="X26" i="9"/>
  <c r="E26" i="9" s="1"/>
  <c r="X22" i="9"/>
  <c r="E22" i="9" s="1"/>
  <c r="X18" i="9"/>
  <c r="E18" i="9" s="1"/>
  <c r="X14" i="9"/>
  <c r="E14" i="9" s="1"/>
  <c r="X10" i="9"/>
  <c r="E10" i="9" s="1"/>
  <c r="AF57" i="9"/>
  <c r="AG57" i="9" s="1"/>
  <c r="AF53" i="9"/>
  <c r="AG53" i="9" s="1"/>
  <c r="AF49" i="9"/>
  <c r="AG49" i="9" s="1"/>
  <c r="AF45" i="9"/>
  <c r="AG45" i="9" s="1"/>
  <c r="AF41" i="9"/>
  <c r="AG41" i="9" s="1"/>
  <c r="AF37" i="9"/>
  <c r="AG37" i="9" s="1"/>
  <c r="AF33" i="9"/>
  <c r="AG33" i="9" s="1"/>
  <c r="AF29" i="9"/>
  <c r="AG29" i="9" s="1"/>
  <c r="AF25" i="9"/>
  <c r="AG25" i="9" s="1"/>
  <c r="AF21" i="9"/>
  <c r="AG21" i="9" s="1"/>
  <c r="AF17" i="9"/>
  <c r="AG17" i="9" s="1"/>
  <c r="AF13" i="9"/>
  <c r="AG13" i="9" s="1"/>
  <c r="AF9" i="9"/>
  <c r="AG9" i="9" s="1"/>
  <c r="Z80" i="1"/>
  <c r="Z64" i="1"/>
  <c r="AF12" i="9"/>
  <c r="AG12" i="9" s="1"/>
  <c r="AF8" i="9"/>
  <c r="AG8" i="9" s="1"/>
  <c r="Z79" i="1"/>
  <c r="X55" i="9"/>
  <c r="E55" i="9" s="1"/>
  <c r="X51" i="9"/>
  <c r="E51" i="9" s="1"/>
  <c r="X47" i="9"/>
  <c r="E47" i="9" s="1"/>
  <c r="X43" i="9"/>
  <c r="E43" i="9" s="1"/>
  <c r="X39" i="9"/>
  <c r="E39" i="9" s="1"/>
  <c r="X35" i="9"/>
  <c r="E35" i="9" s="1"/>
  <c r="X31" i="9"/>
  <c r="E31" i="9" s="1"/>
  <c r="X27" i="9"/>
  <c r="E27" i="9" s="1"/>
  <c r="X23" i="9"/>
  <c r="E23" i="9" s="1"/>
  <c r="X19" i="9"/>
  <c r="E19" i="9" s="1"/>
  <c r="X15" i="9"/>
  <c r="E15" i="9" s="1"/>
  <c r="X11" i="9"/>
  <c r="E11" i="9" s="1"/>
  <c r="X8" i="9"/>
  <c r="E8" i="9" s="1"/>
  <c r="AF54" i="9"/>
  <c r="AG54" i="9" s="1"/>
  <c r="AF50" i="9"/>
  <c r="AG50" i="9" s="1"/>
  <c r="AF46" i="9"/>
  <c r="AG46" i="9" s="1"/>
  <c r="AF42" i="9"/>
  <c r="AG42" i="9" s="1"/>
  <c r="AF38" i="9"/>
  <c r="AG38" i="9" s="1"/>
  <c r="AF34" i="9"/>
  <c r="AG34" i="9" s="1"/>
  <c r="AF30" i="9"/>
  <c r="AG30" i="9" s="1"/>
  <c r="AF26" i="9"/>
  <c r="AG26" i="9" s="1"/>
  <c r="AF22" i="9"/>
  <c r="AG22" i="9" s="1"/>
  <c r="AF18" i="9"/>
  <c r="AG18" i="9" s="1"/>
  <c r="AF14" i="9"/>
  <c r="AG14" i="9" s="1"/>
  <c r="AF10" i="9"/>
  <c r="AG10" i="9" s="1"/>
  <c r="AM57" i="10"/>
  <c r="AN57" i="10" s="1"/>
  <c r="AM56" i="10"/>
  <c r="AN56" i="10" s="1"/>
  <c r="AM55" i="10"/>
  <c r="AN55" i="10" s="1"/>
  <c r="AM54" i="10"/>
  <c r="AN54" i="10" s="1"/>
  <c r="AM53" i="10"/>
  <c r="AN53" i="10" s="1"/>
  <c r="AM52" i="10"/>
  <c r="AN52" i="10" s="1"/>
  <c r="AM51" i="10"/>
  <c r="AN51" i="10" s="1"/>
  <c r="AM50" i="10"/>
  <c r="AN50" i="10" s="1"/>
  <c r="AM49" i="10"/>
  <c r="AN49" i="10" s="1"/>
  <c r="AM48" i="10"/>
  <c r="AN48" i="10" s="1"/>
  <c r="AM47" i="10"/>
  <c r="AN47" i="10" s="1"/>
  <c r="AM46" i="10"/>
  <c r="AN46" i="10" s="1"/>
  <c r="AM45" i="10"/>
  <c r="AN45" i="10" s="1"/>
  <c r="AM44" i="10"/>
  <c r="AN44" i="10" s="1"/>
  <c r="AM43" i="10"/>
  <c r="AN43" i="10" s="1"/>
  <c r="AM42" i="10"/>
  <c r="AN42" i="10" s="1"/>
  <c r="AM41" i="10"/>
  <c r="AN41" i="10" s="1"/>
  <c r="AM40" i="10"/>
  <c r="AN40" i="10" s="1"/>
  <c r="AM39" i="10"/>
  <c r="AN39" i="10" s="1"/>
  <c r="AM38" i="10"/>
  <c r="AN38" i="10" s="1"/>
  <c r="AM37" i="10"/>
  <c r="AN37" i="10" s="1"/>
  <c r="AM36" i="10"/>
  <c r="AN36" i="10" s="1"/>
  <c r="AM35" i="10"/>
  <c r="AN35" i="10" s="1"/>
  <c r="AM34" i="10"/>
  <c r="AN34" i="10" s="1"/>
  <c r="AM33" i="10"/>
  <c r="AN33" i="10" s="1"/>
  <c r="AM32" i="10"/>
  <c r="AN32" i="10" s="1"/>
  <c r="AM31" i="10"/>
  <c r="AN31" i="10" s="1"/>
  <c r="AM30" i="10"/>
  <c r="AN30" i="10" s="1"/>
  <c r="AM29" i="10"/>
  <c r="AN29" i="10" s="1"/>
  <c r="AM28" i="10"/>
  <c r="AN28" i="10" s="1"/>
  <c r="AM27" i="10"/>
  <c r="AN27" i="10" s="1"/>
  <c r="AM26" i="10"/>
  <c r="AN26" i="10" s="1"/>
  <c r="AM25" i="10"/>
  <c r="AN25" i="10" s="1"/>
  <c r="AM24" i="10"/>
  <c r="AN24" i="10" s="1"/>
  <c r="AM23" i="10"/>
  <c r="AN23" i="10" s="1"/>
  <c r="AM22" i="10"/>
  <c r="AN22" i="10" s="1"/>
  <c r="AM21" i="10"/>
  <c r="AN21" i="10" s="1"/>
  <c r="AM20" i="10"/>
  <c r="AN20" i="10" s="1"/>
  <c r="AM19" i="10"/>
  <c r="AN19" i="10" s="1"/>
  <c r="AM18" i="10"/>
  <c r="AN18" i="10" s="1"/>
  <c r="AM17" i="10"/>
  <c r="AN17" i="10" s="1"/>
  <c r="AM16" i="10"/>
  <c r="AN16" i="10" s="1"/>
  <c r="AM15" i="10"/>
  <c r="AN15" i="10" s="1"/>
  <c r="AM14" i="10"/>
  <c r="AN14" i="10" s="1"/>
  <c r="AM13" i="10"/>
  <c r="AN13" i="10" s="1"/>
  <c r="AM12" i="10"/>
  <c r="AN12" i="10" s="1"/>
  <c r="AM11" i="10"/>
  <c r="AN11" i="10" s="1"/>
  <c r="AM10" i="10"/>
  <c r="AN10" i="10" s="1"/>
  <c r="AM9" i="10"/>
  <c r="AN9" i="10" s="1"/>
  <c r="AM8" i="10"/>
  <c r="AN8" i="10" s="1"/>
  <c r="Z87" i="1"/>
  <c r="Z71" i="1"/>
  <c r="Z67" i="1"/>
  <c r="Y51" i="8"/>
  <c r="Z51" i="8" s="1"/>
  <c r="S19" i="8"/>
  <c r="E19" i="8" s="1"/>
  <c r="Y27" i="8"/>
  <c r="Z27" i="8" s="1"/>
  <c r="AN82" i="10"/>
  <c r="Z82" i="1"/>
  <c r="Z63" i="1"/>
  <c r="Z83" i="1"/>
  <c r="Z66" i="1"/>
  <c r="Z92" i="1"/>
  <c r="Z89" i="1"/>
  <c r="Z78" i="1"/>
  <c r="Z76" i="1"/>
  <c r="Z73" i="1"/>
  <c r="Y56" i="1"/>
  <c r="Z56" i="1" s="1"/>
  <c r="Y55" i="1"/>
  <c r="Z55" i="1" s="1"/>
  <c r="Y42" i="1"/>
  <c r="Z42" i="1" s="1"/>
  <c r="Y26" i="1"/>
  <c r="Z26" i="1" s="1"/>
  <c r="Y10" i="1"/>
  <c r="Z10" i="1" s="1"/>
  <c r="Y7" i="1"/>
  <c r="Z7" i="1" s="1"/>
  <c r="Z90" i="1"/>
  <c r="Z88" i="1"/>
  <c r="Z85" i="1"/>
  <c r="Z74" i="1"/>
  <c r="Z72" i="1"/>
  <c r="Z69" i="1"/>
  <c r="Z86" i="1"/>
  <c r="Z84" i="1"/>
  <c r="Z81" i="1"/>
  <c r="Z70" i="1"/>
  <c r="Z68" i="1"/>
  <c r="Z65" i="1"/>
  <c r="E91" i="10"/>
  <c r="E75" i="10"/>
  <c r="E67" i="10"/>
  <c r="S56" i="8"/>
  <c r="E56" i="8" s="1"/>
  <c r="S43" i="8"/>
  <c r="E43" i="8" s="1"/>
  <c r="S40" i="8"/>
  <c r="E40" i="8" s="1"/>
  <c r="Y43" i="8"/>
  <c r="Z43" i="8" s="1"/>
  <c r="Y39" i="8"/>
  <c r="Z39" i="8" s="1"/>
  <c r="Y25" i="8"/>
  <c r="Z25" i="8" s="1"/>
  <c r="Y11" i="8"/>
  <c r="Z11" i="8" s="1"/>
  <c r="S35" i="8"/>
  <c r="E35" i="8" s="1"/>
  <c r="S23" i="8"/>
  <c r="E23" i="8" s="1"/>
  <c r="S21" i="8"/>
  <c r="E21" i="8" s="1"/>
  <c r="Y31" i="8"/>
  <c r="Z31" i="8" s="1"/>
  <c r="S27" i="8"/>
  <c r="E27" i="8" s="1"/>
  <c r="S15" i="8"/>
  <c r="E15" i="8" s="1"/>
  <c r="S7" i="8"/>
  <c r="E7" i="8" s="1"/>
  <c r="Y35" i="8"/>
  <c r="Z35" i="8" s="1"/>
  <c r="Y15" i="8"/>
  <c r="Z15" i="8" s="1"/>
  <c r="S51" i="8"/>
  <c r="E51" i="8" s="1"/>
  <c r="S11" i="8"/>
  <c r="E11" i="8" s="1"/>
  <c r="S8" i="8"/>
  <c r="E8" i="8" s="1"/>
  <c r="Y19" i="8"/>
  <c r="Z19" i="8" s="1"/>
  <c r="Y7" i="8"/>
  <c r="Z7" i="8" s="1"/>
  <c r="S31" i="8"/>
  <c r="E31" i="8" s="1"/>
  <c r="S24" i="8"/>
  <c r="E24" i="8" s="1"/>
  <c r="Y23" i="8"/>
  <c r="Z23" i="8" s="1"/>
  <c r="Y9" i="8"/>
  <c r="Z9" i="8" s="1"/>
  <c r="S55" i="8"/>
  <c r="E55" i="8" s="1"/>
  <c r="S53" i="8"/>
  <c r="E53" i="8" s="1"/>
  <c r="S47" i="8"/>
  <c r="E47" i="8" s="1"/>
  <c r="S39" i="8"/>
  <c r="E39" i="8" s="1"/>
  <c r="S37" i="8"/>
  <c r="E37" i="8" s="1"/>
  <c r="Y47" i="8"/>
  <c r="Z47" i="8" s="1"/>
  <c r="Y41" i="8"/>
  <c r="Z41" i="8" s="1"/>
  <c r="S42" i="8"/>
  <c r="E42" i="8" s="1"/>
  <c r="S26" i="8"/>
  <c r="E26" i="8" s="1"/>
  <c r="S10" i="8"/>
  <c r="E10" i="8" s="1"/>
  <c r="Y50" i="8"/>
  <c r="Z50" i="8" s="1"/>
  <c r="Y40" i="8"/>
  <c r="Z40" i="8" s="1"/>
  <c r="Y34" i="8"/>
  <c r="Z34" i="8" s="1"/>
  <c r="Y24" i="8"/>
  <c r="Z24" i="8" s="1"/>
  <c r="Y18" i="8"/>
  <c r="Z18" i="8" s="1"/>
  <c r="Y8" i="8"/>
  <c r="Z8" i="8" s="1"/>
  <c r="S52" i="8"/>
  <c r="E52" i="8" s="1"/>
  <c r="S49" i="8"/>
  <c r="E49" i="8" s="1"/>
  <c r="S38" i="8"/>
  <c r="E38" i="8" s="1"/>
  <c r="S36" i="8"/>
  <c r="E36" i="8" s="1"/>
  <c r="S33" i="8"/>
  <c r="E33" i="8" s="1"/>
  <c r="S22" i="8"/>
  <c r="E22" i="8" s="1"/>
  <c r="S20" i="8"/>
  <c r="E20" i="8" s="1"/>
  <c r="S17" i="8"/>
  <c r="E17" i="8" s="1"/>
  <c r="Y56" i="8"/>
  <c r="Z56" i="8" s="1"/>
  <c r="Y55" i="8"/>
  <c r="Z55" i="8" s="1"/>
  <c r="Y53" i="8"/>
  <c r="Z53" i="8" s="1"/>
  <c r="Y52" i="8"/>
  <c r="Z52" i="8" s="1"/>
  <c r="Y46" i="8"/>
  <c r="Z46" i="8" s="1"/>
  <c r="Y37" i="8"/>
  <c r="Z37" i="8" s="1"/>
  <c r="Y36" i="8"/>
  <c r="Z36" i="8" s="1"/>
  <c r="Y30" i="8"/>
  <c r="Z30" i="8" s="1"/>
  <c r="Y21" i="8"/>
  <c r="Z21" i="8" s="1"/>
  <c r="Y20" i="8"/>
  <c r="Z20" i="8" s="1"/>
  <c r="Y14" i="8"/>
  <c r="Z14" i="8" s="1"/>
  <c r="S48" i="8"/>
  <c r="E48" i="8" s="1"/>
  <c r="S45" i="8"/>
  <c r="E45" i="8" s="1"/>
  <c r="S34" i="8"/>
  <c r="E34" i="8" s="1"/>
  <c r="S32" i="8"/>
  <c r="E32" i="8" s="1"/>
  <c r="S29" i="8"/>
  <c r="E29" i="8" s="1"/>
  <c r="S18" i="8"/>
  <c r="E18" i="8" s="1"/>
  <c r="S16" i="8"/>
  <c r="E16" i="8" s="1"/>
  <c r="S13" i="8"/>
  <c r="E13" i="8" s="1"/>
  <c r="Y49" i="8"/>
  <c r="Z49" i="8" s="1"/>
  <c r="Y48" i="8"/>
  <c r="Z48" i="8" s="1"/>
  <c r="Y42" i="8"/>
  <c r="Z42" i="8" s="1"/>
  <c r="Y33" i="8"/>
  <c r="Z33" i="8" s="1"/>
  <c r="Y32" i="8"/>
  <c r="Z32" i="8" s="1"/>
  <c r="Y26" i="8"/>
  <c r="Z26" i="8" s="1"/>
  <c r="Y17" i="8"/>
  <c r="Z17" i="8" s="1"/>
  <c r="Y16" i="8"/>
  <c r="Z16" i="8" s="1"/>
  <c r="Y10" i="8"/>
  <c r="Z10" i="8" s="1"/>
  <c r="S46" i="8"/>
  <c r="E46" i="8" s="1"/>
  <c r="S44" i="8"/>
  <c r="E44" i="8" s="1"/>
  <c r="S41" i="8"/>
  <c r="E41" i="8" s="1"/>
  <c r="S30" i="8"/>
  <c r="E30" i="8" s="1"/>
  <c r="S28" i="8"/>
  <c r="E28" i="8" s="1"/>
  <c r="S25" i="8"/>
  <c r="E25" i="8" s="1"/>
  <c r="S14" i="8"/>
  <c r="E14" i="8" s="1"/>
  <c r="S12" i="8"/>
  <c r="E12" i="8" s="1"/>
  <c r="S9" i="8"/>
  <c r="E9" i="8" s="1"/>
  <c r="Y54" i="8"/>
  <c r="Z54" i="8" s="1"/>
  <c r="Y45" i="8"/>
  <c r="Z45" i="8" s="1"/>
  <c r="Y44" i="8"/>
  <c r="Z44" i="8" s="1"/>
  <c r="Y38" i="8"/>
  <c r="Z38" i="8" s="1"/>
  <c r="Y29" i="8"/>
  <c r="Z29" i="8" s="1"/>
  <c r="Y28" i="8"/>
  <c r="Z28" i="8" s="1"/>
  <c r="Y22" i="8"/>
  <c r="Z22" i="8" s="1"/>
  <c r="Y13" i="8"/>
  <c r="Z13" i="8" s="1"/>
  <c r="Y12" i="8"/>
  <c r="Z12" i="8" s="1"/>
  <c r="S7" i="1"/>
  <c r="E7" i="1" s="1"/>
  <c r="S13" i="1"/>
  <c r="E13" i="1" s="1"/>
  <c r="S21" i="1"/>
  <c r="E21" i="1" s="1"/>
  <c r="S9" i="1"/>
  <c r="E9" i="1" s="1"/>
  <c r="Y50" i="1"/>
  <c r="Z50" i="1" s="1"/>
  <c r="Y34" i="1"/>
  <c r="Z34" i="1" s="1"/>
  <c r="Y18" i="1"/>
  <c r="Z18" i="1" s="1"/>
  <c r="S11" i="1"/>
  <c r="E11" i="1" s="1"/>
  <c r="Y41" i="1"/>
  <c r="Z41" i="1" s="1"/>
  <c r="Y25" i="1"/>
  <c r="Z25" i="1" s="1"/>
  <c r="Y9" i="1"/>
  <c r="Z9" i="1" s="1"/>
  <c r="S17" i="1"/>
  <c r="E17" i="1" s="1"/>
  <c r="Y43" i="1"/>
  <c r="Z43" i="1" s="1"/>
  <c r="Y11" i="1"/>
  <c r="Z11" i="1" s="1"/>
  <c r="S56" i="1"/>
  <c r="E56" i="1" s="1"/>
  <c r="S54" i="1"/>
  <c r="E54" i="1" s="1"/>
  <c r="S52" i="1"/>
  <c r="E52" i="1" s="1"/>
  <c r="S50" i="1"/>
  <c r="E50" i="1" s="1"/>
  <c r="S48" i="1"/>
  <c r="E48" i="1" s="1"/>
  <c r="S46" i="1"/>
  <c r="E46" i="1" s="1"/>
  <c r="S44" i="1"/>
  <c r="E44" i="1" s="1"/>
  <c r="S42" i="1"/>
  <c r="E42" i="1" s="1"/>
  <c r="S38" i="1"/>
  <c r="E38" i="1" s="1"/>
  <c r="S34" i="1"/>
  <c r="E34" i="1" s="1"/>
  <c r="S32" i="1"/>
  <c r="E32" i="1" s="1"/>
  <c r="S30" i="1"/>
  <c r="E30" i="1" s="1"/>
  <c r="S28" i="1"/>
  <c r="E28" i="1" s="1"/>
  <c r="S26" i="1"/>
  <c r="E26" i="1" s="1"/>
  <c r="S24" i="1"/>
  <c r="E24" i="1" s="1"/>
  <c r="S22" i="1"/>
  <c r="E22" i="1" s="1"/>
  <c r="Y54" i="1"/>
  <c r="Z54" i="1" s="1"/>
  <c r="Y52" i="1"/>
  <c r="Z52" i="1" s="1"/>
  <c r="Y46" i="1"/>
  <c r="Z46" i="1" s="1"/>
  <c r="Y38" i="1"/>
  <c r="Z38" i="1" s="1"/>
  <c r="Y36" i="1"/>
  <c r="Z36" i="1" s="1"/>
  <c r="Y30" i="1"/>
  <c r="Z30" i="1" s="1"/>
  <c r="Y22" i="1"/>
  <c r="Z22" i="1" s="1"/>
  <c r="Y20" i="1"/>
  <c r="Z20" i="1" s="1"/>
  <c r="Y14" i="1"/>
  <c r="Z14" i="1" s="1"/>
  <c r="S40" i="1"/>
  <c r="E40" i="1" s="1"/>
  <c r="S36" i="1"/>
  <c r="E36" i="1" s="1"/>
  <c r="S55" i="1"/>
  <c r="E55" i="1" s="1"/>
  <c r="S47" i="1"/>
  <c r="E47" i="1" s="1"/>
  <c r="S39" i="1"/>
  <c r="E39" i="1" s="1"/>
  <c r="S35" i="1"/>
  <c r="E35" i="1" s="1"/>
  <c r="S23" i="1"/>
  <c r="E23" i="1" s="1"/>
  <c r="S18" i="1"/>
  <c r="E18" i="1" s="1"/>
  <c r="S51" i="1"/>
  <c r="E51" i="1" s="1"/>
  <c r="S27" i="1"/>
  <c r="E27" i="1" s="1"/>
  <c r="S20" i="1"/>
  <c r="E20" i="1" s="1"/>
  <c r="S53" i="1"/>
  <c r="E53" i="1" s="1"/>
  <c r="S49" i="1"/>
  <c r="E49" i="1" s="1"/>
  <c r="S45" i="1"/>
  <c r="E45" i="1" s="1"/>
  <c r="S41" i="1"/>
  <c r="E41" i="1" s="1"/>
  <c r="S37" i="1"/>
  <c r="E37" i="1" s="1"/>
  <c r="S33" i="1"/>
  <c r="E33" i="1" s="1"/>
  <c r="S29" i="1"/>
  <c r="E29" i="1" s="1"/>
  <c r="S25" i="1"/>
  <c r="E25" i="1" s="1"/>
  <c r="S19" i="1"/>
  <c r="E19" i="1" s="1"/>
  <c r="S16" i="1"/>
  <c r="E16" i="1" s="1"/>
  <c r="S14" i="1"/>
  <c r="E14" i="1" s="1"/>
  <c r="Y53" i="1"/>
  <c r="Z53" i="1" s="1"/>
  <c r="Y48" i="1"/>
  <c r="Z48" i="1" s="1"/>
  <c r="Y39" i="1"/>
  <c r="Z39" i="1" s="1"/>
  <c r="Y37" i="1"/>
  <c r="Z37" i="1" s="1"/>
  <c r="Y32" i="1"/>
  <c r="Z32" i="1" s="1"/>
  <c r="Y23" i="1"/>
  <c r="Z23" i="1" s="1"/>
  <c r="Y21" i="1"/>
  <c r="Z21" i="1" s="1"/>
  <c r="Y16" i="1"/>
  <c r="Z16" i="1" s="1"/>
  <c r="S43" i="1"/>
  <c r="E43" i="1" s="1"/>
  <c r="S31" i="1"/>
  <c r="E31" i="1" s="1"/>
  <c r="S15" i="1"/>
  <c r="E15" i="1" s="1"/>
  <c r="S12" i="1"/>
  <c r="E12" i="1" s="1"/>
  <c r="S10" i="1"/>
  <c r="E10" i="1" s="1"/>
  <c r="Y51" i="1"/>
  <c r="Z51" i="1" s="1"/>
  <c r="Y49" i="1"/>
  <c r="Z49" i="1" s="1"/>
  <c r="Y44" i="1"/>
  <c r="Z44" i="1" s="1"/>
  <c r="Y35" i="1"/>
  <c r="Z35" i="1" s="1"/>
  <c r="Y33" i="1"/>
  <c r="Z33" i="1" s="1"/>
  <c r="Y19" i="1"/>
  <c r="Z19" i="1" s="1"/>
  <c r="Y17" i="1"/>
  <c r="Z17" i="1" s="1"/>
  <c r="Y15" i="1"/>
  <c r="Z15" i="1" s="1"/>
  <c r="Y12" i="1"/>
  <c r="Z12" i="1" s="1"/>
  <c r="S8" i="1"/>
  <c r="E8" i="1" s="1"/>
  <c r="Y47" i="1"/>
  <c r="Z47" i="1" s="1"/>
  <c r="Y45" i="1"/>
  <c r="Z45" i="1" s="1"/>
  <c r="Y40" i="1"/>
  <c r="Z40" i="1" s="1"/>
  <c r="Y31" i="1"/>
  <c r="Z31" i="1" s="1"/>
  <c r="Y29" i="1"/>
  <c r="Z29" i="1" s="1"/>
  <c r="Y27" i="1"/>
  <c r="Z27" i="1" s="1"/>
  <c r="Y24" i="1"/>
  <c r="Z24" i="1" s="1"/>
  <c r="Y13" i="1"/>
  <c r="Z13" i="1" s="1"/>
  <c r="Y8" i="1"/>
  <c r="Z8" i="1" s="1"/>
  <c r="S50" i="8"/>
  <c r="E50" i="8" s="1"/>
  <c r="S54" i="8"/>
  <c r="E54" i="8" s="1"/>
  <c r="AA57" i="1"/>
  <c r="B78" i="5" s="1"/>
  <c r="B63" i="10"/>
  <c r="C63" i="10"/>
  <c r="C63" i="9"/>
  <c r="C94" i="9" s="1"/>
  <c r="B63" i="9"/>
  <c r="C62" i="8"/>
  <c r="C93" i="8" s="1"/>
  <c r="B62" i="8"/>
  <c r="C7" i="9"/>
  <c r="B7" i="9"/>
  <c r="B94" i="10" l="1"/>
  <c r="AD63" i="10"/>
  <c r="AM63" i="10"/>
  <c r="B94" i="9"/>
  <c r="X63" i="9"/>
  <c r="U63" i="9"/>
  <c r="U94" i="9" s="1"/>
  <c r="AF63" i="9"/>
  <c r="B93" i="8"/>
  <c r="S62" i="8"/>
  <c r="E62" i="8" s="1"/>
  <c r="S93" i="8" s="1"/>
  <c r="Y62" i="8"/>
  <c r="AG94" i="10"/>
  <c r="C94" i="10"/>
  <c r="AA94" i="9"/>
  <c r="S94" i="9"/>
  <c r="AA94" i="10"/>
  <c r="AC94" i="10"/>
  <c r="Y94" i="10"/>
  <c r="Z94" i="10"/>
  <c r="X94" i="10"/>
  <c r="AB94" i="10"/>
  <c r="Z75" i="8"/>
  <c r="U93" i="8"/>
  <c r="AB93" i="8"/>
  <c r="AF93" i="8"/>
  <c r="AC93" i="8"/>
  <c r="N93" i="8"/>
  <c r="AE93" i="8"/>
  <c r="AD93" i="8"/>
  <c r="O93" i="8"/>
  <c r="AN70" i="10"/>
  <c r="Z70" i="8"/>
  <c r="Z81" i="8"/>
  <c r="AN86" i="10"/>
  <c r="AN78" i="10"/>
  <c r="Z63" i="8"/>
  <c r="Z82" i="8"/>
  <c r="Z77" i="8"/>
  <c r="Z64" i="8"/>
  <c r="Z80" i="8"/>
  <c r="Z86" i="8"/>
  <c r="Z84" i="8"/>
  <c r="Z87" i="8"/>
  <c r="Z91" i="8"/>
  <c r="Z78" i="8"/>
  <c r="Z90" i="8"/>
  <c r="Z69" i="8"/>
  <c r="Z73" i="8"/>
  <c r="Z68" i="8"/>
  <c r="AN89" i="10"/>
  <c r="E70" i="10"/>
  <c r="E74" i="9"/>
  <c r="E70" i="9"/>
  <c r="E78" i="9"/>
  <c r="E66" i="9"/>
  <c r="E86" i="9"/>
  <c r="E76" i="9"/>
  <c r="AG65" i="9"/>
  <c r="AN64" i="10"/>
  <c r="AN76" i="10"/>
  <c r="E74" i="10"/>
  <c r="E80" i="9"/>
  <c r="AG79" i="9"/>
  <c r="E66" i="10"/>
  <c r="AN77" i="10"/>
  <c r="AN93" i="10"/>
  <c r="AN79" i="10"/>
  <c r="E87" i="9"/>
  <c r="AN69" i="10"/>
  <c r="AN85" i="10"/>
  <c r="AN68" i="10"/>
  <c r="E84" i="10"/>
  <c r="E78" i="10"/>
  <c r="AG73" i="9"/>
  <c r="AG71" i="9"/>
  <c r="E86" i="10"/>
  <c r="AN91" i="10"/>
  <c r="E71" i="10"/>
  <c r="AN81" i="10"/>
  <c r="E72" i="10"/>
  <c r="E82" i="10"/>
  <c r="AN71" i="10"/>
  <c r="AN83" i="10"/>
  <c r="E69" i="10"/>
  <c r="E92" i="10"/>
  <c r="AN72" i="10"/>
  <c r="E88" i="10"/>
  <c r="E69" i="9"/>
  <c r="E85" i="9"/>
  <c r="E93" i="9"/>
  <c r="AG64" i="9"/>
  <c r="AG68" i="9"/>
  <c r="AG72" i="9"/>
  <c r="AG76" i="9"/>
  <c r="AG80" i="9"/>
  <c r="AG92" i="9"/>
  <c r="AG84" i="9"/>
  <c r="AG88" i="9"/>
  <c r="E64" i="9"/>
  <c r="E85" i="10"/>
  <c r="E90" i="10"/>
  <c r="E75" i="9"/>
  <c r="AN65" i="10"/>
  <c r="E68" i="10"/>
  <c r="AN84" i="10"/>
  <c r="AN92" i="10"/>
  <c r="AN73" i="10"/>
  <c r="E87" i="10"/>
  <c r="E80" i="10"/>
  <c r="E89" i="9"/>
  <c r="E65" i="10"/>
  <c r="E81" i="10"/>
  <c r="AG81" i="9"/>
  <c r="E93" i="10"/>
  <c r="E72" i="9"/>
  <c r="E84" i="9"/>
  <c r="E88" i="9"/>
  <c r="E92" i="9"/>
  <c r="AN87" i="10"/>
  <c r="AN67" i="10"/>
  <c r="E77" i="9"/>
  <c r="AN75" i="10"/>
  <c r="E73" i="10"/>
  <c r="AN80" i="10"/>
  <c r="E64" i="10"/>
  <c r="E76" i="10"/>
  <c r="AN88" i="10"/>
  <c r="A63" i="10"/>
  <c r="M58" i="10"/>
  <c r="A7" i="10"/>
  <c r="A63" i="9"/>
  <c r="B58" i="9"/>
  <c r="A7" i="9"/>
  <c r="A62" i="8"/>
  <c r="C6" i="8"/>
  <c r="A6" i="8"/>
  <c r="AI7" i="10"/>
  <c r="Z8" i="10"/>
  <c r="Z7" i="10"/>
  <c r="X57" i="10"/>
  <c r="AD57" i="10" s="1"/>
  <c r="X56" i="10"/>
  <c r="AD56" i="10" s="1"/>
  <c r="X55" i="10"/>
  <c r="AD55" i="10" s="1"/>
  <c r="X54" i="10"/>
  <c r="AD54" i="10" s="1"/>
  <c r="X53" i="10"/>
  <c r="AD53" i="10" s="1"/>
  <c r="X52" i="10"/>
  <c r="AD52" i="10" s="1"/>
  <c r="X51" i="10"/>
  <c r="AD51" i="10" s="1"/>
  <c r="X50" i="10"/>
  <c r="AD50" i="10" s="1"/>
  <c r="X49" i="10"/>
  <c r="AD49" i="10" s="1"/>
  <c r="X48" i="10"/>
  <c r="AD48" i="10" s="1"/>
  <c r="AC8" i="10"/>
  <c r="AB8" i="10"/>
  <c r="AA8" i="10"/>
  <c r="Y8" i="10"/>
  <c r="X8" i="10"/>
  <c r="AL7" i="10"/>
  <c r="AK7" i="10"/>
  <c r="AJ7" i="10"/>
  <c r="AH7" i="10"/>
  <c r="AG7" i="10"/>
  <c r="AC7" i="10"/>
  <c r="AB7" i="10"/>
  <c r="AA7" i="10"/>
  <c r="X7" i="10"/>
  <c r="AA7" i="9"/>
  <c r="W63" i="9"/>
  <c r="V63" i="9"/>
  <c r="AE7" i="9"/>
  <c r="AD7" i="9"/>
  <c r="AC7" i="9"/>
  <c r="Z7" i="9"/>
  <c r="Y7" i="9"/>
  <c r="Y58" i="9" s="1"/>
  <c r="W7" i="9"/>
  <c r="V7" i="9"/>
  <c r="U7" i="9"/>
  <c r="N6" i="8"/>
  <c r="X6" i="8"/>
  <c r="W6" i="8"/>
  <c r="V6" i="8"/>
  <c r="U6" i="8"/>
  <c r="T6" i="8"/>
  <c r="R6" i="8"/>
  <c r="Q6" i="8"/>
  <c r="P6" i="8"/>
  <c r="G57" i="1"/>
  <c r="M57" i="1"/>
  <c r="G93" i="1"/>
  <c r="C57" i="1"/>
  <c r="W6" i="1"/>
  <c r="X6" i="1"/>
  <c r="V6" i="1"/>
  <c r="U6" i="1"/>
  <c r="T6" i="1"/>
  <c r="O6" i="1"/>
  <c r="N6" i="1"/>
  <c r="Q6" i="1"/>
  <c r="P6" i="1"/>
  <c r="L57" i="1"/>
  <c r="L97" i="1" s="1"/>
  <c r="K57" i="1"/>
  <c r="I57" i="1"/>
  <c r="B57" i="1"/>
  <c r="S6" i="1" l="1"/>
  <c r="Y6" i="1"/>
  <c r="Z6" i="1" s="1"/>
  <c r="Y57" i="1" s="1"/>
  <c r="T93" i="8"/>
  <c r="E62" i="1"/>
  <c r="S93" i="1" s="1"/>
  <c r="B35" i="5" s="1"/>
  <c r="M98" i="10"/>
  <c r="X7" i="9"/>
  <c r="E7" i="9" s="1"/>
  <c r="X58" i="9" s="1"/>
  <c r="AD8" i="10"/>
  <c r="E8" i="10" s="1"/>
  <c r="Y6" i="8"/>
  <c r="Z6" i="8" s="1"/>
  <c r="Y57" i="8" s="1"/>
  <c r="E51" i="10"/>
  <c r="E55" i="10"/>
  <c r="AM7" i="10"/>
  <c r="AN7" i="10" s="1"/>
  <c r="AM58" i="10" s="1"/>
  <c r="E50" i="10"/>
  <c r="E54" i="10"/>
  <c r="AF7" i="9"/>
  <c r="AG7" i="9" s="1"/>
  <c r="AF58" i="9" s="1"/>
  <c r="E49" i="10"/>
  <c r="E53" i="10"/>
  <c r="E57" i="10"/>
  <c r="E48" i="10"/>
  <c r="E52" i="10"/>
  <c r="E56" i="10"/>
  <c r="AD7" i="10"/>
  <c r="E7" i="10" s="1"/>
  <c r="G58" i="9"/>
  <c r="AA57" i="8"/>
  <c r="C78" i="5" s="1"/>
  <c r="D78" i="5" s="1"/>
  <c r="I94" i="9"/>
  <c r="T58" i="10"/>
  <c r="B58" i="10"/>
  <c r="AL94" i="10"/>
  <c r="AH94" i="10"/>
  <c r="S58" i="10"/>
  <c r="M97" i="1"/>
  <c r="U94" i="10"/>
  <c r="I58" i="9"/>
  <c r="O94" i="9"/>
  <c r="O58" i="9"/>
  <c r="K57" i="8"/>
  <c r="N58" i="9"/>
  <c r="P94" i="9"/>
  <c r="Q58" i="10"/>
  <c r="G58" i="10"/>
  <c r="Q94" i="10"/>
  <c r="L93" i="8"/>
  <c r="AK94" i="10"/>
  <c r="AJ58" i="10"/>
  <c r="AB58" i="10"/>
  <c r="K97" i="1"/>
  <c r="C58" i="9"/>
  <c r="P58" i="9"/>
  <c r="N94" i="9"/>
  <c r="K58" i="9"/>
  <c r="K98" i="9" s="1"/>
  <c r="AA58" i="10"/>
  <c r="C58" i="10"/>
  <c r="O58" i="10"/>
  <c r="O98" i="10" s="1"/>
  <c r="U58" i="10"/>
  <c r="R58" i="10"/>
  <c r="S94" i="10"/>
  <c r="E93" i="8"/>
  <c r="G94" i="10"/>
  <c r="G94" i="9"/>
  <c r="I58" i="10"/>
  <c r="AJ94" i="10"/>
  <c r="I94" i="10"/>
  <c r="T58" i="9"/>
  <c r="T94" i="10"/>
  <c r="R94" i="10"/>
  <c r="M94" i="9"/>
  <c r="W94" i="9"/>
  <c r="T94" i="9"/>
  <c r="V58" i="10"/>
  <c r="AK58" i="10"/>
  <c r="X58" i="10"/>
  <c r="X98" i="10" s="1"/>
  <c r="E98" i="10" s="1"/>
  <c r="AI58" i="10"/>
  <c r="AE57" i="8"/>
  <c r="E73" i="5" s="1"/>
  <c r="M58" i="9"/>
  <c r="Q57" i="1"/>
  <c r="G97" i="1"/>
  <c r="P57" i="8"/>
  <c r="W57" i="8"/>
  <c r="U58" i="9"/>
  <c r="AC58" i="10"/>
  <c r="N57" i="1"/>
  <c r="V94" i="9"/>
  <c r="Q58" i="9"/>
  <c r="AL58" i="10"/>
  <c r="AD58" i="9"/>
  <c r="AC58" i="9"/>
  <c r="Z58" i="9"/>
  <c r="AF58" i="10"/>
  <c r="Z62" i="1"/>
  <c r="Y93" i="1" s="1"/>
  <c r="AE58" i="9"/>
  <c r="AE58" i="10"/>
  <c r="T93" i="1"/>
  <c r="U57" i="1"/>
  <c r="U93" i="1"/>
  <c r="AA58" i="9"/>
  <c r="Y58" i="10"/>
  <c r="W57" i="1"/>
  <c r="R57" i="1"/>
  <c r="V57" i="1"/>
  <c r="O57" i="1"/>
  <c r="O93" i="1"/>
  <c r="S58" i="9"/>
  <c r="W58" i="10"/>
  <c r="P57" i="1"/>
  <c r="V58" i="9"/>
  <c r="R58" i="9"/>
  <c r="AH58" i="10"/>
  <c r="C74" i="5"/>
  <c r="AI94" i="10"/>
  <c r="AB94" i="9"/>
  <c r="X57" i="1"/>
  <c r="K93" i="8"/>
  <c r="AG58" i="10"/>
  <c r="AG98" i="10" s="1"/>
  <c r="T57" i="1"/>
  <c r="I97" i="1"/>
  <c r="W58" i="9"/>
  <c r="Z58" i="10"/>
  <c r="AB57" i="8"/>
  <c r="B73" i="5" s="1"/>
  <c r="B74" i="5"/>
  <c r="F74" i="5"/>
  <c r="AF57" i="8"/>
  <c r="X57" i="8"/>
  <c r="Q57" i="8"/>
  <c r="V57" i="8"/>
  <c r="O57" i="8"/>
  <c r="G93" i="8"/>
  <c r="M93" i="8"/>
  <c r="AD57" i="8"/>
  <c r="D73" i="5" s="1"/>
  <c r="E74" i="5"/>
  <c r="I57" i="8"/>
  <c r="R57" i="8"/>
  <c r="G57" i="8"/>
  <c r="I93" i="8"/>
  <c r="S6" i="8"/>
  <c r="AC57" i="8"/>
  <c r="D74" i="5"/>
  <c r="C57" i="8"/>
  <c r="M57" i="8"/>
  <c r="B57" i="8"/>
  <c r="N57" i="8"/>
  <c r="U57" i="8"/>
  <c r="T57" i="8"/>
  <c r="L57" i="8"/>
  <c r="AB58" i="9"/>
  <c r="AD58" i="10" l="1"/>
  <c r="M98" i="9"/>
  <c r="P98" i="9"/>
  <c r="I98" i="9"/>
  <c r="Z62" i="8"/>
  <c r="O98" i="9"/>
  <c r="N98" i="9"/>
  <c r="G98" i="9"/>
  <c r="T98" i="10"/>
  <c r="Y94" i="9"/>
  <c r="AN63" i="10"/>
  <c r="AM94" i="10" s="1"/>
  <c r="Q94" i="9"/>
  <c r="AJ98" i="10"/>
  <c r="S98" i="10"/>
  <c r="W94" i="10"/>
  <c r="W98" i="10" s="1"/>
  <c r="E63" i="10"/>
  <c r="AD94" i="10" s="1"/>
  <c r="V94" i="10"/>
  <c r="V98" i="10" s="1"/>
  <c r="G98" i="10"/>
  <c r="L97" i="8"/>
  <c r="AL98" i="10"/>
  <c r="U98" i="10"/>
  <c r="Q98" i="10"/>
  <c r="AC98" i="10"/>
  <c r="K97" i="8"/>
  <c r="R98" i="10"/>
  <c r="AE94" i="10"/>
  <c r="AE98" i="10" s="1"/>
  <c r="M97" i="8"/>
  <c r="AF97" i="8"/>
  <c r="I98" i="10"/>
  <c r="Z94" i="9"/>
  <c r="AB97" i="8"/>
  <c r="AB98" i="10"/>
  <c r="AK98" i="10"/>
  <c r="Z98" i="10"/>
  <c r="AH98" i="10"/>
  <c r="AF94" i="10"/>
  <c r="AF98" i="10" s="1"/>
  <c r="AI98" i="10"/>
  <c r="R94" i="9"/>
  <c r="AA98" i="10"/>
  <c r="AC97" i="8"/>
  <c r="AE97" i="8"/>
  <c r="Y98" i="10"/>
  <c r="E6" i="1"/>
  <c r="S57" i="1" s="1"/>
  <c r="B9" i="5" s="1"/>
  <c r="E63" i="9"/>
  <c r="X94" i="9" s="1"/>
  <c r="AG63" i="9"/>
  <c r="AF94" i="9" s="1"/>
  <c r="G97" i="8"/>
  <c r="C73" i="5"/>
  <c r="I97" i="8"/>
  <c r="E93" i="1"/>
  <c r="AD97" i="8"/>
  <c r="F73" i="5"/>
  <c r="E6" i="8"/>
  <c r="S57" i="8" s="1"/>
  <c r="E57" i="8" s="1"/>
  <c r="Y93" i="8" l="1"/>
  <c r="Z93" i="8" s="1"/>
  <c r="AF98" i="9"/>
  <c r="AG98" i="9" s="1"/>
  <c r="H38" i="5"/>
  <c r="B37" i="5"/>
  <c r="B38" i="5"/>
  <c r="H35" i="5"/>
  <c r="H54" i="5" s="1"/>
  <c r="Z93" i="1"/>
  <c r="H12" i="5"/>
  <c r="AN58" i="10"/>
  <c r="B10" i="5"/>
  <c r="H9" i="5"/>
  <c r="Y97" i="1"/>
  <c r="Z57" i="1"/>
  <c r="B11" i="5"/>
  <c r="E58" i="9"/>
  <c r="Z57" i="8"/>
  <c r="H10" i="5"/>
  <c r="E57" i="1"/>
  <c r="S97" i="1"/>
  <c r="B12" i="5"/>
  <c r="E58" i="10"/>
  <c r="H11" i="5"/>
  <c r="AG58" i="9"/>
  <c r="H36" i="5" l="1"/>
  <c r="H45" i="5" s="1"/>
  <c r="I45" i="5" s="1"/>
  <c r="X98" i="9"/>
  <c r="E98" i="9" s="1"/>
  <c r="Y97" i="8"/>
  <c r="Z97" i="8" s="1"/>
  <c r="AG94" i="9"/>
  <c r="H37" i="5"/>
  <c r="E94" i="9"/>
  <c r="AN94" i="10"/>
  <c r="AM98" i="10"/>
  <c r="H65" i="5" s="1"/>
  <c r="H48" i="5"/>
  <c r="I48" i="5" s="1"/>
  <c r="H19" i="5"/>
  <c r="I19" i="5" s="1"/>
  <c r="AD98" i="10"/>
  <c r="B65" i="5" s="1"/>
  <c r="E94" i="10"/>
  <c r="B47" i="5"/>
  <c r="C47" i="5" s="1"/>
  <c r="B22" i="5"/>
  <c r="B20" i="5"/>
  <c r="C20" i="5" s="1"/>
  <c r="H62" i="5"/>
  <c r="Z97" i="1"/>
  <c r="B54" i="5"/>
  <c r="B48" i="5"/>
  <c r="C48" i="5" s="1"/>
  <c r="B19" i="5"/>
  <c r="C19" i="5" s="1"/>
  <c r="B62" i="5"/>
  <c r="E97" i="1"/>
  <c r="H22" i="5"/>
  <c r="I22" i="5" s="1"/>
  <c r="B21" i="5"/>
  <c r="C21" i="5" s="1"/>
  <c r="S97" i="8"/>
  <c r="B36" i="5"/>
  <c r="H64" i="5"/>
  <c r="H21" i="5"/>
  <c r="I21" i="5" s="1"/>
  <c r="H20" i="5"/>
  <c r="I20" i="5" s="1"/>
  <c r="H46" i="5" l="1"/>
  <c r="I46" i="5" s="1"/>
  <c r="H63" i="5"/>
  <c r="I63" i="5" s="1"/>
  <c r="J63" i="5" s="1"/>
  <c r="H55" i="5"/>
  <c r="I55" i="5" s="1"/>
  <c r="H56" i="5" s="1"/>
  <c r="B64" i="5"/>
  <c r="C65" i="5" s="1"/>
  <c r="D65" i="5" s="1"/>
  <c r="H47" i="5"/>
  <c r="I47" i="5" s="1"/>
  <c r="AN98" i="10"/>
  <c r="H23" i="5"/>
  <c r="H25" i="5" s="1"/>
  <c r="H26" i="5" s="1"/>
  <c r="I65" i="5"/>
  <c r="J65" i="5" s="1"/>
  <c r="C22" i="5"/>
  <c r="B23" i="5"/>
  <c r="B25" i="5" s="1"/>
  <c r="B26" i="5" s="1"/>
  <c r="B55" i="5"/>
  <c r="C55" i="5" s="1"/>
  <c r="B56" i="5" s="1"/>
  <c r="E97" i="8"/>
  <c r="B63" i="5"/>
  <c r="B46" i="5"/>
  <c r="C46" i="5" s="1"/>
  <c r="B45" i="5"/>
  <c r="C45" i="5" s="1"/>
  <c r="I64" i="5" l="1"/>
  <c r="J64" i="5" s="1"/>
  <c r="I67" i="5"/>
  <c r="C67" i="5"/>
  <c r="C64" i="5"/>
  <c r="D64" i="5" s="1"/>
  <c r="C63" i="5"/>
  <c r="D63" i="5" s="1"/>
</calcChain>
</file>

<file path=xl/sharedStrings.xml><?xml version="1.0" encoding="utf-8"?>
<sst xmlns="http://schemas.openxmlformats.org/spreadsheetml/2006/main" count="703" uniqueCount="283">
  <si>
    <t>Use</t>
  </si>
  <si>
    <t>Number of units</t>
  </si>
  <si>
    <t>Sum</t>
  </si>
  <si>
    <t>-</t>
  </si>
  <si>
    <t>REGULATED ENERGY CONSUMPTION</t>
  </si>
  <si>
    <t>Space Heating (kWh p.a.)</t>
  </si>
  <si>
    <t>Domestic Hot Water 
 (kWh p.a.)</t>
  </si>
  <si>
    <t>Lighting
 (kWh p.a.)</t>
  </si>
  <si>
    <t>Auxiliary
 (kWh p.a.)</t>
  </si>
  <si>
    <t>Cooling
 (kWh p.a.)</t>
  </si>
  <si>
    <t>Fuel type</t>
  </si>
  <si>
    <t>Natural Gas</t>
  </si>
  <si>
    <t>N/A</t>
  </si>
  <si>
    <t>Space Heating 
CO2 emissions (kgCO2 p.a.)</t>
  </si>
  <si>
    <t>Domestic Hot Water 
CO2 emissions 
(kgCO2 p.a.)</t>
  </si>
  <si>
    <t>Lighting
CO2 emissions 
(kgCO2 p.a.)</t>
  </si>
  <si>
    <t>Auxiliary
CO2 emissions 
(kgCO2 p.a.)</t>
  </si>
  <si>
    <t>Cooling
CO2 emissions 
(kgCO2 p.a.)</t>
  </si>
  <si>
    <t>REGULATED CO2 EMISSIONS PER UNIT</t>
  </si>
  <si>
    <t xml:space="preserve">REGULATED CO2 EMISSIONS </t>
  </si>
  <si>
    <t>Fuel type
Space Heating</t>
  </si>
  <si>
    <t>Fuel type
Domestic Hot Water</t>
  </si>
  <si>
    <t xml:space="preserve">Grid Electricity </t>
  </si>
  <si>
    <t>Calculated 
TER 2012
(kgCO2 / m2)</t>
  </si>
  <si>
    <t>TER Worksheet 
TER 2012
(kgCO2 / m2)</t>
  </si>
  <si>
    <t>BRUKL 
TER 2012
(kgCO2 / m2)</t>
  </si>
  <si>
    <t>Calculated 
DER 2012
(kgCO2 / m2)</t>
  </si>
  <si>
    <t>DER Worksheet 
DER 2012
(kgCO2 / m2)</t>
  </si>
  <si>
    <t>BRUKL 
BER 2012
(kgCO2 / m2)</t>
  </si>
  <si>
    <t>Calculated 
BER 2012
(kgCO2 / m2)</t>
  </si>
  <si>
    <t>Domestic</t>
  </si>
  <si>
    <t>Table 1: Carbon Dioxide Emissions after each stage of the Energy Hierarchy for domestic buildings</t>
  </si>
  <si>
    <t>Regulated</t>
  </si>
  <si>
    <t>Unregulated</t>
  </si>
  <si>
    <t>Baseline: Part L 2013 of the Building Regulations Compliant Development</t>
  </si>
  <si>
    <t>After energy demand reduction</t>
  </si>
  <si>
    <t>After heat network / CHP</t>
  </si>
  <si>
    <t>After renewable energy</t>
  </si>
  <si>
    <t>Table 2: Regulated Carbon Dioxide savings from each stage of the Energy Hierarchy for domestic buildings</t>
  </si>
  <si>
    <t>Savings from energy demand reduction</t>
  </si>
  <si>
    <t>Savings from heat network / CHP</t>
  </si>
  <si>
    <t>Savings from renewable energy</t>
  </si>
  <si>
    <t>Cumulative on site savings</t>
  </si>
  <si>
    <t>Annual savings from off-set payment</t>
  </si>
  <si>
    <t>(%)</t>
  </si>
  <si>
    <t>Regulated domestic carbon dioxide savings</t>
  </si>
  <si>
    <t>Non-domestic</t>
  </si>
  <si>
    <t>Table 3: Carbon Dioxide Emissions after each stage of the Energy Hierarchy for non-domestic buildings</t>
  </si>
  <si>
    <t>Carbon Dioxide Emissions for non-domestic buildings
(Tonnes CO2 per annum)</t>
  </si>
  <si>
    <t>Table 4: Regulated Carbon Dioxide savings from each stage of the Energy Hierarchy for non-domestic buildings</t>
  </si>
  <si>
    <t>Regulated non-domestic carbon dioxide savings</t>
  </si>
  <si>
    <t>Cumulative savings for off-set payment</t>
  </si>
  <si>
    <t>Total Cumulative Savings</t>
  </si>
  <si>
    <t>Table 5: Shortfall in regulated carbon dioxide savings</t>
  </si>
  <si>
    <t>Total Target Savings</t>
  </si>
  <si>
    <t>Shortfall</t>
  </si>
  <si>
    <t>Part L 2013 baseline</t>
  </si>
  <si>
    <t>Be lean</t>
  </si>
  <si>
    <t>Be clean</t>
  </si>
  <si>
    <t>Be green</t>
  </si>
  <si>
    <t>Off-set</t>
  </si>
  <si>
    <t xml:space="preserve">Total regulated emissions 
(Tonnes CO2 / year) </t>
  </si>
  <si>
    <t xml:space="preserve">CO2 savings
(Tonnes CO2 / year) </t>
  </si>
  <si>
    <t>Percentage savings
(%)</t>
  </si>
  <si>
    <t>Space and Domestic Hot Water from CHP (kWh p.a.)</t>
  </si>
  <si>
    <r>
      <t>CO</t>
    </r>
    <r>
      <rPr>
        <b/>
        <sz val="8"/>
        <color theme="1"/>
        <rFont val="Calibri"/>
        <family val="2"/>
        <scheme val="minor"/>
      </rPr>
      <t>2</t>
    </r>
    <r>
      <rPr>
        <b/>
        <sz val="10"/>
        <color theme="1"/>
        <rFont val="Calibri"/>
        <family val="2"/>
        <scheme val="minor"/>
      </rPr>
      <t xml:space="preserve"> savings off-set
(Tonnes CO</t>
    </r>
    <r>
      <rPr>
        <b/>
        <sz val="8"/>
        <color theme="1"/>
        <rFont val="Calibri"/>
        <family val="2"/>
        <scheme val="minor"/>
      </rPr>
      <t>2</t>
    </r>
    <r>
      <rPr>
        <b/>
        <sz val="10"/>
        <color theme="1"/>
        <rFont val="Calibri"/>
        <family val="2"/>
        <scheme val="minor"/>
      </rPr>
      <t xml:space="preserve">) </t>
    </r>
  </si>
  <si>
    <t>Cash in-lieu contribution (£)</t>
  </si>
  <si>
    <t>Energy demand following energy efficiency measures (MWh/year)</t>
  </si>
  <si>
    <t>Space Heating</t>
  </si>
  <si>
    <t>Hot Water</t>
  </si>
  <si>
    <t>Lighting</t>
  </si>
  <si>
    <t>Cooling</t>
  </si>
  <si>
    <t>Auxilary</t>
  </si>
  <si>
    <t>Unregulated electricity</t>
  </si>
  <si>
    <t>Unregulated gas</t>
  </si>
  <si>
    <t>Improvement (%)</t>
  </si>
  <si>
    <t>Development total</t>
  </si>
  <si>
    <t>Actual</t>
  </si>
  <si>
    <t>Notional</t>
  </si>
  <si>
    <t>Building use</t>
  </si>
  <si>
    <t>Total area weighted 
non-domestic 
cooling demand 
(MJ/year)</t>
  </si>
  <si>
    <t>Fabric Energy Efficiency (FEE)</t>
  </si>
  <si>
    <t>REGULATED ENERGY DEMAND PER UNIT PER ANNUM (kWh p.a.)</t>
  </si>
  <si>
    <t>Issue</t>
  </si>
  <si>
    <t>Date</t>
  </si>
  <si>
    <t>Author</t>
  </si>
  <si>
    <t>METHODOLOGY</t>
  </si>
  <si>
    <t xml:space="preserve">BACKGROUND AND PURPOSE </t>
  </si>
  <si>
    <t>Target Fabric Energy Efficiency (TFEE) (kWh/m²)</t>
  </si>
  <si>
    <t>Space Heating (kWh/m² p.a.)</t>
  </si>
  <si>
    <t>Domestic Hot Water 
 (kWh/m² p.a.)</t>
  </si>
  <si>
    <t>Lighting
 (kWh/m² p.a.)</t>
  </si>
  <si>
    <t>Auxiliary
 (kWh/m² p.a.)</t>
  </si>
  <si>
    <t>Cooling
 (kWh/m² p.a.)</t>
  </si>
  <si>
    <t>Total Area (m²)</t>
  </si>
  <si>
    <t>2012 CO2 emissions 
(kgCO2 p.a.)</t>
  </si>
  <si>
    <r>
      <t>SITE-WIDE ENERGY CONSUMPTION AND CO</t>
    </r>
    <r>
      <rPr>
        <b/>
        <i/>
        <sz val="11"/>
        <rFont val="Calibri"/>
        <family val="2"/>
        <scheme val="minor"/>
      </rPr>
      <t>2</t>
    </r>
    <r>
      <rPr>
        <b/>
        <i/>
        <sz val="14"/>
        <rFont val="Calibri"/>
        <family val="2"/>
        <scheme val="minor"/>
      </rPr>
      <t xml:space="preserve"> ANALYSIS </t>
    </r>
  </si>
  <si>
    <t>Dwelling Fabric Energy Efficiency (DFEE) (kWh/m²)</t>
  </si>
  <si>
    <t>Area per unit (m²)</t>
  </si>
  <si>
    <r>
      <t>Electricity generated by renewable
(kWh p.a.)</t>
    </r>
    <r>
      <rPr>
        <b/>
        <i/>
        <sz val="10"/>
        <color rgb="FFFF0000"/>
        <rFont val="Calibri"/>
        <family val="2"/>
        <scheme val="minor"/>
      </rPr>
      <t xml:space="preserve">
if applicable</t>
    </r>
  </si>
  <si>
    <r>
      <t xml:space="preserve">Electricity generated by CHP
 (kWh p.a.)
</t>
    </r>
    <r>
      <rPr>
        <b/>
        <i/>
        <sz val="10"/>
        <color rgb="FFFF0000"/>
        <rFont val="Calibri"/>
        <family val="2"/>
        <scheme val="minor"/>
      </rPr>
      <t>if applicable</t>
    </r>
  </si>
  <si>
    <t>DOMESTIC</t>
  </si>
  <si>
    <t xml:space="preserve">SITE-WIDE </t>
  </si>
  <si>
    <t xml:space="preserve">NON-DOMESTIC </t>
  </si>
  <si>
    <t xml:space="preserve">The applicant should complete all the light blue cells including information on the modelled units, the area per unit, the number of units, the baseline energy consumption figures, the TER and the TFEE. </t>
  </si>
  <si>
    <t xml:space="preserve">The applicant should complete all the light blue cells including information on the 'be lean' energy consumption figures, the 'be lean' DER, the DFEE and the regulated energy demand of the 'be lean' scenario. </t>
  </si>
  <si>
    <t xml:space="preserve">The applicant should complete all the light blue cells including information on the 'be clean' energy consumption figures and the 'be clean' DER. </t>
  </si>
  <si>
    <t xml:space="preserve">The applicant should complete all the light blue cells including information on the 'be green' energy consumption figures and the 'be green' DER. </t>
  </si>
  <si>
    <t>SAP 2012</t>
  </si>
  <si>
    <t>SAP 2012 CO2 PERFORMANCE</t>
  </si>
  <si>
    <t>SAP10 CO2 PERFORMANCE</t>
  </si>
  <si>
    <t>SAP 2012 PERFORMANCE</t>
  </si>
  <si>
    <t>SAP10 PERFORMANCE</t>
  </si>
  <si>
    <t>SAP10 CO2 emissions 
(kgCO2 p.a.)</t>
  </si>
  <si>
    <t>Calculated 
DER SAP10
(kgCO2 / m2)</t>
  </si>
  <si>
    <t>BRUKL 
BER SAP10
(kgCO2 / m2)</t>
  </si>
  <si>
    <t>Calculated 
BER SAP10
(kgCO2 / m2)</t>
  </si>
  <si>
    <t>Calculated 
TER SAP10
(kgCO2 / m2)</t>
  </si>
  <si>
    <t>BRUKL 
TER SAP10
(kgCO2 / m2)</t>
  </si>
  <si>
    <t xml:space="preserve"> SAP 10 CO2 emissions 
(kgCO2 p.a.)</t>
  </si>
  <si>
    <t>Greater London Authority</t>
  </si>
  <si>
    <t>Fuel Carbon Factor (kgCO2/kWh)</t>
  </si>
  <si>
    <t>N / A</t>
  </si>
  <si>
    <r>
      <rPr>
        <b/>
        <sz val="10"/>
        <rFont val="Calibri"/>
        <family val="2"/>
        <scheme val="minor"/>
      </rPr>
      <t>DER Sheet</t>
    </r>
    <r>
      <rPr>
        <b/>
        <sz val="10"/>
        <color rgb="FFFF0000"/>
        <rFont val="Calibri"/>
        <family val="2"/>
        <scheme val="minor"/>
      </rPr>
      <t xml:space="preserve">
Row 315</t>
    </r>
  </si>
  <si>
    <r>
      <t xml:space="preserve">DER Sheet
</t>
    </r>
    <r>
      <rPr>
        <b/>
        <sz val="10"/>
        <color rgb="FFFF0000"/>
        <rFont val="Calibri"/>
        <family val="2"/>
        <scheme val="minor"/>
      </rPr>
      <t>Row 332</t>
    </r>
  </si>
  <si>
    <r>
      <t xml:space="preserve">DER Sheet
</t>
    </r>
    <r>
      <rPr>
        <b/>
        <sz val="10"/>
        <color rgb="FFFF0000"/>
        <rFont val="Calibri"/>
        <family val="2"/>
        <scheme val="minor"/>
      </rPr>
      <t>Row 380</t>
    </r>
  </si>
  <si>
    <r>
      <rPr>
        <b/>
        <sz val="10"/>
        <rFont val="Calibri"/>
        <family val="2"/>
        <scheme val="minor"/>
      </rPr>
      <t>DER Sheet</t>
    </r>
    <r>
      <rPr>
        <b/>
        <sz val="10"/>
        <color rgb="FFFF0000"/>
        <rFont val="Calibri"/>
        <family val="2"/>
        <scheme val="minor"/>
      </rPr>
      <t xml:space="preserve">
(Row 313 + 331)</t>
    </r>
  </si>
  <si>
    <t>SAP 10</t>
  </si>
  <si>
    <r>
      <t>Table 1. CARBON (CO</t>
    </r>
    <r>
      <rPr>
        <b/>
        <sz val="8"/>
        <color theme="0"/>
        <rFont val="Calibri"/>
        <family val="2"/>
      </rPr>
      <t>2</t>
    </r>
    <r>
      <rPr>
        <b/>
        <sz val="10"/>
        <color theme="0"/>
        <rFont val="Calibri"/>
        <family val="2"/>
      </rPr>
      <t xml:space="preserve">) FACTORS </t>
    </r>
  </si>
  <si>
    <t xml:space="preserve">Space Heating </t>
  </si>
  <si>
    <t xml:space="preserve">Domestic Hot Water 
 </t>
  </si>
  <si>
    <t xml:space="preserve">Lighting
 </t>
  </si>
  <si>
    <t xml:space="preserve">Auxiliary
 </t>
  </si>
  <si>
    <t xml:space="preserve">Cooling
 </t>
  </si>
  <si>
    <t>REGULATED ENERGY CONSUMPTION PER UNIT (kWh p.a.) - 'BE GREEN' SAP DER WORKSHEET</t>
  </si>
  <si>
    <t xml:space="preserve">Space Heating 
 </t>
  </si>
  <si>
    <t xml:space="preserve">Domestic Hot Water 
</t>
  </si>
  <si>
    <t>Electricity generated by CHP
CO2 savings 
if applicable</t>
  </si>
  <si>
    <t xml:space="preserve">Lighting
</t>
  </si>
  <si>
    <t xml:space="preserve">Auxiliary
</t>
  </si>
  <si>
    <t xml:space="preserve">Cooling
</t>
  </si>
  <si>
    <t xml:space="preserve">Space Heating 
CO2 emissions </t>
  </si>
  <si>
    <t xml:space="preserve">Domestic Hot Water 
CO2 emissions 
</t>
  </si>
  <si>
    <t>Electricity generated by renewable
CO2 savings 
if applicable</t>
  </si>
  <si>
    <t xml:space="preserve">Lighting
CO2 emissions 
</t>
  </si>
  <si>
    <t xml:space="preserve">Auxiliary
CO2 emissions 
</t>
  </si>
  <si>
    <t xml:space="preserve">Cooling
CO2 emissions 
</t>
  </si>
  <si>
    <t xml:space="preserve">SAP10 CO2 emissions 
</t>
  </si>
  <si>
    <t xml:space="preserve">2012 CO2 emissions 
</t>
  </si>
  <si>
    <t>Space Heating and DHW from CHP
CO2 emissions 
if applicable</t>
  </si>
  <si>
    <t>Space Heating and DHW from CHP
CO2 emissions 
if applicable</t>
  </si>
  <si>
    <t>REGULATED CO2 EMISSIONS PER UNIT (kgCO2 p.a.)</t>
  </si>
  <si>
    <t>Enter Carbon Factor 1</t>
  </si>
  <si>
    <t>Enter Carbon Factor 2</t>
  </si>
  <si>
    <t>Enter Carbon Factor 3</t>
  </si>
  <si>
    <t>Enter Carbon Factor 4</t>
  </si>
  <si>
    <t>Notes</t>
  </si>
  <si>
    <t xml:space="preserve"> SAP 2012 and SAP 10 carbon emission factors (Table 12).          </t>
  </si>
  <si>
    <t>REGULATED ENERGY CONSUMPTION PER UNIT (kWh p.a.) - 'BE CLEAN' SAP DER WORKSHEET</t>
  </si>
  <si>
    <t>REGULATED ENERGY CONSUMPTION PER UNIT (kWh p.a.) - 'BE LEAN' SAP DER WORKSHEET</t>
  </si>
  <si>
    <t xml:space="preserve">Space Heating 
</t>
  </si>
  <si>
    <t xml:space="preserve">Domestic Hot Water 
</t>
  </si>
  <si>
    <t xml:space="preserve">Space Heating and DHW from CHP
</t>
  </si>
  <si>
    <t xml:space="preserve">Lighting
</t>
  </si>
  <si>
    <t xml:space="preserve">Auxiliary
</t>
  </si>
  <si>
    <t xml:space="preserve">Cooling
</t>
  </si>
  <si>
    <t xml:space="preserve">Electricity generated by CHP 
</t>
  </si>
  <si>
    <t>if applicable</t>
  </si>
  <si>
    <t xml:space="preserve">Space Heating (Heat source 2) 
</t>
  </si>
  <si>
    <t xml:space="preserve">Domestic Hot Water 
 (Heat source 2) 
</t>
  </si>
  <si>
    <t xml:space="preserve">Space and Domestic Hot Water from CHP 
</t>
  </si>
  <si>
    <t xml:space="preserve">Fuel type CHP
</t>
  </si>
  <si>
    <t xml:space="preserve">Electricity generated by renewable (-)
</t>
  </si>
  <si>
    <t xml:space="preserve">Space Heating and DHW from CHP
 </t>
  </si>
  <si>
    <t xml:space="preserve">Electricity generated by CHP
</t>
  </si>
  <si>
    <t xml:space="preserve">Electricity generated by renewable
</t>
  </si>
  <si>
    <t xml:space="preserve">Space Heating and DHW from CHP
</t>
  </si>
  <si>
    <t xml:space="preserve">Electricity generated by CHP 
</t>
  </si>
  <si>
    <t xml:space="preserve">Electricity generated by renewable
</t>
  </si>
  <si>
    <r>
      <t>DOMESTIC ENERGY CONSUMPTION AND CO</t>
    </r>
    <r>
      <rPr>
        <b/>
        <sz val="10"/>
        <color theme="0"/>
        <rFont val="Calibri"/>
        <family val="2"/>
        <scheme val="minor"/>
      </rPr>
      <t>2</t>
    </r>
    <r>
      <rPr>
        <b/>
        <sz val="14"/>
        <color theme="0"/>
        <rFont val="Calibri"/>
        <family val="2"/>
        <scheme val="minor"/>
      </rPr>
      <t xml:space="preserve"> ANALYSIS </t>
    </r>
  </si>
  <si>
    <r>
      <t>DOMESTIC ENERGY CONSUMPTION AND CO</t>
    </r>
    <r>
      <rPr>
        <b/>
        <sz val="11"/>
        <color theme="0"/>
        <rFont val="Calibri"/>
        <family val="2"/>
        <scheme val="minor"/>
      </rPr>
      <t>2</t>
    </r>
    <r>
      <rPr>
        <b/>
        <sz val="14"/>
        <color theme="0"/>
        <rFont val="Calibri"/>
        <family val="2"/>
        <scheme val="minor"/>
      </rPr>
      <t xml:space="preserve"> ANALYSIS </t>
    </r>
  </si>
  <si>
    <r>
      <t>Target Fabric Energy Efficiency (kWh/m</t>
    </r>
    <r>
      <rPr>
        <b/>
        <sz val="10"/>
        <color theme="0"/>
        <rFont val="Arial"/>
        <family val="2"/>
      </rPr>
      <t>²</t>
    </r>
    <r>
      <rPr>
        <b/>
        <sz val="10"/>
        <color theme="0"/>
        <rFont val="Calibri"/>
        <family val="2"/>
      </rPr>
      <t>)</t>
    </r>
  </si>
  <si>
    <r>
      <t>Dwelling Fabric Energy Efficiency (kWh/m</t>
    </r>
    <r>
      <rPr>
        <b/>
        <sz val="10"/>
        <color theme="0"/>
        <rFont val="Arial"/>
        <family val="2"/>
      </rPr>
      <t>²</t>
    </r>
    <r>
      <rPr>
        <b/>
        <sz val="10"/>
        <color theme="0"/>
        <rFont val="Calibri"/>
        <family val="2"/>
      </rPr>
      <t>)</t>
    </r>
  </si>
  <si>
    <r>
      <t>Area weighted average 
non-domestic 
cooling demand (MJ/m</t>
    </r>
    <r>
      <rPr>
        <vertAlign val="superscript"/>
        <sz val="12"/>
        <color theme="0"/>
        <rFont val="Foundry Form Sans"/>
      </rPr>
      <t>2</t>
    </r>
    <r>
      <rPr>
        <sz val="12"/>
        <color theme="0"/>
        <rFont val="Foundry Form Sans"/>
      </rPr>
      <t>)</t>
    </r>
  </si>
  <si>
    <r>
      <t>SITE-WIDE ENERGY CONSUMPTION AND CO</t>
    </r>
    <r>
      <rPr>
        <b/>
        <sz val="11"/>
        <color theme="0"/>
        <rFont val="Calibri"/>
        <family val="2"/>
        <scheme val="minor"/>
      </rPr>
      <t>2</t>
    </r>
    <r>
      <rPr>
        <b/>
        <sz val="14"/>
        <color theme="0"/>
        <rFont val="Calibri"/>
        <family val="2"/>
        <scheme val="minor"/>
      </rPr>
      <t xml:space="preserve"> ANALYSIS </t>
    </r>
  </si>
  <si>
    <r>
      <t>NON-DOMESTIC ENERGY CONSUMPTION AND CO</t>
    </r>
    <r>
      <rPr>
        <b/>
        <sz val="10"/>
        <color theme="0"/>
        <rFont val="Calibri"/>
        <family val="2"/>
        <scheme val="minor"/>
      </rPr>
      <t>2</t>
    </r>
    <r>
      <rPr>
        <b/>
        <sz val="14"/>
        <color theme="0"/>
        <rFont val="Calibri"/>
        <family val="2"/>
        <scheme val="minor"/>
      </rPr>
      <t xml:space="preserve"> ANALYSIS </t>
    </r>
  </si>
  <si>
    <t xml:space="preserve">Domestic Hot Water 
</t>
  </si>
  <si>
    <t xml:space="preserve">Auxiliary
</t>
  </si>
  <si>
    <t>REGULATED ENERGY CONSUMPTION  PER UNIT (kWh p.a.) - TER WORKSHEET</t>
  </si>
  <si>
    <t>REGULATED ENERGY CONSUMPTION  BY FUEL TYPE (kWh/m² p.a.) - TER BRUKL</t>
  </si>
  <si>
    <r>
      <t xml:space="preserve">Electricity generated by CHP
(-)
</t>
    </r>
    <r>
      <rPr>
        <b/>
        <i/>
        <sz val="10"/>
        <color rgb="FFFF0000"/>
        <rFont val="Calibri"/>
        <family val="2"/>
        <scheme val="minor"/>
      </rPr>
      <t>if applicable</t>
    </r>
  </si>
  <si>
    <r>
      <t xml:space="preserve">Electricity generated by renewable technology
(-)
</t>
    </r>
    <r>
      <rPr>
        <b/>
        <sz val="10"/>
        <color rgb="FFFF0000"/>
        <rFont val="Calibri"/>
        <family val="2"/>
        <scheme val="minor"/>
      </rPr>
      <t>if applicable</t>
    </r>
  </si>
  <si>
    <r>
      <t xml:space="preserve">Electricity generated by CHP
(-)
</t>
    </r>
    <r>
      <rPr>
        <b/>
        <i/>
        <sz val="10"/>
        <color rgb="FFFF0000"/>
        <rFont val="Calibri"/>
        <family val="2"/>
        <scheme val="minor"/>
      </rPr>
      <t>if applicable</t>
    </r>
  </si>
  <si>
    <t>REGULATED CO2 EMISSIONS</t>
  </si>
  <si>
    <t xml:space="preserve">Cooling
</t>
  </si>
  <si>
    <r>
      <t>(Tonnes CO</t>
    </r>
    <r>
      <rPr>
        <b/>
        <sz val="8"/>
        <color theme="0"/>
        <rFont val="Calibri"/>
        <family val="2"/>
        <scheme val="minor"/>
      </rPr>
      <t>2</t>
    </r>
    <r>
      <rPr>
        <b/>
        <sz val="10"/>
        <color theme="0"/>
        <rFont val="Calibri"/>
        <family val="2"/>
        <scheme val="minor"/>
      </rPr>
      <t xml:space="preserve">) </t>
    </r>
  </si>
  <si>
    <t>Building Use</t>
  </si>
  <si>
    <t>Unit identifier (e.g. plot number, dwelling type etc.)</t>
  </si>
  <si>
    <t xml:space="preserve">Total Electricity generated by CHP (-) 
</t>
  </si>
  <si>
    <t xml:space="preserve">Total Electricity generated by CHP (-) 
</t>
  </si>
  <si>
    <t>VALIDATION CHECK</t>
  </si>
  <si>
    <r>
      <t xml:space="preserve">DER Sheet
</t>
    </r>
    <r>
      <rPr>
        <b/>
        <sz val="10"/>
        <color rgb="FFFF0000"/>
        <rFont val="Calibri"/>
        <family val="2"/>
        <scheme val="minor"/>
      </rPr>
      <t>(Row 384)</t>
    </r>
  </si>
  <si>
    <r>
      <t xml:space="preserve">DER Sheet
</t>
    </r>
    <r>
      <rPr>
        <b/>
        <sz val="10"/>
        <color rgb="FFFF0000"/>
        <rFont val="Calibri"/>
        <family val="2"/>
        <scheme val="minor"/>
      </rPr>
      <t>[(Row 307a) ÷ 
(Row 367a x 0.01)]</t>
    </r>
  </si>
  <si>
    <r>
      <t xml:space="preserve">DER Sheet
</t>
    </r>
    <r>
      <rPr>
        <b/>
        <sz val="10"/>
        <color rgb="FFFF0000"/>
        <rFont val="Calibri"/>
        <family val="2"/>
        <scheme val="minor"/>
      </rPr>
      <t>[(Row 310a) ÷ 
(Row 367a x 0.01)]</t>
    </r>
  </si>
  <si>
    <r>
      <t xml:space="preserve">DER Sheet
</t>
    </r>
    <r>
      <rPr>
        <b/>
        <sz val="10"/>
        <color rgb="FFFF0000"/>
        <rFont val="Calibri"/>
        <family val="2"/>
        <scheme val="minor"/>
      </rPr>
      <t>[Row 307b ÷ 
(Row 367b x 0.01)]</t>
    </r>
  </si>
  <si>
    <r>
      <t xml:space="preserve">DER Sheet
</t>
    </r>
    <r>
      <rPr>
        <b/>
        <sz val="10"/>
        <color rgb="FFFF0000"/>
        <rFont val="Calibri"/>
        <family val="2"/>
        <scheme val="minor"/>
      </rPr>
      <t>[Row 310b ÷ 
(Row 367b x 0.01)]</t>
    </r>
  </si>
  <si>
    <r>
      <t xml:space="preserve">DER Sheet
</t>
    </r>
    <r>
      <rPr>
        <b/>
        <sz val="10"/>
        <color rgb="FFFF0000"/>
        <rFont val="Calibri"/>
        <family val="2"/>
        <scheme val="minor"/>
      </rPr>
      <t>[(Row 307a + 310a) ÷
(Row 362 x 0.01)]</t>
    </r>
  </si>
  <si>
    <r>
      <t xml:space="preserve">DER Sheet
</t>
    </r>
    <r>
      <rPr>
        <b/>
        <sz val="10"/>
        <color rgb="FFFF0000"/>
        <rFont val="Calibri"/>
        <family val="2"/>
        <scheme val="minor"/>
      </rPr>
      <t>[Row 307c ÷ 
(Row 367c x 0.01)]</t>
    </r>
  </si>
  <si>
    <r>
      <t xml:space="preserve">DER Sheet
</t>
    </r>
    <r>
      <rPr>
        <b/>
        <sz val="10"/>
        <color rgb="FFFF0000"/>
        <rFont val="Calibri"/>
        <family val="2"/>
        <scheme val="minor"/>
      </rPr>
      <t>[Row 310c ÷ 
(Row 367c x 0.01)]</t>
    </r>
  </si>
  <si>
    <t>DOMESTIC ENERGY DEMAND DATA</t>
  </si>
  <si>
    <t>NON-DOMESTIC ENERGY DEMAND</t>
  </si>
  <si>
    <t>DEMAND</t>
  </si>
  <si>
    <t>Model total floor area (m²)</t>
  </si>
  <si>
    <r>
      <t xml:space="preserve">TER Worksheet </t>
    </r>
    <r>
      <rPr>
        <b/>
        <sz val="10"/>
        <color rgb="FFFF0000"/>
        <rFont val="Calibri"/>
        <family val="2"/>
        <scheme val="minor"/>
      </rPr>
      <t>(Row 4)</t>
    </r>
  </si>
  <si>
    <r>
      <t xml:space="preserve">TER Worksheet </t>
    </r>
    <r>
      <rPr>
        <b/>
        <sz val="10"/>
        <color rgb="FFFF0000"/>
        <rFont val="Calibri"/>
        <family val="2"/>
        <scheme val="minor"/>
      </rPr>
      <t>(Row 211)</t>
    </r>
  </si>
  <si>
    <r>
      <t xml:space="preserve">TER Worksheet </t>
    </r>
    <r>
      <rPr>
        <b/>
        <sz val="10"/>
        <color rgb="FFFF0000"/>
        <rFont val="Calibri"/>
        <family val="2"/>
        <scheme val="minor"/>
      </rPr>
      <t>(Row 219)</t>
    </r>
  </si>
  <si>
    <r>
      <t xml:space="preserve">TER Worksheet </t>
    </r>
    <r>
      <rPr>
        <b/>
        <sz val="10"/>
        <color rgb="FFFF0000"/>
        <rFont val="Calibri"/>
        <family val="2"/>
        <scheme val="minor"/>
      </rPr>
      <t>(Row 232)</t>
    </r>
  </si>
  <si>
    <r>
      <t xml:space="preserve">TER Worksheet </t>
    </r>
    <r>
      <rPr>
        <b/>
        <sz val="10"/>
        <color rgb="FFFF0000"/>
        <rFont val="Calibri"/>
        <family val="2"/>
        <scheme val="minor"/>
      </rPr>
      <t>(Row 231)</t>
    </r>
  </si>
  <si>
    <r>
      <t xml:space="preserve">TER Worksheet </t>
    </r>
    <r>
      <rPr>
        <b/>
        <sz val="10"/>
        <color rgb="FFFF0000"/>
        <rFont val="Calibri"/>
        <family val="2"/>
        <scheme val="minor"/>
      </rPr>
      <t>(Row 273)</t>
    </r>
  </si>
  <si>
    <t>Total area represented by model  (m²)</t>
  </si>
  <si>
    <t>Select fuel type</t>
  </si>
  <si>
    <t xml:space="preserve">Electricity generated by CHP
(-)
</t>
  </si>
  <si>
    <t>Electricity generated by renewable technology
(-)</t>
  </si>
  <si>
    <t>Update Location</t>
  </si>
  <si>
    <t>Description of changes made to GLA Carbon Emission Reporting Spreadsheet</t>
  </si>
  <si>
    <t>Baseline, be lean, be clean &amp; be green tabs</t>
  </si>
  <si>
    <r>
      <rPr>
        <b/>
        <sz val="10"/>
        <color theme="1"/>
        <rFont val="Arial"/>
        <family val="2"/>
      </rPr>
      <t>Domestic</t>
    </r>
    <r>
      <rPr>
        <sz val="10"/>
        <color theme="1"/>
        <rFont val="Arial"/>
        <family val="2"/>
      </rPr>
      <t xml:space="preserve">
SAP worksheet row reference numbers have been included in the input tabs</t>
    </r>
  </si>
  <si>
    <t>Extra input rows have been added to account for larger schemes</t>
  </si>
  <si>
    <t xml:space="preserve">Validation check moved to be more prominent </t>
  </si>
  <si>
    <t>Carbon factors tab</t>
  </si>
  <si>
    <t>Be Green tab</t>
  </si>
  <si>
    <r>
      <t>From</t>
    </r>
    <r>
      <rPr>
        <b/>
        <sz val="10"/>
        <color theme="1"/>
        <rFont val="Arial"/>
        <family val="2"/>
      </rPr>
      <t xml:space="preserve"> </t>
    </r>
    <r>
      <rPr>
        <b/>
        <u/>
        <sz val="10"/>
        <color theme="1"/>
        <rFont val="Arial"/>
        <family val="2"/>
      </rPr>
      <t>January 2019</t>
    </r>
    <r>
      <rPr>
        <b/>
        <sz val="10"/>
        <color theme="1"/>
        <rFont val="Arial"/>
        <family val="2"/>
      </rPr>
      <t xml:space="preserve"> </t>
    </r>
    <r>
      <rPr>
        <sz val="10"/>
        <color theme="1"/>
        <rFont val="Arial"/>
        <family val="2"/>
      </rPr>
      <t>all GLA referable applications (including refurbishments) are expected to use this spreadsheet  to report the anticipated carbon performance of a development. This includes planning applicants who are continuing to use SAP 2012 emission factors; although doing so will need to be supported by sufficient justification in line with the Energy Assessment Guidance. Applicants are required to submit this spreadsheet to the GLA alongside the energy assessment. It should be used for both domestic and non-domestic uses. The GLA will not accept the use of alternative methodologies or tools. This is to ensure consistency and to minimise the need for clarifications during the determination period.</t>
    </r>
  </si>
  <si>
    <r>
      <t xml:space="preserve">Planning applicants should use Part L 2013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to the GLA and does not replace Part L calculations submitted for Building Regulations approval. </t>
    </r>
  </si>
  <si>
    <t>Applicants should note that we will update the spreadsheet from time to time to ensure it remains fit for purpose. Applicants are expected to use the latest version at the time of the planning submission.</t>
  </si>
  <si>
    <t>Any feedback on this spreadsheet should be sent to: environment@london.gov.uk.</t>
  </si>
  <si>
    <t xml:space="preserve">Applicants are required to complete all light blue input cells in the applicable tabs ('Carbon Factors', 'Baseline', 'Be Lean', 'Be Clean', 'Be Green' and 'GLA Summary Tables'). </t>
  </si>
  <si>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"NON-DOMESTIC ENERGY CONSUMPTION AND CO</t>
    </r>
    <r>
      <rPr>
        <sz val="8"/>
        <color theme="1"/>
        <rFont val="Arial"/>
        <family val="2"/>
      </rPr>
      <t>2</t>
    </r>
    <r>
      <rPr>
        <sz val="10"/>
        <color theme="1"/>
        <rFont val="Arial"/>
        <family val="2"/>
      </rPr>
      <t xml:space="preserve"> ANALYSIS" sections. </t>
    </r>
  </si>
  <si>
    <r>
      <rPr>
        <b/>
        <sz val="10"/>
        <color theme="1"/>
        <rFont val="Arial"/>
        <family val="2"/>
      </rPr>
      <t>Carbon Factors</t>
    </r>
    <r>
      <rPr>
        <sz val="10"/>
        <color theme="1"/>
        <rFont val="Arial"/>
        <family val="2"/>
      </rPr>
      <t xml:space="preserve">
The carbon factors for SAP 2012 and SAP 10 scenarios have been provided in the 'Carbon Factors' tab. The table has been pre-populated with grid electricity and gas factors. Additional space has been included for alternative fuel factors that are included in Table 12 of the SAP 2012 and SAP 10 methodology document. For applications with non-domestic buildings connecting to external heat networks a bespoke carbon factor needs to be introduced, the applicant should provide the full calculation behind the introduced bespoke carbon factor. </t>
    </r>
  </si>
  <si>
    <r>
      <t xml:space="preserve">The spreadsheet has been developed to fit as wide a range of policy compliant approaches for referable schemes as possible. Any planning applicants with a policy compliant approach that the spreadsheet does not serve should contact the GLA at: </t>
    </r>
    <r>
      <rPr>
        <b/>
        <sz val="10"/>
        <color theme="1"/>
        <rFont val="Arial"/>
        <family val="2"/>
      </rPr>
      <t>environment@london.gov.uk.</t>
    </r>
    <r>
      <rPr>
        <sz val="10"/>
        <color theme="1"/>
        <rFont val="Arial"/>
        <family val="2"/>
      </rPr>
      <t xml:space="preserve">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</si>
  <si>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GLA Carbon Emission Reporting Spreadsheet</t>
  </si>
  <si>
    <r>
      <t xml:space="preserve">The GLA has decided that from </t>
    </r>
    <r>
      <rPr>
        <b/>
        <u/>
        <sz val="10"/>
        <color theme="1"/>
        <rFont val="Arial"/>
        <family val="2"/>
      </rPr>
      <t>January 2019</t>
    </r>
    <r>
      <rPr>
        <b/>
        <sz val="10"/>
        <color theme="1"/>
        <rFont val="Arial"/>
        <family val="2"/>
      </rPr>
      <t xml:space="preserve"> </t>
    </r>
    <r>
      <rPr>
        <sz val="10"/>
        <color theme="1"/>
        <rFont val="Arial"/>
        <family val="2"/>
      </rPr>
      <t xml:space="preserve">and until central Government updates Part L with the latest carbon emission factors, planning applicants are encouraged to use the SAP 10 emission factors for </t>
    </r>
    <r>
      <rPr>
        <b/>
        <sz val="10"/>
        <color theme="1"/>
        <rFont val="Arial"/>
        <family val="2"/>
      </rPr>
      <t xml:space="preserve">referable applications </t>
    </r>
    <r>
      <rPr>
        <sz val="10"/>
        <color theme="1"/>
        <rFont val="Arial"/>
        <family val="2"/>
      </rPr>
      <t>when estimating CO</t>
    </r>
    <r>
      <rPr>
        <vertAlign val="subscript"/>
        <sz val="10"/>
        <color theme="1"/>
        <rFont val="Arial"/>
        <family val="2"/>
      </rPr>
      <t>2</t>
    </r>
    <r>
      <rPr>
        <sz val="10"/>
        <color theme="1"/>
        <rFont val="Arial"/>
        <family val="2"/>
      </rPr>
      <t xml:space="preserve"> emission performance against London Plan policies. This is a new approach being taken by the GLA to reflect the decarbonisation of the electricity grid, which is not currently taken into account by Part L of Building Regulations. This approach will remain in place until Government adopts new Building Regulations with updated emission factors.</t>
    </r>
  </si>
  <si>
    <r>
      <rPr>
        <b/>
        <sz val="10"/>
        <color theme="1"/>
        <rFont val="Arial"/>
        <family val="2"/>
      </rPr>
      <t xml:space="preserve">Note: </t>
    </r>
    <r>
      <rPr>
        <sz val="10"/>
        <color theme="1"/>
        <rFont val="Arial"/>
        <family val="2"/>
      </rPr>
      <t>GLA are aware that the Part L outputs for grid supplied electricity consumption does not account for power factor correction. Where power factor correction is present applicants may be required to amend the electricity consumption by the appropriate adjustment factor. The power factor correction is found in Table 1 of the Government's Approved Document L2A (ADL2A). Applicants should note in the appropriate cells where power factor correction has been applied.</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</si>
  <si>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 xml:space="preserve">For the domestic conversion applicants are required to use the outputs from the SAP TER and DER worksheets. To assist in the conversion process the required SAP worksheet rows have been referenced in each input cell. For Space Heating and Hot Water applicants will be required to manually convert the SAP energy requirements  to energy consumption by fuel type, the appropriate SAP rows for this calculation have also been listed. </t>
    </r>
    <r>
      <rPr>
        <b/>
        <sz val="10"/>
        <color theme="1"/>
        <rFont val="Arial"/>
        <family val="2"/>
      </rPr>
      <t xml:space="preserve">Note. </t>
    </r>
    <r>
      <rPr>
        <sz val="10"/>
        <color theme="1"/>
        <rFont val="Arial"/>
        <family val="2"/>
      </rPr>
      <t>The SAP worksheet rows are based on a communal heating system, which is an expectation for GLA referrable schemes. Applicants proposing individual systems must first seek confirmation from the GLA as to whether the approach will be acceptable.</t>
    </r>
  </si>
  <si>
    <t xml:space="preserve">Bespoke DH Factor </t>
  </si>
  <si>
    <t>Table 2. BESPOKE DH CARBON FACTOR CALCULATION METHODOLOGY</t>
  </si>
  <si>
    <t xml:space="preserve">This should only be used for non-domestic buildings that are connecting to District Heating (DH) networks. The network carbon factor should be calculated in line with Part L requirements and a seperate factors should be provided using SAP 2012 and SAP 10 fuel factors. Assumptions and workings should be shown below in Table 4.     
</t>
  </si>
  <si>
    <t>REGULATED ENERGY CONSUMPTION BY END USE (kWh/m² p.a.) 'BE LEAN' BER - SOURCE: BRUKL OUTPUT</t>
  </si>
  <si>
    <t xml:space="preserve">REGULATED ENERGY CONSUMPTION  BY FUEL TYPE (kWh/m² p.a.)  'BE LEAN' BER  - SOURCE: BRUKL.INP or *SIM.CSV FILE </t>
  </si>
  <si>
    <t xml:space="preserve">REGULATED ENERGY CONSUMPTION  BY FUEL TYPE (kWh/m² p.a.) TER  - SOURCE: BRUKL.INP or *SIM.CSV FILE </t>
  </si>
  <si>
    <t>REGULATED ENERGY CONSUMPTION BY END USE (kWh/m² p.a.) TER - SOURCE: BRUKL OUTPUT</t>
  </si>
  <si>
    <t>REGULATED ENERGY CONSUMPTION BY END USE (kWh/m² p.a.) 'BE CLEAN' BER - SOURCE: BRUKL OUTPUT</t>
  </si>
  <si>
    <t>REGULATED ENERGY CONSUMPTION BY END USE (kWh/m² p.a.) 'BE GREEN' BER - SOURCE: BRUKL OUTPUT</t>
  </si>
  <si>
    <t xml:space="preserve">REGULATED ENERGY CONSUMPTION  BY FUEL TYPE (kWh/m² p.a.)  'BE GREEN' BER  - SOURCE: BRUKL.INP or *SIM.CSV FILE </t>
  </si>
  <si>
    <t xml:space="preserve">REGULATED ENERGY CONSUMPTION  BY FUEL TYPE (kWh/m² p.a.)  'BE CLEAN' BER  - SOURCE: BRUKL.INP or *SIM.CSV FILE </t>
  </si>
  <si>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</si>
  <si>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t xml:space="preserve">Formula for CHP/Renewable contribution now fixed in SAP 10 calculation </t>
  </si>
  <si>
    <r>
      <t>DER Sheet</t>
    </r>
    <r>
      <rPr>
        <b/>
        <sz val="10"/>
        <color rgb="FFFF0000"/>
        <rFont val="Calibri"/>
        <family val="2"/>
        <scheme val="minor"/>
      </rPr>
      <t xml:space="preserve">
[(Row 307a + 310a) × (Row 361 ÷ 362)]</t>
    </r>
  </si>
  <si>
    <r>
      <t>This GLA Carbon Emission Reporting Spreadsheet facilitates the use of the SAP 10 emission factors and ensures a consistent and transparent process for updating Part L 2013 CO</t>
    </r>
    <r>
      <rPr>
        <vertAlign val="subscript"/>
        <sz val="10"/>
        <color theme="1"/>
        <rFont val="Arial"/>
        <family val="2"/>
      </rPr>
      <t>2</t>
    </r>
    <r>
      <rPr>
        <sz val="10"/>
        <color theme="1"/>
        <rFont val="Arial"/>
        <family val="2"/>
      </rPr>
      <t xml:space="preserve"> emission performance. In particular, the approach has been developed to ensure that SAP 10 results can still be validated against supporting Part L 2013 BRUKL and SAP outputs. </t>
    </r>
  </si>
  <si>
    <r>
      <rPr>
        <b/>
        <sz val="10"/>
        <color theme="1"/>
        <rFont val="Arial"/>
        <family val="2"/>
      </rPr>
      <t xml:space="preserve">Validation Check
</t>
    </r>
    <r>
      <rPr>
        <sz val="10"/>
        <color theme="1"/>
        <rFont val="Arial"/>
        <family val="2"/>
      </rPr>
      <t xml:space="preserve">A validation check is required for each model entered to ensure that the conversion is robust.  Applicants must ensure that the calculated TER/DER/BER in this spreadsheet matches the actual values from the Part L 2013 BRUKL and SAP worksheets. </t>
    </r>
  </si>
  <si>
    <t xml:space="preserve">These factors should be used where alternative fuel is used to grid gas and electricity. Carbon emission factors used here must be taken from Table 12 within the SAP 2012 and SAP 10 documents.     
Fuel type should be updated and referenced in Column A when additional carbon factor values have been added.  
</t>
  </si>
  <si>
    <r>
      <t>Carbon Dioxide Emissions for domestic buildings
(Tonnes CO</t>
    </r>
    <r>
      <rPr>
        <b/>
        <vertAlign val="subscript"/>
        <sz val="10"/>
        <color theme="0"/>
        <rFont val="Calibri"/>
        <family val="2"/>
        <scheme val="minor"/>
      </rPr>
      <t>2</t>
    </r>
    <r>
      <rPr>
        <b/>
        <sz val="10"/>
        <color theme="0"/>
        <rFont val="Calibri"/>
        <family val="2"/>
        <scheme val="minor"/>
      </rPr>
      <t xml:space="preserve"> per annum)</t>
    </r>
  </si>
  <si>
    <r>
      <t>(Tonnes CO</t>
    </r>
    <r>
      <rPr>
        <b/>
        <vertAlign val="subscript"/>
        <sz val="10"/>
        <color theme="0"/>
        <rFont val="Calibri"/>
        <family val="2"/>
        <scheme val="minor"/>
      </rPr>
      <t>2</t>
    </r>
    <r>
      <rPr>
        <b/>
        <sz val="10"/>
        <color theme="0"/>
        <rFont val="Calibri"/>
        <family val="2"/>
        <scheme val="minor"/>
      </rPr>
      <t xml:space="preserve"> per annum) </t>
    </r>
  </si>
  <si>
    <r>
      <t>Annual Shortfall 
(Tonnes CO</t>
    </r>
    <r>
      <rPr>
        <b/>
        <vertAlign val="subscript"/>
        <sz val="10"/>
        <color theme="0"/>
        <rFont val="Calibri"/>
        <family val="2"/>
        <scheme val="minor"/>
      </rPr>
      <t>2</t>
    </r>
    <r>
      <rPr>
        <b/>
        <sz val="10"/>
        <color theme="0"/>
        <rFont val="Calibri"/>
        <family val="2"/>
        <scheme val="minor"/>
      </rPr>
      <t xml:space="preserve">) </t>
    </r>
  </si>
  <si>
    <r>
      <t>Cumulative Shortfall 
(Tonnes CO</t>
    </r>
    <r>
      <rPr>
        <b/>
        <vertAlign val="subscript"/>
        <sz val="10"/>
        <color theme="0"/>
        <rFont val="Calibri"/>
        <family val="2"/>
        <scheme val="minor"/>
      </rPr>
      <t>2</t>
    </r>
    <r>
      <rPr>
        <b/>
        <sz val="10"/>
        <color theme="0"/>
        <rFont val="Calibri"/>
        <family val="2"/>
        <scheme val="minor"/>
      </rPr>
      <t xml:space="preserve">) </t>
    </r>
  </si>
  <si>
    <t>Space Heating 
(Heat Source 1)</t>
  </si>
  <si>
    <t xml:space="preserve">Domestic Hot Water 
(Heat Source 1)
 </t>
  </si>
  <si>
    <t xml:space="preserve">Domestic Hot Water
(Heat Source 1) 
 </t>
  </si>
  <si>
    <t>Introduction / Version Control</t>
  </si>
  <si>
    <t xml:space="preserve">Additional explanatory wording has been included in the ‘Background and Purpose’ and ‘Methodology’ sections to further assist applicants with the reporting process </t>
  </si>
  <si>
    <t>A version control tab has been added to list all changes made to the spreadsheet under separate versions</t>
  </si>
  <si>
    <r>
      <rPr>
        <b/>
        <sz val="10"/>
        <color theme="1"/>
        <rFont val="Arial"/>
        <family val="2"/>
      </rPr>
      <t>Non-domestic</t>
    </r>
    <r>
      <rPr>
        <sz val="10"/>
        <color theme="1"/>
        <rFont val="Arial"/>
        <family val="2"/>
      </rPr>
      <t xml:space="preserve">
Non-domestic calculation is now based on 'energy consumption by fuel type' instead of the consumption figures in the BRUKL tab to enable the accurate calculation of the TER/BER figures. This data is available in the output file ending in "*BRUKL.inp" for government approved software and output file ending "*sim.csv" for SBEM. Where these files are used they should be appended to the Energy Statement.</t>
    </r>
  </si>
  <si>
    <t>Rows with void formulas have now been fixed</t>
  </si>
  <si>
    <t>Columns used to calculate the carbon emissions using SAP10 carbon factors have been unhidden to allow for greater transparency in the calculation methodology</t>
  </si>
  <si>
    <t>Reporting of electricity generated by CHP or renewable technologies has been changed; this should now be inputted as a negative value (-)</t>
  </si>
  <si>
    <t xml:space="preserve">Additional heat source has been added into the calculation </t>
  </si>
  <si>
    <t>Additional heat source has been added into the calculation in the ‘be green’ tabs to account for multiple heating systems, if present</t>
  </si>
  <si>
    <t>The carbon emission factor table has been updated and clarification has been provided on how they should be used</t>
  </si>
  <si>
    <r>
      <t>A typo in the carbon factor unit has been corrected (kgCO</t>
    </r>
    <r>
      <rPr>
        <vertAlign val="subscript"/>
        <sz val="10"/>
        <color theme="1"/>
        <rFont val="Arial"/>
        <family val="2"/>
      </rPr>
      <t>2</t>
    </r>
    <r>
      <rPr>
        <sz val="10"/>
        <color theme="1"/>
        <rFont val="Arial"/>
        <family val="2"/>
      </rPr>
      <t>/kWh)</t>
    </r>
  </si>
  <si>
    <t xml:space="preserve">Total calculation is now based on the 'total area represented by model (m²)' rather than the 'number of units'. This is to ensure that the total model area aligns with the development area schedule. </t>
  </si>
  <si>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the input data required includes:  
• Bespoke Carbon Factors (if applicable)
• Type of units modelled
• Area of units modelled (m²)
• Number of units modelled
• Total area represented by model (m²) 
• Regulated energy consumption by end use (kWh p.a. for residential and kWh/m</t>
    </r>
    <r>
      <rPr>
        <vertAlign val="superscript"/>
        <sz val="10"/>
        <color theme="1"/>
        <rFont val="Arial"/>
        <family val="2"/>
      </rPr>
      <t>2</t>
    </r>
    <r>
      <rPr>
        <sz val="10"/>
        <color theme="1"/>
        <rFont val="Arial"/>
        <family val="2"/>
      </rPr>
      <t xml:space="preserve"> p.a. for non-residential)
• Regulated energy consumption by fuel type (kWh/m2 p.a. for non-residential)
• TER, DER and BER figures (kgCO</t>
    </r>
    <r>
      <rPr>
        <sz val="8"/>
        <color theme="1"/>
        <rFont val="Arial"/>
        <family val="2"/>
      </rPr>
      <t>2</t>
    </r>
    <r>
      <rPr>
        <sz val="10"/>
        <color theme="1"/>
        <rFont val="Arial"/>
        <family val="2"/>
      </rPr>
      <t xml:space="preserve">/m² p.a.)
• TFEE and DFEE figures for residential (kWh//m² p.a.)
• Regulated energy demand figures (kWh p.a. for both residential and non-residential)
• Unregulated gas and electricity consumption figures (kWh p.a. for both residential and non-residential) </t>
    </r>
    <r>
      <rPr>
        <b/>
        <sz val="10"/>
        <color theme="1"/>
        <rFont val="Arial"/>
        <family val="2"/>
      </rPr>
      <t>[In the 'GLA Summary tables' tab only]</t>
    </r>
    <r>
      <rPr>
        <sz val="10"/>
        <color theme="1"/>
        <rFont val="Arial"/>
        <family val="2"/>
      </rPr>
      <t xml:space="preserve">
• Actual and notional building cooling demand (MJ/m²) </t>
    </r>
    <r>
      <rPr>
        <b/>
        <sz val="10"/>
        <color theme="1"/>
        <rFont val="Arial"/>
        <family val="2"/>
      </rPr>
      <t>[In the 'GLA Summary tables' tab only]</t>
    </r>
    <r>
      <rPr>
        <sz val="10"/>
        <color theme="1"/>
        <rFont val="Arial"/>
        <family val="2"/>
      </rPr>
      <t xml:space="preserve">
Applicants should update the highlighted cells with the type, area and number of modelled units. The consumption figures (kWh p.a. for domestic and kWh/m</t>
    </r>
    <r>
      <rPr>
        <vertAlign val="superscript"/>
        <sz val="10"/>
        <color theme="1"/>
        <rFont val="Arial"/>
        <family val="2"/>
      </rPr>
      <t>2</t>
    </r>
    <r>
      <rPr>
        <sz val="10"/>
        <color theme="1"/>
        <rFont val="Arial"/>
        <family val="2"/>
      </rPr>
      <t xml:space="preserve"> p.a. for non-domestic) from the Part L modelling output reports should be reported and used to estimate the CO</t>
    </r>
    <r>
      <rPr>
        <sz val="8"/>
        <color theme="1"/>
        <rFont val="Arial"/>
        <family val="2"/>
      </rPr>
      <t>2</t>
    </r>
    <r>
      <rPr>
        <sz val="10"/>
        <color theme="1"/>
        <rFont val="Arial"/>
        <family val="2"/>
      </rPr>
      <t xml:space="preserve"> emissions for each stage of the Energy Hierarchy. The TER, DER and BER figures from the Part L 2013 modelling output sheets should also be reported for cross-reference purposes. The applicant should ensure that the manually calculated TER, DER and BER figures are equal to the figures reported within the output sheets. TFEE and DFEE information should also be provided as well as unregulated uses consumption, energy demand figures and cooling demand performance.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</si>
  <si>
    <t>Hotel and retail</t>
  </si>
  <si>
    <t>Mid</t>
  </si>
  <si>
    <t>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</si>
</sst>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4" formatCode="_-&quot;£&quot;* #,##0.00_-;\-&quot;£&quot;* #,##0.00_-;_-&quot;£&quot;* &quot;-&quot;??_-;_-@_-"/>
    <numFmt numFmtId="43" formatCode="_-* #,##0.00_-;\-* #,##0.00_-;_-* &quot;-&quot;??_-;_-@_-"/>
    <numFmt numFmtId="164" formatCode="0.000"/>
    <numFmt numFmtId="165" formatCode="0.0"/>
    <numFmt numFmtId="166" formatCode="_-* #,##0.0_-;\-* #,##0.0_-;_-* &quot;-&quot;?_-;_-@_-"/>
    <numFmt numFmtId="167" formatCode="_-[$€-2]* #,##0.00_-;\-[$€-2]* #,##0.00_-;_-[$€-2]* &quot;-&quot;??_-"/>
    <numFmt numFmtId="168" formatCode="#,##0_ ;[Red]\-#,##0;\-"/>
    <numFmt numFmtId="169" formatCode="_(#,##0.0%_);_)\(#,##0.0%\);_(0.0%_);@_)"/>
    <numFmt numFmtId="170" formatCode="_(* #,##0_);_(* \(#,##0\);_(* &quot;-&quot;_);_(@_)"/>
    <numFmt numFmtId="171" formatCode="_-* #,##0.00\ _F_-;\-* #,##0.00\ _F_-;_-* &quot;-&quot;??\ _F_-;_-@_-"/>
    <numFmt numFmtId="172" formatCode="_(* #,##0.00_);_(* \(#,##0.00\);_(* &quot;-&quot;??_);_(@_)"/>
    <numFmt numFmtId="173" formatCode="_-&quot;£&quot;* #,##0_-;[Red]\-&quot;£&quot;* #,##0_-;_-&quot;£&quot;* &quot;-&quot;_-;_-@_-"/>
    <numFmt numFmtId="174" formatCode="_-* #,##0.00\ &quot;F&quot;_-;\-* #,##0.00\ &quot;F&quot;_-;_-* &quot;-&quot;??\ &quot;F&quot;_-;_-@_-"/>
    <numFmt numFmtId="175" formatCode="_(&quot;£&quot;* #,##0.00_);_(&quot;£&quot;* \(#,##0.00\);_(&quot;£&quot;* &quot;-&quot;??_);_(@_)"/>
    <numFmt numFmtId="176" formatCode="_-&quot;£&quot;* #,##0.00_-;[Red]\-&quot;£&quot;* #,##0.00_-;_-&quot;£&quot;* &quot;-&quot;_-;_-@_-"/>
    <numFmt numFmtId="177" formatCode="#,##0.00000"/>
    <numFmt numFmtId="178" formatCode="\ ;\ ;"/>
    <numFmt numFmtId="179" formatCode="_-[$£-809]* #,##0_-;\-[$£-809]* #,##0_-;_-[$£-809]* &quot;-&quot;??_-;_-@_-"/>
    <numFmt numFmtId="180" formatCode="_(* #,##0.00%_);_(* \(#,##0.00%\);_(* #,##0.00%_);_(@_)"/>
    <numFmt numFmtId="181" formatCode="#,##0_);\(#,##0\)"/>
    <numFmt numFmtId="182" formatCode="0.000&quot; kgCO2/kWh&quot;"/>
  </numFmts>
  <fonts count="122">
    <font>
      <sz val="10"/>
      <color theme="1"/>
      <name val="Calibri"/>
      <family val="2"/>
      <scheme val="minor"/>
    </font>
    <font>
      <sz val="9"/>
      <color theme="1"/>
      <name val="Arial"/>
      <family val="2"/>
    </font>
    <font>
      <sz val="11"/>
      <color theme="1"/>
      <name val="Calibri"/>
      <family val="2"/>
      <scheme val="minor"/>
    </font>
    <font>
      <sz val="10"/>
      <color theme="1"/>
      <name val="Calibri"/>
      <family val="2"/>
    </font>
    <font>
      <sz val="10"/>
      <color theme="1"/>
      <name val="Calibri"/>
      <family val="2"/>
      <scheme val="minor"/>
    </font>
    <font>
      <sz val="10"/>
      <name val="Arial"/>
      <family val="2"/>
    </font>
    <font>
      <sz val="10"/>
      <name val="Calibri"/>
      <family val="2"/>
    </font>
    <font>
      <b/>
      <sz val="10"/>
      <color theme="0"/>
      <name val="Calibri"/>
      <family val="2"/>
    </font>
    <font>
      <sz val="10"/>
      <name val="Geneva"/>
      <family val="2"/>
    </font>
    <font>
      <sz val="9"/>
      <name val="Helvetica 45 Light"/>
      <family val="2"/>
    </font>
    <font>
      <sz val="11"/>
      <color indexed="8"/>
      <name val="Calibri"/>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color indexed="8"/>
      <name val="Arial"/>
      <family val="2"/>
    </font>
    <font>
      <sz val="11"/>
      <color indexed="9"/>
      <name val="Calibri"/>
      <family val="2"/>
    </font>
    <font>
      <sz val="10"/>
      <color indexed="9"/>
      <name val="Arial"/>
      <family val="2"/>
    </font>
    <font>
      <sz val="11"/>
      <color theme="0"/>
      <name val="Calibri"/>
      <family val="2"/>
      <scheme val="minor"/>
    </font>
    <font>
      <sz val="9"/>
      <color indexed="12"/>
      <name val="Arial"/>
      <family val="2"/>
    </font>
    <font>
      <sz val="10"/>
      <color theme="1"/>
      <name val="Arial"/>
      <family val="2"/>
    </font>
    <font>
      <sz val="11"/>
      <color indexed="20"/>
      <name val="Calibri"/>
      <family val="2"/>
    </font>
    <font>
      <sz val="10"/>
      <color indexed="20"/>
      <name val="Arial"/>
      <family val="2"/>
    </font>
    <font>
      <b/>
      <sz val="10"/>
      <color theme="0"/>
      <name val="Arial Unicode MS"/>
      <family val="2"/>
    </font>
    <font>
      <b/>
      <sz val="11"/>
      <color indexed="52"/>
      <name val="Calibri"/>
      <family val="2"/>
    </font>
    <font>
      <sz val="11"/>
      <name val="Verdana"/>
      <family val="2"/>
    </font>
    <font>
      <b/>
      <sz val="10"/>
      <color indexed="52"/>
      <name val="Arial"/>
      <family val="2"/>
    </font>
    <font>
      <b/>
      <sz val="11"/>
      <color indexed="9"/>
      <name val="Calibri"/>
      <family val="2"/>
    </font>
    <font>
      <b/>
      <sz val="10"/>
      <color indexed="9"/>
      <name val="Arial"/>
      <family val="2"/>
    </font>
    <font>
      <b/>
      <sz val="8"/>
      <color theme="0"/>
      <name val="Arial Unicode MS"/>
      <family val="2"/>
    </font>
    <font>
      <sz val="10"/>
      <name val="Courier New"/>
      <family val="3"/>
    </font>
    <font>
      <sz val="10"/>
      <name val="Helv"/>
    </font>
    <font>
      <sz val="10"/>
      <color indexed="12"/>
      <name val="Arial"/>
      <family val="2"/>
    </font>
    <font>
      <sz val="8"/>
      <name val="Arial Unicode MS"/>
      <family val="2"/>
    </font>
    <font>
      <sz val="8"/>
      <color theme="0"/>
      <name val="Arial Unicode MS"/>
      <family val="2"/>
    </font>
    <font>
      <i/>
      <sz val="11"/>
      <color indexed="23"/>
      <name val="Calibri"/>
      <family val="2"/>
    </font>
    <font>
      <i/>
      <sz val="11"/>
      <color rgb="FF7F7F7F"/>
      <name val="Calibri"/>
      <family val="2"/>
      <scheme val="minor"/>
    </font>
    <font>
      <i/>
      <sz val="11"/>
      <color rgb="FFFF0000"/>
      <name val="Verdana"/>
      <family val="2"/>
    </font>
    <font>
      <sz val="12"/>
      <name val="Times New Roman"/>
      <family val="1"/>
    </font>
    <font>
      <u/>
      <sz val="11"/>
      <color rgb="FF33333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sz val="12"/>
      <color theme="0"/>
      <name val="Verdana"/>
      <family val="2"/>
    </font>
    <font>
      <b/>
      <sz val="13"/>
      <color indexed="56"/>
      <name val="Calibri"/>
      <family val="2"/>
    </font>
    <font>
      <b/>
      <sz val="13"/>
      <color indexed="56"/>
      <name val="Arial"/>
      <family val="2"/>
    </font>
    <font>
      <sz val="11"/>
      <color rgb="FF0051BA"/>
      <name val="Verdana"/>
      <family val="2"/>
    </font>
    <font>
      <b/>
      <sz val="11"/>
      <color indexed="56"/>
      <name val="Calibri"/>
      <family val="2"/>
    </font>
    <font>
      <b/>
      <sz val="11"/>
      <color indexed="56"/>
      <name val="Arial"/>
      <family val="2"/>
    </font>
    <font>
      <b/>
      <sz val="12"/>
      <color indexed="8"/>
      <name val="Arial"/>
      <family val="2"/>
    </font>
    <font>
      <b/>
      <sz val="9"/>
      <name val="Helv"/>
    </font>
    <font>
      <sz val="9"/>
      <name val="Helv"/>
    </font>
    <font>
      <sz val="11"/>
      <color theme="0"/>
      <name val="Verdana"/>
      <family val="2"/>
    </font>
    <font>
      <u/>
      <sz val="11"/>
      <color theme="10"/>
      <name val="Calibri"/>
      <family val="2"/>
    </font>
    <font>
      <u/>
      <sz val="10"/>
      <color theme="10"/>
      <name val="Arial"/>
      <family val="2"/>
    </font>
    <font>
      <u/>
      <sz val="10"/>
      <color indexed="12"/>
      <name val="Arial"/>
      <family val="2"/>
    </font>
    <font>
      <u/>
      <sz val="7.7"/>
      <color indexed="12"/>
      <name val="Calibri"/>
      <family val="2"/>
    </font>
    <font>
      <u/>
      <sz val="10.35"/>
      <color theme="10"/>
      <name val="Calibri"/>
      <family val="2"/>
    </font>
    <font>
      <u/>
      <sz val="9.4499999999999993"/>
      <color theme="10"/>
      <name val="Calibri"/>
      <family val="2"/>
    </font>
    <font>
      <sz val="11"/>
      <color indexed="62"/>
      <name val="Calibri"/>
      <family val="2"/>
    </font>
    <font>
      <sz val="10"/>
      <color indexed="62"/>
      <name val="Arial"/>
      <family val="2"/>
    </font>
    <font>
      <sz val="10"/>
      <color theme="6"/>
      <name val="Arial Unicode MS"/>
      <family val="2"/>
    </font>
    <font>
      <sz val="10"/>
      <color theme="4" tint="-0.24994659260841701"/>
      <name val="Arial Unicode MS"/>
      <family val="2"/>
    </font>
    <font>
      <b/>
      <sz val="8"/>
      <color theme="3"/>
      <name val="Arial Unicode MS"/>
      <family val="2"/>
    </font>
    <font>
      <sz val="11"/>
      <color indexed="52"/>
      <name val="Calibri"/>
      <family val="2"/>
    </font>
    <font>
      <sz val="10"/>
      <color indexed="52"/>
      <name val="Arial"/>
      <family val="2"/>
    </font>
    <font>
      <sz val="10"/>
      <color theme="0"/>
      <name val="Arial"/>
      <family val="2"/>
    </font>
    <font>
      <sz val="9"/>
      <color rgb="FF0000FF"/>
      <name val="Arial Unicode MS"/>
      <family val="2"/>
    </font>
    <font>
      <sz val="11"/>
      <color indexed="60"/>
      <name val="Calibri"/>
      <family val="2"/>
    </font>
    <font>
      <sz val="10"/>
      <color indexed="60"/>
      <name val="Arial"/>
      <family val="2"/>
    </font>
    <font>
      <sz val="8"/>
      <color indexed="10"/>
      <name val="MS Sans Serif"/>
      <family val="2"/>
    </font>
    <font>
      <sz val="10"/>
      <name val="MS Sans Serif"/>
      <family val="2"/>
    </font>
    <font>
      <sz val="11"/>
      <color theme="1"/>
      <name val="Verdana"/>
      <family val="2"/>
    </font>
    <font>
      <sz val="10"/>
      <name val="Arial Unicode MS"/>
      <family val="2"/>
    </font>
    <font>
      <sz val="11"/>
      <color theme="1"/>
      <name val="Arial"/>
      <family val="2"/>
    </font>
    <font>
      <sz val="10"/>
      <color indexed="14"/>
      <name val="Arial"/>
      <family val="2"/>
    </font>
    <font>
      <sz val="10"/>
      <color theme="5" tint="-0.24994659260841701"/>
      <name val="Arial Unicode MS"/>
      <family val="2"/>
    </font>
    <font>
      <b/>
      <sz val="11"/>
      <color indexed="63"/>
      <name val="Calibri"/>
      <family val="2"/>
    </font>
    <font>
      <b/>
      <sz val="10"/>
      <color indexed="63"/>
      <name val="Arial"/>
      <family val="2"/>
    </font>
    <font>
      <sz val="10"/>
      <color theme="3"/>
      <name val="Arial Unicode MS"/>
      <family val="2"/>
    </font>
    <font>
      <b/>
      <sz val="12"/>
      <name val="Akkurat-Bold"/>
    </font>
    <font>
      <sz val="10"/>
      <name val="Calibri"/>
      <family val="2"/>
      <scheme val="minor"/>
    </font>
    <font>
      <b/>
      <sz val="9"/>
      <color theme="0" tint="-4.9989318521683403E-2"/>
      <name val="Arial Unicode MS"/>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0"/>
      <color theme="1"/>
      <name val="Calibri"/>
      <family val="2"/>
      <scheme val="minor"/>
    </font>
    <font>
      <b/>
      <sz val="10"/>
      <color theme="0"/>
      <name val="Calibri"/>
      <family val="2"/>
      <scheme val="minor"/>
    </font>
    <font>
      <b/>
      <sz val="8"/>
      <color theme="1"/>
      <name val="Calibri"/>
      <family val="2"/>
      <scheme val="minor"/>
    </font>
    <font>
      <b/>
      <sz val="10"/>
      <color theme="1"/>
      <name val="Arial"/>
      <family val="2"/>
    </font>
    <font>
      <b/>
      <sz val="8"/>
      <color theme="0"/>
      <name val="Calibri"/>
      <family val="2"/>
    </font>
    <font>
      <b/>
      <sz val="10"/>
      <name val="Calibri"/>
      <family val="2"/>
      <scheme val="minor"/>
    </font>
    <font>
      <i/>
      <sz val="10"/>
      <name val="Calibri"/>
      <family val="2"/>
      <scheme val="minor"/>
    </font>
    <font>
      <b/>
      <i/>
      <sz val="10"/>
      <name val="Calibri"/>
      <family val="2"/>
      <scheme val="minor"/>
    </font>
    <font>
      <b/>
      <i/>
      <sz val="11"/>
      <name val="Calibri"/>
      <family val="2"/>
      <scheme val="minor"/>
    </font>
    <font>
      <b/>
      <i/>
      <sz val="14"/>
      <name val="Calibri"/>
      <family val="2"/>
      <scheme val="minor"/>
    </font>
    <font>
      <sz val="14"/>
      <color theme="1"/>
      <name val="Calibri"/>
      <family val="2"/>
      <scheme val="minor"/>
    </font>
    <font>
      <b/>
      <i/>
      <sz val="10"/>
      <color rgb="FFFF0000"/>
      <name val="Calibri"/>
      <family val="2"/>
      <scheme val="minor"/>
    </font>
    <font>
      <b/>
      <sz val="10"/>
      <color rgb="FFFF0000"/>
      <name val="Calibri"/>
      <family val="2"/>
      <scheme val="minor"/>
    </font>
    <font>
      <sz val="24"/>
      <color theme="1"/>
      <name val="Arial"/>
      <family val="2"/>
    </font>
    <font>
      <b/>
      <u/>
      <sz val="10"/>
      <color theme="1"/>
      <name val="Arial"/>
      <family val="2"/>
    </font>
    <font>
      <u/>
      <sz val="10"/>
      <color theme="1"/>
      <name val="Arial"/>
      <family val="2"/>
    </font>
    <font>
      <sz val="8"/>
      <color theme="1"/>
      <name val="Arial"/>
      <family val="2"/>
    </font>
    <font>
      <b/>
      <sz val="10"/>
      <color theme="0"/>
      <name val="Arial"/>
      <family val="2"/>
    </font>
    <font>
      <b/>
      <sz val="24"/>
      <color rgb="FF811644"/>
      <name val="Arial"/>
      <family val="2"/>
    </font>
    <font>
      <b/>
      <sz val="11"/>
      <color theme="0"/>
      <name val="Calibri"/>
      <family val="2"/>
      <scheme val="minor"/>
    </font>
    <font>
      <b/>
      <sz val="14"/>
      <color theme="0"/>
      <name val="Calibri"/>
      <family val="2"/>
      <scheme val="minor"/>
    </font>
    <font>
      <b/>
      <sz val="20"/>
      <color theme="0"/>
      <name val="Calibri"/>
      <family val="2"/>
      <scheme val="minor"/>
    </font>
    <font>
      <sz val="20"/>
      <color theme="1"/>
      <name val="Calibri"/>
      <family val="2"/>
      <scheme val="minor"/>
    </font>
    <font>
      <b/>
      <sz val="10"/>
      <color rgb="FF811644"/>
      <name val="Calibri"/>
      <family val="2"/>
      <scheme val="minor"/>
    </font>
    <font>
      <vertAlign val="superscript"/>
      <sz val="12"/>
      <color theme="0"/>
      <name val="Foundry Form Sans"/>
    </font>
    <font>
      <sz val="12"/>
      <color theme="0"/>
      <name val="Foundry Form Sans"/>
    </font>
    <font>
      <b/>
      <sz val="8"/>
      <color theme="0"/>
      <name val="Calibri"/>
      <family val="2"/>
      <scheme val="minor"/>
    </font>
    <font>
      <b/>
      <sz val="10"/>
      <color rgb="FF811644"/>
      <name val="Arial"/>
      <family val="2"/>
    </font>
    <font>
      <vertAlign val="subscript"/>
      <sz val="10"/>
      <color theme="1"/>
      <name val="Arial"/>
      <family val="2"/>
    </font>
    <font>
      <vertAlign val="superscript"/>
      <sz val="10"/>
      <color theme="1"/>
      <name val="Arial"/>
      <family val="2"/>
    </font>
    <font>
      <b/>
      <vertAlign val="subscript"/>
      <sz val="10"/>
      <color theme="0"/>
      <name val="Calibri"/>
      <family val="2"/>
      <scheme val="minor"/>
    </font>
  </fonts>
  <fills count="62">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FC0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47"/>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1"/>
        <bgColor indexed="64"/>
      </patternFill>
    </fill>
    <fill>
      <patternFill patternType="solid">
        <fgColor theme="7" tint="0.59996337778862885"/>
        <bgColor indexed="64"/>
      </patternFill>
    </fill>
    <fill>
      <gradientFill>
        <stop position="0">
          <color theme="4"/>
        </stop>
        <stop position="1">
          <color theme="5"/>
        </stop>
      </gradientFill>
    </fill>
    <fill>
      <patternFill patternType="solid">
        <fgColor indexed="22"/>
      </patternFill>
    </fill>
    <fill>
      <patternFill patternType="solid">
        <fgColor rgb="FFCCFFCC"/>
        <bgColor indexed="64"/>
      </patternFill>
    </fill>
    <fill>
      <patternFill patternType="solid">
        <fgColor indexed="55"/>
      </patternFill>
    </fill>
    <fill>
      <patternFill patternType="solid">
        <fgColor theme="7"/>
        <bgColor indexed="64"/>
      </patternFill>
    </fill>
    <fill>
      <patternFill patternType="solid">
        <fgColor indexed="43"/>
        <bgColor indexed="64"/>
      </patternFill>
    </fill>
    <fill>
      <patternFill patternType="solid">
        <fgColor theme="2"/>
        <bgColor indexed="64"/>
      </patternFill>
    </fill>
    <fill>
      <patternFill patternType="solid">
        <fgColor rgb="FF0076CC"/>
        <bgColor indexed="64"/>
      </patternFill>
    </fill>
    <fill>
      <patternFill patternType="solid">
        <fgColor theme="6" tint="0.79998168889431442"/>
        <bgColor indexed="64"/>
      </patternFill>
    </fill>
    <fill>
      <gradientFill>
        <stop position="0">
          <color theme="5"/>
        </stop>
        <stop position="1">
          <color theme="6"/>
        </stop>
      </gradientFill>
    </fill>
    <fill>
      <patternFill patternType="solid">
        <fgColor theme="8"/>
        <bgColor indexed="64"/>
      </patternFill>
    </fill>
    <fill>
      <patternFill patternType="solid">
        <fgColor rgb="FF0051BA"/>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gradientFill>
        <stop position="0">
          <color theme="9"/>
        </stop>
        <stop position="1">
          <color theme="4"/>
        </stop>
      </gradientFill>
    </fill>
    <fill>
      <patternFill patternType="solid">
        <fgColor indexed="43"/>
      </patternFill>
    </fill>
    <fill>
      <patternFill patternType="lightGrid"/>
    </fill>
    <fill>
      <patternFill patternType="solid">
        <fgColor theme="0"/>
        <bgColor indexed="64"/>
      </patternFill>
    </fill>
    <fill>
      <patternFill patternType="solid">
        <fgColor theme="0" tint="-0.24994659260841701"/>
        <bgColor indexed="64"/>
      </patternFill>
    </fill>
    <fill>
      <patternFill patternType="solid">
        <fgColor indexed="26"/>
      </patternFill>
    </fill>
    <fill>
      <patternFill patternType="solid">
        <fgColor theme="5" tint="0.79998168889431442"/>
        <bgColor indexed="64"/>
      </patternFill>
    </fill>
    <fill>
      <gradientFill>
        <stop position="0">
          <color theme="6"/>
        </stop>
        <stop position="1">
          <color theme="9"/>
        </stop>
      </gradientFill>
    </fill>
    <fill>
      <patternFill patternType="solid">
        <fgColor theme="4"/>
        <bgColor indexed="64"/>
      </patternFill>
    </fill>
    <fill>
      <patternFill patternType="solid">
        <fgColor theme="6"/>
        <bgColor indexed="64"/>
      </patternFill>
    </fill>
    <fill>
      <patternFill patternType="solid">
        <fgColor theme="0" tint="-0.14996795556505021"/>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811644"/>
        <bgColor indexed="64"/>
      </patternFill>
    </fill>
  </fills>
  <borders count="13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theme="0" tint="-4.9989318521683403E-2"/>
      </left>
      <right style="thin">
        <color theme="0" tint="-4.9989318521683403E-2"/>
      </right>
      <top/>
      <bottom style="thin">
        <color theme="0" tint="-0.14996795556505021"/>
      </bottom>
      <diagonal/>
    </border>
    <border>
      <left style="thin">
        <color indexed="64"/>
      </left>
      <right/>
      <top/>
      <bottom/>
      <diagonal/>
    </border>
    <border>
      <left style="thin">
        <color theme="0" tint="-0.1498764000366222"/>
      </left>
      <right/>
      <top style="thin">
        <color theme="0" tint="-0.1498764000366222"/>
      </top>
      <bottom style="thin">
        <color theme="0" tint="-0.14987640003662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theme="0" tint="-0.14996795556505021"/>
      </left>
      <right style="thin">
        <color theme="0" tint="-0.14996795556505021"/>
      </right>
      <top style="thin">
        <color theme="0" tint="-0.14993743705557422"/>
      </top>
      <bottom style="double">
        <color theme="6"/>
      </bottom>
      <diagonal/>
    </border>
    <border>
      <left style="thin">
        <color theme="0" tint="-0.14996795556505021"/>
      </left>
      <right style="thin">
        <color theme="0" tint="-0.14996795556505021"/>
      </right>
      <top style="thin">
        <color theme="0" tint="-0.14996795556505021"/>
      </top>
      <bottom style="double">
        <color theme="4" tint="-0.24994659260841701"/>
      </bottom>
      <diagonal/>
    </border>
    <border>
      <left style="thin">
        <color theme="0" tint="-4.9989318521683403E-2"/>
      </left>
      <right style="thin">
        <color indexed="64"/>
      </right>
      <top style="thin">
        <color theme="0" tint="-0.14996795556505021"/>
      </top>
      <bottom style="thin">
        <color theme="0" tint="-0.14996795556505021"/>
      </bottom>
      <diagonal/>
    </border>
    <border>
      <left/>
      <right/>
      <top/>
      <bottom style="double">
        <color indexed="52"/>
      </bottom>
      <diagonal/>
    </border>
    <border>
      <left/>
      <right style="thin">
        <color theme="0" tint="-4.9989318521683403E-2"/>
      </right>
      <top style="thin">
        <color theme="0" tint="-0.14996795556505021"/>
      </top>
      <bottom style="thin">
        <color theme="0" tint="-0.14996795556505021"/>
      </bottom>
      <diagonal/>
    </border>
    <border>
      <left style="thin">
        <color indexed="22"/>
      </left>
      <right style="thin">
        <color indexed="22"/>
      </right>
      <top style="thin">
        <color indexed="22"/>
      </top>
      <bottom style="thin">
        <color indexed="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3"/>
      </left>
      <right style="thin">
        <color indexed="63"/>
      </right>
      <top style="thin">
        <color indexed="63"/>
      </top>
      <bottom style="thin">
        <color indexed="63"/>
      </bottom>
      <diagonal/>
    </border>
    <border>
      <left style="thin">
        <color theme="4" tint="0.59996337778862885"/>
      </left>
      <right style="thin">
        <color theme="4" tint="0.59996337778862885"/>
      </right>
      <top style="thin">
        <color theme="4"/>
      </top>
      <bottom style="thin">
        <color theme="4"/>
      </bottom>
      <diagonal/>
    </border>
    <border>
      <left style="thin">
        <color theme="4" tint="0.59996337778862885"/>
      </left>
      <right style="thin">
        <color theme="4" tint="0.59996337778862885"/>
      </right>
      <top/>
      <bottom style="thin">
        <color theme="0" tint="-0.14996795556505021"/>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style="double">
        <color auto="1"/>
      </left>
      <right/>
      <top style="thin">
        <color auto="1"/>
      </top>
      <bottom/>
      <diagonal/>
    </border>
    <border>
      <left style="double">
        <color auto="1"/>
      </left>
      <right style="thin">
        <color auto="1"/>
      </right>
      <top/>
      <bottom/>
      <diagonal/>
    </border>
    <border>
      <left style="thin">
        <color auto="1"/>
      </left>
      <right style="thin">
        <color indexed="64"/>
      </right>
      <top/>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right style="double">
        <color auto="1"/>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auto="1"/>
      </right>
      <top style="thin">
        <color indexed="64"/>
      </top>
      <bottom/>
      <diagonal/>
    </border>
    <border>
      <left style="thin">
        <color indexed="64"/>
      </left>
      <right/>
      <top style="thin">
        <color indexed="64"/>
      </top>
      <bottom style="thin">
        <color indexed="64"/>
      </bottom>
      <diagonal/>
    </border>
    <border>
      <left style="double">
        <color auto="1"/>
      </left>
      <right/>
      <top/>
      <bottom style="thin">
        <color indexed="64"/>
      </bottom>
      <diagonal/>
    </border>
    <border>
      <left style="double">
        <color indexed="64"/>
      </left>
      <right style="double">
        <color auto="1"/>
      </right>
      <top style="thin">
        <color indexed="64"/>
      </top>
      <bottom/>
      <diagonal/>
    </border>
    <border>
      <left style="double">
        <color indexed="64"/>
      </left>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auto="1"/>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auto="1"/>
      </right>
      <top/>
      <bottom/>
      <diagonal/>
    </border>
    <border>
      <left style="double">
        <color indexed="64"/>
      </left>
      <right style="double">
        <color auto="1"/>
      </right>
      <top/>
      <bottom style="thin">
        <color indexed="64"/>
      </bottom>
      <diagonal/>
    </border>
    <border>
      <left style="double">
        <color indexed="64"/>
      </left>
      <right style="double">
        <color auto="1"/>
      </right>
      <top style="medium">
        <color indexed="64"/>
      </top>
      <bottom style="thin">
        <color indexed="64"/>
      </bottom>
      <diagonal/>
    </border>
    <border>
      <left/>
      <right style="double">
        <color indexed="64"/>
      </right>
      <top style="medium">
        <color indexed="64"/>
      </top>
      <bottom style="thin">
        <color indexed="64"/>
      </bottom>
      <diagonal/>
    </border>
    <border>
      <left/>
      <right style="medium">
        <color rgb="FF811644"/>
      </right>
      <top style="medium">
        <color rgb="FF811644"/>
      </top>
      <bottom/>
      <diagonal/>
    </border>
    <border>
      <left/>
      <right style="medium">
        <color rgb="FF811644"/>
      </right>
      <top/>
      <bottom/>
      <diagonal/>
    </border>
    <border>
      <left/>
      <right style="medium">
        <color rgb="FF811644"/>
      </right>
      <top/>
      <bottom style="medium">
        <color rgb="FF811644"/>
      </bottom>
      <diagonal/>
    </border>
    <border>
      <left style="medium">
        <color rgb="FF811644"/>
      </left>
      <right style="medium">
        <color rgb="FF811644"/>
      </right>
      <top style="medium">
        <color rgb="FF811644"/>
      </top>
      <bottom/>
      <diagonal/>
    </border>
    <border>
      <left style="medium">
        <color rgb="FF811644"/>
      </left>
      <right style="medium">
        <color rgb="FF811644"/>
      </right>
      <top/>
      <bottom style="medium">
        <color rgb="FF811644"/>
      </bottom>
      <diagonal/>
    </border>
    <border>
      <left style="medium">
        <color rgb="FF811644"/>
      </left>
      <right/>
      <top style="medium">
        <color rgb="FF811644"/>
      </top>
      <bottom/>
      <diagonal/>
    </border>
    <border>
      <left/>
      <right/>
      <top style="medium">
        <color rgb="FF811644"/>
      </top>
      <bottom/>
      <diagonal/>
    </border>
    <border>
      <left style="medium">
        <color rgb="FF811644"/>
      </left>
      <right/>
      <top/>
      <bottom/>
      <diagonal/>
    </border>
    <border>
      <left style="medium">
        <color rgb="FF811644"/>
      </left>
      <right/>
      <top/>
      <bottom style="medium">
        <color rgb="FF811644"/>
      </bottom>
      <diagonal/>
    </border>
    <border>
      <left/>
      <right/>
      <top/>
      <bottom style="medium">
        <color rgb="FF811644"/>
      </bottom>
      <diagonal/>
    </border>
    <border>
      <left style="medium">
        <color rgb="FF811644"/>
      </left>
      <right/>
      <top style="medium">
        <color rgb="FF811644"/>
      </top>
      <bottom style="medium">
        <color rgb="FF811644"/>
      </bottom>
      <diagonal/>
    </border>
    <border>
      <left style="thin">
        <color rgb="FF811644"/>
      </left>
      <right style="thin">
        <color rgb="FF811644"/>
      </right>
      <top style="thin">
        <color rgb="FF811644"/>
      </top>
      <bottom style="thin">
        <color rgb="FF811644"/>
      </bottom>
      <diagonal/>
    </border>
    <border>
      <left style="thin">
        <color rgb="FF811644"/>
      </left>
      <right style="thin">
        <color rgb="FF811644"/>
      </right>
      <top style="thin">
        <color rgb="FF811644"/>
      </top>
      <bottom/>
      <diagonal/>
    </border>
    <border>
      <left style="medium">
        <color rgb="FF811644"/>
      </left>
      <right style="thin">
        <color rgb="FF811644"/>
      </right>
      <top style="medium">
        <color rgb="FF811644"/>
      </top>
      <bottom style="thin">
        <color rgb="FF811644"/>
      </bottom>
      <diagonal/>
    </border>
    <border>
      <left style="thin">
        <color rgb="FF811644"/>
      </left>
      <right style="medium">
        <color rgb="FF811644"/>
      </right>
      <top style="medium">
        <color rgb="FF811644"/>
      </top>
      <bottom style="thin">
        <color rgb="FF811644"/>
      </bottom>
      <diagonal/>
    </border>
    <border>
      <left style="medium">
        <color rgb="FF811644"/>
      </left>
      <right style="thin">
        <color rgb="FF811644"/>
      </right>
      <top style="thin">
        <color rgb="FF811644"/>
      </top>
      <bottom style="thin">
        <color rgb="FF811644"/>
      </bottom>
      <diagonal/>
    </border>
    <border>
      <left style="thin">
        <color rgb="FF811644"/>
      </left>
      <right style="medium">
        <color rgb="FF811644"/>
      </right>
      <top style="thin">
        <color rgb="FF811644"/>
      </top>
      <bottom style="thin">
        <color rgb="FF811644"/>
      </bottom>
      <diagonal/>
    </border>
    <border>
      <left style="medium">
        <color rgb="FF811644"/>
      </left>
      <right style="thin">
        <color rgb="FF811644"/>
      </right>
      <top style="thin">
        <color rgb="FF811644"/>
      </top>
      <bottom style="medium">
        <color rgb="FF811644"/>
      </bottom>
      <diagonal/>
    </border>
    <border>
      <left style="thin">
        <color rgb="FF811644"/>
      </left>
      <right style="medium">
        <color rgb="FF811644"/>
      </right>
      <top style="thin">
        <color rgb="FF811644"/>
      </top>
      <bottom style="medium">
        <color rgb="FF811644"/>
      </bottom>
      <diagonal/>
    </border>
    <border>
      <left style="medium">
        <color rgb="FF811644"/>
      </left>
      <right style="thin">
        <color rgb="FF811644"/>
      </right>
      <top style="medium">
        <color rgb="FF811644"/>
      </top>
      <bottom style="medium">
        <color rgb="FF811644"/>
      </bottom>
      <diagonal/>
    </border>
    <border>
      <left style="thin">
        <color rgb="FF811644"/>
      </left>
      <right style="medium">
        <color rgb="FF811644"/>
      </right>
      <top style="medium">
        <color rgb="FF811644"/>
      </top>
      <bottom style="medium">
        <color rgb="FF811644"/>
      </bottom>
      <diagonal/>
    </border>
    <border>
      <left style="thin">
        <color rgb="FF811644"/>
      </left>
      <right/>
      <top style="thin">
        <color rgb="FF811644"/>
      </top>
      <bottom style="thin">
        <color rgb="FF811644"/>
      </bottom>
      <diagonal/>
    </border>
    <border>
      <left style="thin">
        <color rgb="FF811644"/>
      </left>
      <right/>
      <top style="thin">
        <color rgb="FF811644"/>
      </top>
      <bottom/>
      <diagonal/>
    </border>
    <border>
      <left style="medium">
        <color rgb="FF811644"/>
      </left>
      <right/>
      <top style="medium">
        <color rgb="FF811644"/>
      </top>
      <bottom style="thin">
        <color rgb="FF811644"/>
      </bottom>
      <diagonal/>
    </border>
    <border>
      <left style="medium">
        <color rgb="FF811644"/>
      </left>
      <right/>
      <top style="thin">
        <color rgb="FF811644"/>
      </top>
      <bottom style="medium">
        <color rgb="FF811644"/>
      </bottom>
      <diagonal/>
    </border>
    <border>
      <left style="medium">
        <color rgb="FF811644"/>
      </left>
      <right/>
      <top style="thin">
        <color rgb="FF811644"/>
      </top>
      <bottom style="thin">
        <color rgb="FF811644"/>
      </bottom>
      <diagonal/>
    </border>
    <border>
      <left/>
      <right style="thin">
        <color rgb="FF811644"/>
      </right>
      <top style="thin">
        <color rgb="FF811644"/>
      </top>
      <bottom style="thin">
        <color rgb="FF811644"/>
      </bottom>
      <diagonal/>
    </border>
    <border>
      <left/>
      <right style="thin">
        <color rgb="FF811644"/>
      </right>
      <top style="thin">
        <color rgb="FF811644"/>
      </top>
      <bottom/>
      <diagonal/>
    </border>
    <border>
      <left/>
      <right style="medium">
        <color rgb="FF811644"/>
      </right>
      <top style="medium">
        <color rgb="FF811644"/>
      </top>
      <bottom style="thin">
        <color rgb="FF811644"/>
      </bottom>
      <diagonal/>
    </border>
    <border>
      <left/>
      <right style="medium">
        <color rgb="FF811644"/>
      </right>
      <top style="thin">
        <color rgb="FF811644"/>
      </top>
      <bottom style="medium">
        <color rgb="FF811644"/>
      </bottom>
      <diagonal/>
    </border>
    <border>
      <left/>
      <right style="medium">
        <color rgb="FF811644"/>
      </right>
      <top style="thin">
        <color rgb="FF811644"/>
      </top>
      <bottom style="thin">
        <color rgb="FF811644"/>
      </bottom>
      <diagonal/>
    </border>
    <border>
      <left/>
      <right style="medium">
        <color rgb="FF811644"/>
      </right>
      <top style="medium">
        <color rgb="FF811644"/>
      </top>
      <bottom style="medium">
        <color rgb="FF811644"/>
      </bottom>
      <diagonal/>
    </border>
    <border>
      <left style="medium">
        <color rgb="FF811644"/>
      </left>
      <right style="thin">
        <color rgb="FF811644"/>
      </right>
      <top style="thin">
        <color rgb="FF811644"/>
      </top>
      <bottom/>
      <diagonal/>
    </border>
    <border>
      <left style="thin">
        <color rgb="FF811644"/>
      </left>
      <right style="medium">
        <color rgb="FF811644"/>
      </right>
      <top style="thin">
        <color rgb="FF811644"/>
      </top>
      <bottom/>
      <diagonal/>
    </border>
    <border>
      <left style="thin">
        <color indexed="64"/>
      </left>
      <right/>
      <top style="thin">
        <color rgb="FF811644"/>
      </top>
      <bottom style="thin">
        <color indexed="64"/>
      </bottom>
      <diagonal/>
    </border>
    <border>
      <left/>
      <right/>
      <top style="thin">
        <color rgb="FF811644"/>
      </top>
      <bottom style="thin">
        <color indexed="64"/>
      </bottom>
      <diagonal/>
    </border>
    <border>
      <left style="thin">
        <color indexed="64"/>
      </left>
      <right/>
      <top style="thin">
        <color rgb="FF811644"/>
      </top>
      <bottom/>
      <diagonal/>
    </border>
    <border>
      <left/>
      <right/>
      <top style="thin">
        <color rgb="FF811644"/>
      </top>
      <bottom/>
      <diagonal/>
    </border>
    <border>
      <left/>
      <right style="double">
        <color auto="1"/>
      </right>
      <top style="thin">
        <color rgb="FF811644"/>
      </top>
      <bottom/>
      <diagonal/>
    </border>
    <border>
      <left style="thin">
        <color indexed="64"/>
      </left>
      <right style="thin">
        <color indexed="64"/>
      </right>
      <top/>
      <bottom style="medium">
        <color indexed="64"/>
      </bottom>
      <diagonal/>
    </border>
    <border>
      <left style="thin">
        <color rgb="FF811644"/>
      </left>
      <right style="thin">
        <color rgb="FF811644"/>
      </right>
      <top/>
      <bottom/>
      <diagonal/>
    </border>
    <border>
      <left style="double">
        <color auto="1"/>
      </left>
      <right/>
      <top style="thin">
        <color rgb="FF811644"/>
      </top>
      <bottom style="thin">
        <color indexed="64"/>
      </bottom>
      <diagonal/>
    </border>
    <border>
      <left/>
      <right style="thin">
        <color indexed="64"/>
      </right>
      <top style="thin">
        <color rgb="FF811644"/>
      </top>
      <bottom style="thin">
        <color indexed="64"/>
      </bottom>
      <diagonal/>
    </border>
    <border>
      <left style="double">
        <color auto="1"/>
      </left>
      <right/>
      <top/>
      <bottom style="thin">
        <color rgb="FF811644"/>
      </bottom>
      <diagonal/>
    </border>
    <border>
      <left/>
      <right/>
      <top style="thin">
        <color indexed="64"/>
      </top>
      <bottom style="thin">
        <color rgb="FF811644"/>
      </bottom>
      <diagonal/>
    </border>
    <border>
      <left/>
      <right style="thin">
        <color indexed="64"/>
      </right>
      <top style="thin">
        <color indexed="64"/>
      </top>
      <bottom style="thin">
        <color rgb="FF811644"/>
      </bottom>
      <diagonal/>
    </border>
    <border>
      <left/>
      <right style="double">
        <color auto="1"/>
      </right>
      <top style="thin">
        <color rgb="FF811644"/>
      </top>
      <bottom style="thin">
        <color indexed="64"/>
      </bottom>
      <diagonal/>
    </border>
    <border>
      <left/>
      <right/>
      <top/>
      <bottom style="thin">
        <color rgb="FF811644"/>
      </bottom>
      <diagonal/>
    </border>
    <border>
      <left/>
      <right style="double">
        <color auto="1"/>
      </right>
      <top/>
      <bottom style="thin">
        <color rgb="FF81164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style="thin">
        <color indexed="64"/>
      </bottom>
      <diagonal/>
    </border>
    <border>
      <left style="thin">
        <color indexed="64"/>
      </left>
      <right style="double">
        <color auto="1"/>
      </right>
      <top/>
      <bottom/>
      <diagonal/>
    </border>
    <border>
      <left style="thin">
        <color indexed="64"/>
      </left>
      <right style="double">
        <color auto="1"/>
      </right>
      <top/>
      <bottom style="thin">
        <color rgb="FF811644"/>
      </bottom>
      <diagonal/>
    </border>
    <border>
      <left/>
      <right/>
      <top style="thin">
        <color rgb="FF811644"/>
      </top>
      <bottom style="thin">
        <color rgb="FF811644"/>
      </bottom>
      <diagonal/>
    </border>
    <border>
      <left/>
      <right style="thin">
        <color indexed="64"/>
      </right>
      <top style="thin">
        <color rgb="FF811644"/>
      </top>
      <bottom/>
      <diagonal/>
    </border>
    <border>
      <left style="thin">
        <color rgb="FF811644"/>
      </left>
      <right/>
      <top/>
      <bottom/>
      <diagonal/>
    </border>
    <border>
      <left style="thin">
        <color rgb="FF811644"/>
      </left>
      <right/>
      <top/>
      <bottom style="thin">
        <color indexed="64"/>
      </bottom>
      <diagonal/>
    </border>
    <border>
      <left style="thin">
        <color rgb="FF811644"/>
      </left>
      <right/>
      <top/>
      <bottom style="thin">
        <color rgb="FF811644"/>
      </bottom>
      <diagonal/>
    </border>
    <border>
      <left/>
      <right style="thin">
        <color rgb="FF811644"/>
      </right>
      <top/>
      <bottom/>
      <diagonal/>
    </border>
    <border>
      <left/>
      <right style="thin">
        <color rgb="FF811644"/>
      </right>
      <top/>
      <bottom style="thin">
        <color rgb="FF811644"/>
      </bottom>
      <diagonal/>
    </border>
    <border>
      <left/>
      <right/>
      <top/>
      <bottom style="medium">
        <color indexed="64"/>
      </bottom>
      <diagonal/>
    </border>
    <border>
      <left/>
      <right style="double">
        <color auto="1"/>
      </right>
      <top/>
      <bottom style="medium">
        <color indexed="64"/>
      </bottom>
      <diagonal/>
    </border>
  </borders>
  <cellStyleXfs count="3044">
    <xf numFmtId="0" fontId="0" fillId="0" borderId="0"/>
    <xf numFmtId="43" fontId="4" fillId="0" borderId="0" applyFont="0" applyFill="0" applyBorder="0" applyAlignment="0" applyProtection="0"/>
    <xf numFmtId="0" fontId="2" fillId="0" borderId="0"/>
    <xf numFmtId="0" fontId="5" fillId="0" borderId="0"/>
    <xf numFmtId="9"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7" fontId="8" fillId="0" borderId="0"/>
    <xf numFmtId="167" fontId="9" fillId="0" borderId="0"/>
    <xf numFmtId="167" fontId="8" fillId="0" borderId="0"/>
    <xf numFmtId="167" fontId="10" fillId="0" borderId="0"/>
    <xf numFmtId="167" fontId="10" fillId="0" borderId="0"/>
    <xf numFmtId="0" fontId="5" fillId="9" borderId="0"/>
    <xf numFmtId="0" fontId="5" fillId="9" borderId="0"/>
    <xf numFmtId="0" fontId="11" fillId="9" borderId="0"/>
    <xf numFmtId="0" fontId="12" fillId="9" borderId="0"/>
    <xf numFmtId="0" fontId="13" fillId="9" borderId="0"/>
    <xf numFmtId="0" fontId="14" fillId="9" borderId="0"/>
    <xf numFmtId="0" fontId="15" fillId="9" borderId="0"/>
    <xf numFmtId="0" fontId="16" fillId="9" borderId="0"/>
    <xf numFmtId="168" fontId="5" fillId="0" borderId="3"/>
    <xf numFmtId="168" fontId="5" fillId="0" borderId="3"/>
    <xf numFmtId="0" fontId="12" fillId="10" borderId="0"/>
    <xf numFmtId="0" fontId="5" fillId="9" borderId="0"/>
    <xf numFmtId="0" fontId="5" fillId="9" borderId="0"/>
    <xf numFmtId="0" fontId="11" fillId="9" borderId="0"/>
    <xf numFmtId="0" fontId="12" fillId="9" borderId="0"/>
    <xf numFmtId="0" fontId="5" fillId="9" borderId="0"/>
    <xf numFmtId="0" fontId="5" fillId="9" borderId="0"/>
    <xf numFmtId="0" fontId="14" fillId="9" borderId="0"/>
    <xf numFmtId="0" fontId="15" fillId="9" borderId="0"/>
    <xf numFmtId="0" fontId="16" fillId="9" borderId="0"/>
    <xf numFmtId="167" fontId="10" fillId="11" borderId="0" applyNumberFormat="0" applyBorder="0" applyAlignment="0" applyProtection="0"/>
    <xf numFmtId="167" fontId="10" fillId="11" borderId="0" applyNumberFormat="0" applyBorder="0" applyAlignment="0" applyProtection="0"/>
    <xf numFmtId="0" fontId="17" fillId="11" borderId="0" applyNumberFormat="0" applyBorder="0" applyAlignment="0" applyProtection="0"/>
    <xf numFmtId="167" fontId="10" fillId="11" borderId="0" applyNumberFormat="0" applyBorder="0" applyAlignment="0" applyProtection="0"/>
    <xf numFmtId="167" fontId="10" fillId="11" borderId="0" applyNumberFormat="0" applyBorder="0" applyAlignment="0" applyProtection="0"/>
    <xf numFmtId="0" fontId="2" fillId="3" borderId="0" applyNumberFormat="0" applyBorder="0" applyAlignment="0" applyProtection="0"/>
    <xf numFmtId="167" fontId="10" fillId="12" borderId="0" applyNumberFormat="0" applyBorder="0" applyAlignment="0" applyProtection="0"/>
    <xf numFmtId="167" fontId="10" fillId="12" borderId="0" applyNumberFormat="0" applyBorder="0" applyAlignment="0" applyProtection="0"/>
    <xf numFmtId="0" fontId="17" fillId="12" borderId="0" applyNumberFormat="0" applyBorder="0" applyAlignment="0" applyProtection="0"/>
    <xf numFmtId="167" fontId="10" fillId="12" borderId="0" applyNumberFormat="0" applyBorder="0" applyAlignment="0" applyProtection="0"/>
    <xf numFmtId="167" fontId="10" fillId="12" borderId="0" applyNumberFormat="0" applyBorder="0" applyAlignment="0" applyProtection="0"/>
    <xf numFmtId="167" fontId="10" fillId="13" borderId="0" applyNumberFormat="0" applyBorder="0" applyAlignment="0" applyProtection="0"/>
    <xf numFmtId="167" fontId="10" fillId="13" borderId="0" applyNumberFormat="0" applyBorder="0" applyAlignment="0" applyProtection="0"/>
    <xf numFmtId="0" fontId="10" fillId="13" borderId="0" applyNumberFormat="0" applyBorder="0" applyAlignment="0" applyProtection="0"/>
    <xf numFmtId="167" fontId="10" fillId="13" borderId="0" applyNumberFormat="0" applyBorder="0" applyAlignment="0" applyProtection="0"/>
    <xf numFmtId="167" fontId="10" fillId="13"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0" fontId="17" fillId="14"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167" fontId="10" fillId="15" borderId="0" applyNumberFormat="0" applyBorder="0" applyAlignment="0" applyProtection="0"/>
    <xf numFmtId="167" fontId="10" fillId="15" borderId="0" applyNumberFormat="0" applyBorder="0" applyAlignment="0" applyProtection="0"/>
    <xf numFmtId="0" fontId="17" fillId="15" borderId="0" applyNumberFormat="0" applyBorder="0" applyAlignment="0" applyProtection="0"/>
    <xf numFmtId="167" fontId="10" fillId="15" borderId="0" applyNumberFormat="0" applyBorder="0" applyAlignment="0" applyProtection="0"/>
    <xf numFmtId="167" fontId="10" fillId="15" borderId="0" applyNumberFormat="0" applyBorder="0" applyAlignment="0" applyProtection="0"/>
    <xf numFmtId="167" fontId="10" fillId="16" borderId="0" applyNumberFormat="0" applyBorder="0" applyAlignment="0" applyProtection="0"/>
    <xf numFmtId="167" fontId="10" fillId="16" borderId="0" applyNumberFormat="0" applyBorder="0" applyAlignment="0" applyProtection="0"/>
    <xf numFmtId="0" fontId="17" fillId="16" borderId="0" applyNumberFormat="0" applyBorder="0" applyAlignment="0" applyProtection="0"/>
    <xf numFmtId="167" fontId="10" fillId="16" borderId="0" applyNumberFormat="0" applyBorder="0" applyAlignment="0" applyProtection="0"/>
    <xf numFmtId="167" fontId="10" fillId="16"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17" fillId="17"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67" fontId="10" fillId="18" borderId="0" applyNumberFormat="0" applyBorder="0" applyAlignment="0" applyProtection="0"/>
    <xf numFmtId="167" fontId="10" fillId="18" borderId="0" applyNumberFormat="0" applyBorder="0" applyAlignment="0" applyProtection="0"/>
    <xf numFmtId="0" fontId="10" fillId="18" borderId="0" applyNumberFormat="0" applyBorder="0" applyAlignment="0" applyProtection="0"/>
    <xf numFmtId="167" fontId="10" fillId="18" borderId="0" applyNumberFormat="0" applyBorder="0" applyAlignment="0" applyProtection="0"/>
    <xf numFmtId="167" fontId="10" fillId="18" borderId="0" applyNumberFormat="0" applyBorder="0" applyAlignment="0" applyProtection="0"/>
    <xf numFmtId="167" fontId="10" fillId="19" borderId="0" applyNumberFormat="0" applyBorder="0" applyAlignment="0" applyProtection="0"/>
    <xf numFmtId="167" fontId="10" fillId="19" borderId="0" applyNumberFormat="0" applyBorder="0" applyAlignment="0" applyProtection="0"/>
    <xf numFmtId="0" fontId="17" fillId="19" borderId="0" applyNumberFormat="0" applyBorder="0" applyAlignment="0" applyProtection="0"/>
    <xf numFmtId="167" fontId="10" fillId="19" borderId="0" applyNumberFormat="0" applyBorder="0" applyAlignment="0" applyProtection="0"/>
    <xf numFmtId="167" fontId="10" fillId="19"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0" fontId="17" fillId="14"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17" fillId="17"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167" fontId="10" fillId="20" borderId="0" applyNumberFormat="0" applyBorder="0" applyAlignment="0" applyProtection="0"/>
    <xf numFmtId="167" fontId="10" fillId="20" borderId="0" applyNumberFormat="0" applyBorder="0" applyAlignment="0" applyProtection="0"/>
    <xf numFmtId="0" fontId="17" fillId="20" borderId="0" applyNumberFormat="0" applyBorder="0" applyAlignment="0" applyProtection="0"/>
    <xf numFmtId="167" fontId="10" fillId="20" borderId="0" applyNumberFormat="0" applyBorder="0" applyAlignment="0" applyProtection="0"/>
    <xf numFmtId="167" fontId="10" fillId="20" borderId="0" applyNumberFormat="0" applyBorder="0" applyAlignment="0" applyProtection="0"/>
    <xf numFmtId="167" fontId="18" fillId="21" borderId="0" applyNumberFormat="0" applyBorder="0" applyAlignment="0" applyProtection="0"/>
    <xf numFmtId="0" fontId="19" fillId="21" borderId="0" applyNumberFormat="0" applyBorder="0" applyAlignment="0" applyProtection="0"/>
    <xf numFmtId="167" fontId="18" fillId="21" borderId="0" applyNumberFormat="0" applyBorder="0" applyAlignment="0" applyProtection="0"/>
    <xf numFmtId="0" fontId="20" fillId="5" borderId="0" applyNumberFormat="0" applyBorder="0" applyAlignment="0" applyProtection="0"/>
    <xf numFmtId="167" fontId="18" fillId="18" borderId="0" applyNumberFormat="0" applyBorder="0" applyAlignment="0" applyProtection="0"/>
    <xf numFmtId="0" fontId="19" fillId="18" borderId="0" applyNumberFormat="0" applyBorder="0" applyAlignment="0" applyProtection="0"/>
    <xf numFmtId="167" fontId="18" fillId="18" borderId="0" applyNumberFormat="0" applyBorder="0" applyAlignment="0" applyProtection="0"/>
    <xf numFmtId="167" fontId="18" fillId="19" borderId="0" applyNumberFormat="0" applyBorder="0" applyAlignment="0" applyProtection="0"/>
    <xf numFmtId="0" fontId="19" fillId="19" borderId="0" applyNumberFormat="0" applyBorder="0" applyAlignment="0" applyProtection="0"/>
    <xf numFmtId="167" fontId="18" fillId="19" borderId="0" applyNumberFormat="0" applyBorder="0" applyAlignment="0" applyProtection="0"/>
    <xf numFmtId="167" fontId="18" fillId="22" borderId="0" applyNumberFormat="0" applyBorder="0" applyAlignment="0" applyProtection="0"/>
    <xf numFmtId="0" fontId="19" fillId="22" borderId="0" applyNumberFormat="0" applyBorder="0" applyAlignment="0" applyProtection="0"/>
    <xf numFmtId="167" fontId="18" fillId="22" borderId="0" applyNumberFormat="0" applyBorder="0" applyAlignment="0" applyProtection="0"/>
    <xf numFmtId="167" fontId="18" fillId="23" borderId="0" applyNumberFormat="0" applyBorder="0" applyAlignment="0" applyProtection="0"/>
    <xf numFmtId="0" fontId="19" fillId="23" borderId="0" applyNumberFormat="0" applyBorder="0" applyAlignment="0" applyProtection="0"/>
    <xf numFmtId="167" fontId="18" fillId="23" borderId="0" applyNumberFormat="0" applyBorder="0" applyAlignment="0" applyProtection="0"/>
    <xf numFmtId="167" fontId="18" fillId="24" borderId="0" applyNumberFormat="0" applyBorder="0" applyAlignment="0" applyProtection="0"/>
    <xf numFmtId="0" fontId="19" fillId="24" borderId="0" applyNumberFormat="0" applyBorder="0" applyAlignment="0" applyProtection="0"/>
    <xf numFmtId="167" fontId="18" fillId="24" borderId="0" applyNumberFormat="0" applyBorder="0" applyAlignment="0" applyProtection="0"/>
    <xf numFmtId="167" fontId="18" fillId="25" borderId="0" applyNumberFormat="0" applyBorder="0" applyAlignment="0" applyProtection="0"/>
    <xf numFmtId="0" fontId="19" fillId="25" borderId="0" applyNumberFormat="0" applyBorder="0" applyAlignment="0" applyProtection="0"/>
    <xf numFmtId="167" fontId="18" fillId="25" borderId="0" applyNumberFormat="0" applyBorder="0" applyAlignment="0" applyProtection="0"/>
    <xf numFmtId="167" fontId="18" fillId="26" borderId="0" applyNumberFormat="0" applyBorder="0" applyAlignment="0" applyProtection="0"/>
    <xf numFmtId="0" fontId="19" fillId="26" borderId="0" applyNumberFormat="0" applyBorder="0" applyAlignment="0" applyProtection="0"/>
    <xf numFmtId="167" fontId="18" fillId="26" borderId="0" applyNumberFormat="0" applyBorder="0" applyAlignment="0" applyProtection="0"/>
    <xf numFmtId="167" fontId="18" fillId="27" borderId="0" applyNumberFormat="0" applyBorder="0" applyAlignment="0" applyProtection="0"/>
    <xf numFmtId="0" fontId="19" fillId="27" borderId="0" applyNumberFormat="0" applyBorder="0" applyAlignment="0" applyProtection="0"/>
    <xf numFmtId="167" fontId="18" fillId="27" borderId="0" applyNumberFormat="0" applyBorder="0" applyAlignment="0" applyProtection="0"/>
    <xf numFmtId="167" fontId="18" fillId="22" borderId="0" applyNumberFormat="0" applyBorder="0" applyAlignment="0" applyProtection="0"/>
    <xf numFmtId="0" fontId="19" fillId="22" borderId="0" applyNumberFormat="0" applyBorder="0" applyAlignment="0" applyProtection="0"/>
    <xf numFmtId="167" fontId="18" fillId="22" borderId="0" applyNumberFormat="0" applyBorder="0" applyAlignment="0" applyProtection="0"/>
    <xf numFmtId="167" fontId="18" fillId="23" borderId="0" applyNumberFormat="0" applyBorder="0" applyAlignment="0" applyProtection="0"/>
    <xf numFmtId="0" fontId="19" fillId="23" borderId="0" applyNumberFormat="0" applyBorder="0" applyAlignment="0" applyProtection="0"/>
    <xf numFmtId="167" fontId="18" fillId="23" borderId="0" applyNumberFormat="0" applyBorder="0" applyAlignment="0" applyProtection="0"/>
    <xf numFmtId="167" fontId="18" fillId="28" borderId="0" applyNumberFormat="0" applyBorder="0" applyAlignment="0" applyProtection="0"/>
    <xf numFmtId="0" fontId="19" fillId="28" borderId="0" applyNumberFormat="0" applyBorder="0" applyAlignment="0" applyProtection="0"/>
    <xf numFmtId="167" fontId="18" fillId="28" borderId="0" applyNumberFormat="0" applyBorder="0" applyAlignment="0" applyProtection="0"/>
    <xf numFmtId="169" fontId="21" fillId="29" borderId="0" applyBorder="0" applyProtection="0"/>
    <xf numFmtId="0" fontId="22" fillId="30" borderId="0" applyNumberFormat="0" applyBorder="0" applyAlignment="0"/>
    <xf numFmtId="167" fontId="23" fillId="12" borderId="0" applyNumberFormat="0" applyBorder="0" applyAlignment="0" applyProtection="0"/>
    <xf numFmtId="0" fontId="24" fillId="12" borderId="0" applyNumberFormat="0" applyBorder="0" applyAlignment="0" applyProtection="0"/>
    <xf numFmtId="167" fontId="23" fillId="12" borderId="0" applyNumberFormat="0" applyBorder="0" applyAlignment="0" applyProtection="0"/>
    <xf numFmtId="0" fontId="25" fillId="31" borderId="0">
      <alignment vertical="center" wrapText="1"/>
    </xf>
    <xf numFmtId="167" fontId="5" fillId="0" borderId="0"/>
    <xf numFmtId="167" fontId="5" fillId="0" borderId="0">
      <alignment horizontal="center"/>
    </xf>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7" fillId="33" borderId="2" applyNumberFormat="0" applyAlignment="0" applyProtection="0"/>
    <xf numFmtId="167" fontId="26" fillId="32" borderId="4" applyNumberFormat="0" applyAlignment="0" applyProtection="0"/>
    <xf numFmtId="0" fontId="28"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9" fillId="34" borderId="5" applyNumberFormat="0" applyAlignment="0" applyProtection="0"/>
    <xf numFmtId="0" fontId="30" fillId="34" borderId="5" applyNumberFormat="0" applyAlignment="0" applyProtection="0"/>
    <xf numFmtId="167" fontId="29" fillId="34" borderId="5" applyNumberFormat="0" applyAlignment="0" applyProtection="0"/>
    <xf numFmtId="0" fontId="31" fillId="35" borderId="6" applyNumberFormat="0">
      <alignment horizontal="center" wrapText="1"/>
    </xf>
    <xf numFmtId="170" fontId="5"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10"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ill="0" applyBorder="0" applyAlignment="0" applyProtection="0"/>
    <xf numFmtId="43" fontId="5"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27" fillId="36" borderId="2" applyFont="0" applyFill="0" applyBorder="0" applyProtection="0">
      <alignment horizontal="right"/>
    </xf>
    <xf numFmtId="44" fontId="2" fillId="0" borderId="0" applyFont="0" applyFill="0" applyBorder="0" applyAlignment="0" applyProtection="0"/>
    <xf numFmtId="17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5"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5" fontId="10" fillId="0" borderId="0" applyFont="0" applyFill="0" applyBorder="0" applyAlignment="0" applyProtection="0"/>
    <xf numFmtId="44" fontId="2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6" fontId="27" fillId="36" borderId="2" applyFont="0" applyFill="0" applyBorder="0" applyProtection="0">
      <alignment horizontal="right"/>
    </xf>
    <xf numFmtId="10" fontId="33" fillId="0" borderId="7"/>
    <xf numFmtId="15" fontId="34" fillId="0" borderId="0" applyFont="0" applyFill="0" applyBorder="0" applyAlignment="0" applyProtection="0">
      <protection locked="0"/>
    </xf>
    <xf numFmtId="4" fontId="27" fillId="36" borderId="2" applyFont="0" applyFill="0" applyBorder="0" applyProtection="0">
      <alignment horizontal="right"/>
    </xf>
    <xf numFmtId="177" fontId="27" fillId="36" borderId="2" applyFont="0" applyFill="0" applyBorder="0" applyProtection="0">
      <alignment horizontal="right"/>
    </xf>
    <xf numFmtId="0" fontId="35" fillId="37" borderId="6" applyNumberFormat="0" applyAlignment="0">
      <alignment vertical="center" wrapText="1"/>
    </xf>
    <xf numFmtId="0" fontId="36" fillId="38" borderId="8" applyNumberFormat="0" applyProtection="0">
      <alignment horizontal="center" vertical="center" wrapText="1"/>
      <protection locked="0"/>
    </xf>
    <xf numFmtId="0" fontId="5" fillId="39" borderId="0" applyNumberFormat="0" applyBorder="0" applyAlignment="0"/>
    <xf numFmtId="167" fontId="5" fillId="0" borderId="0" applyFont="0" applyFill="0" applyBorder="0" applyAlignment="0" applyProtection="0"/>
    <xf numFmtId="167" fontId="5" fillId="0" borderId="0" applyFont="0" applyFill="0" applyBorder="0" applyAlignment="0" applyProtection="0"/>
    <xf numFmtId="167" fontId="37" fillId="0" borderId="0" applyNumberFormat="0" applyFill="0" applyBorder="0" applyAlignment="0" applyProtection="0"/>
    <xf numFmtId="0" fontId="38" fillId="0" borderId="0" applyNumberFormat="0" applyFill="0" applyBorder="0" applyAlignment="0" applyProtection="0"/>
    <xf numFmtId="167" fontId="37" fillId="0" borderId="0" applyNumberFormat="0" applyFill="0" applyBorder="0" applyAlignment="0" applyProtection="0"/>
    <xf numFmtId="167" fontId="39" fillId="0" borderId="0" applyNumberFormat="0" applyFill="0" applyBorder="0" applyAlignment="0" applyProtection="0"/>
    <xf numFmtId="167" fontId="40" fillId="0" borderId="0" applyNumberFormat="0" applyFill="0" applyBorder="0" applyAlignment="0" applyProtection="0"/>
    <xf numFmtId="0" fontId="41" fillId="0" borderId="0" applyNumberFormat="0" applyFill="0" applyBorder="0" applyAlignment="0" applyProtection="0"/>
    <xf numFmtId="167" fontId="42" fillId="13" borderId="0" applyNumberFormat="0" applyBorder="0" applyAlignment="0" applyProtection="0"/>
    <xf numFmtId="0" fontId="43" fillId="13" borderId="0" applyNumberFormat="0" applyBorder="0" applyAlignment="0" applyProtection="0"/>
    <xf numFmtId="167" fontId="42" fillId="13" borderId="0" applyNumberFormat="0" applyBorder="0" applyAlignment="0" applyProtection="0"/>
    <xf numFmtId="0" fontId="25" fillId="40" borderId="0">
      <alignment vertical="center" wrapText="1"/>
    </xf>
    <xf numFmtId="0" fontId="31" fillId="41" borderId="6" applyNumberFormat="0">
      <alignment horizontal="center" wrapText="1"/>
    </xf>
    <xf numFmtId="167" fontId="44" fillId="0" borderId="9" applyNumberFormat="0" applyFill="0" applyAlignment="0" applyProtection="0"/>
    <xf numFmtId="0" fontId="45" fillId="0" borderId="9" applyNumberFormat="0" applyFill="0" applyAlignment="0" applyProtection="0"/>
    <xf numFmtId="167" fontId="44" fillId="0" borderId="9" applyNumberFormat="0" applyFill="0" applyAlignment="0" applyProtection="0"/>
    <xf numFmtId="167" fontId="46" fillId="42" borderId="0" applyNumberFormat="0" applyBorder="0" applyProtection="0">
      <alignment vertical="top"/>
    </xf>
    <xf numFmtId="167" fontId="47" fillId="0" borderId="10" applyNumberFormat="0" applyFill="0" applyAlignment="0" applyProtection="0"/>
    <xf numFmtId="0" fontId="48" fillId="0" borderId="10" applyNumberFormat="0" applyFill="0" applyAlignment="0" applyProtection="0"/>
    <xf numFmtId="167" fontId="47" fillId="0" borderId="10" applyNumberFormat="0" applyFill="0" applyAlignment="0" applyProtection="0"/>
    <xf numFmtId="167" fontId="49" fillId="0" borderId="0" applyNumberFormat="0" applyFill="0" applyBorder="0" applyProtection="0">
      <alignment vertical="top"/>
    </xf>
    <xf numFmtId="167" fontId="50" fillId="0" borderId="11" applyNumberFormat="0" applyFill="0" applyAlignment="0" applyProtection="0"/>
    <xf numFmtId="0" fontId="51" fillId="0" borderId="11" applyNumberFormat="0" applyFill="0" applyAlignment="0" applyProtection="0"/>
    <xf numFmtId="167" fontId="50" fillId="0" borderId="11" applyNumberFormat="0" applyFill="0" applyAlignment="0" applyProtection="0"/>
    <xf numFmtId="167" fontId="49" fillId="0" borderId="0" applyNumberFormat="0" applyFill="0" applyBorder="0" applyProtection="0">
      <alignment horizontal="left" vertical="top" indent="1"/>
    </xf>
    <xf numFmtId="167" fontId="50" fillId="0" borderId="0" applyNumberFormat="0" applyFill="0" applyBorder="0" applyAlignment="0" applyProtection="0"/>
    <xf numFmtId="0" fontId="51" fillId="0" borderId="0" applyNumberFormat="0" applyFill="0" applyBorder="0" applyAlignment="0" applyProtection="0"/>
    <xf numFmtId="167" fontId="50" fillId="0" borderId="0" applyNumberFormat="0" applyFill="0" applyBorder="0" applyAlignment="0" applyProtection="0"/>
    <xf numFmtId="167" fontId="52" fillId="0" borderId="0"/>
    <xf numFmtId="167" fontId="53" fillId="0" borderId="0">
      <alignment vertical="center"/>
    </xf>
    <xf numFmtId="167" fontId="53" fillId="0" borderId="0"/>
    <xf numFmtId="167" fontId="54" fillId="0" borderId="0"/>
    <xf numFmtId="178" fontId="19" fillId="0" borderId="0" applyAlignment="0">
      <alignment horizontal="right"/>
      <protection hidden="1"/>
    </xf>
    <xf numFmtId="167" fontId="55" fillId="43" borderId="0" applyNumberFormat="0" applyFill="0" applyBorder="0" applyAlignment="0" applyProtection="0"/>
    <xf numFmtId="167" fontId="56" fillId="0" borderId="0" applyNumberFormat="0" applyFill="0" applyBorder="0" applyAlignment="0" applyProtection="0">
      <alignment vertical="top"/>
      <protection locked="0"/>
    </xf>
    <xf numFmtId="179" fontId="56" fillId="0" borderId="0" applyNumberFormat="0" applyFill="0" applyBorder="0" applyAlignment="0" applyProtection="0">
      <alignment vertical="top"/>
      <protection locked="0"/>
    </xf>
    <xf numFmtId="167" fontId="57" fillId="0" borderId="0" applyNumberFormat="0" applyFill="0" applyBorder="0" applyAlignment="0" applyProtection="0">
      <alignment vertical="top"/>
      <protection locked="0"/>
    </xf>
    <xf numFmtId="167" fontId="58" fillId="0" borderId="0" applyNumberFormat="0" applyFill="0" applyBorder="0" applyAlignment="0" applyProtection="0">
      <alignment vertical="top"/>
      <protection locked="0"/>
    </xf>
    <xf numFmtId="179" fontId="58" fillId="0" borderId="0" applyNumberFormat="0" applyFill="0" applyBorder="0" applyAlignment="0" applyProtection="0">
      <alignment vertical="top"/>
      <protection locked="0"/>
    </xf>
    <xf numFmtId="167" fontId="58" fillId="0" borderId="0" applyNumberFormat="0" applyFill="0" applyBorder="0" applyAlignment="0" applyProtection="0">
      <alignment vertical="top"/>
      <protection locked="0"/>
    </xf>
    <xf numFmtId="167" fontId="59" fillId="0" borderId="0" applyNumberFormat="0" applyFill="0" applyBorder="0" applyAlignment="0" applyProtection="0">
      <alignment vertical="top"/>
      <protection locked="0"/>
    </xf>
    <xf numFmtId="167" fontId="60" fillId="0" borderId="0" applyNumberFormat="0" applyFill="0" applyBorder="0" applyAlignment="0" applyProtection="0">
      <alignment vertical="top"/>
      <protection locked="0"/>
    </xf>
    <xf numFmtId="167" fontId="61" fillId="0" borderId="0" applyNumberFormat="0" applyFill="0" applyBorder="0" applyAlignment="0" applyProtection="0">
      <alignment vertical="top"/>
      <protection locked="0"/>
    </xf>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0" fontId="63"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27" fillId="44" borderId="2" applyNumberFormat="0" applyAlignment="0">
      <protection locked="0"/>
    </xf>
    <xf numFmtId="0" fontId="64" fillId="39" borderId="12" applyNumberFormat="0" applyAlignment="0"/>
    <xf numFmtId="4" fontId="65" fillId="7" borderId="13" applyNumberFormat="0" applyAlignment="0"/>
    <xf numFmtId="1" fontId="16" fillId="0" borderId="0"/>
    <xf numFmtId="0" fontId="66" fillId="0" borderId="14" applyNumberFormat="0" applyFill="0">
      <alignment horizontal="right" vertical="center" wrapText="1"/>
    </xf>
    <xf numFmtId="167" fontId="67" fillId="0" borderId="15" applyNumberFormat="0" applyFill="0" applyAlignment="0" applyProtection="0"/>
    <xf numFmtId="0" fontId="68" fillId="0" borderId="15" applyNumberFormat="0" applyFill="0" applyAlignment="0" applyProtection="0"/>
    <xf numFmtId="167" fontId="67" fillId="0" borderId="15" applyNumberFormat="0" applyFill="0" applyAlignment="0" applyProtection="0"/>
    <xf numFmtId="167" fontId="27" fillId="45" borderId="2" applyNumberFormat="0" applyAlignment="0" applyProtection="0"/>
    <xf numFmtId="0" fontId="69" fillId="8" borderId="0" applyNumberFormat="0" applyBorder="0" applyAlignment="0"/>
    <xf numFmtId="0" fontId="25" fillId="46" borderId="0">
      <alignment vertical="center" wrapText="1"/>
    </xf>
    <xf numFmtId="171" fontId="5" fillId="0" borderId="0" applyFont="0" applyFill="0" applyBorder="0" applyAlignment="0" applyProtection="0"/>
    <xf numFmtId="0" fontId="70" fillId="37" borderId="16" applyNumberFormat="0">
      <alignment horizontal="center" vertical="center"/>
    </xf>
    <xf numFmtId="167" fontId="71" fillId="47" borderId="0" applyNumberFormat="0" applyBorder="0" applyAlignment="0" applyProtection="0"/>
    <xf numFmtId="0" fontId="72" fillId="47" borderId="0" applyNumberFormat="0" applyBorder="0" applyAlignment="0" applyProtection="0"/>
    <xf numFmtId="167" fontId="71" fillId="47" borderId="0" applyNumberFormat="0" applyBorder="0" applyAlignment="0" applyProtection="0"/>
    <xf numFmtId="167" fontId="2" fillId="0" borderId="0"/>
    <xf numFmtId="167" fontId="5"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1"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5" fillId="0" borderId="0"/>
    <xf numFmtId="167" fontId="5" fillId="0" borderId="0"/>
    <xf numFmtId="167" fontId="5" fillId="0" borderId="0"/>
    <xf numFmtId="167" fontId="5"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5" fillId="0" borderId="0"/>
    <xf numFmtId="167" fontId="5" fillId="0" borderId="0"/>
    <xf numFmtId="167" fontId="73" fillId="0" borderId="0" applyNumberFormat="0" applyFill="0" applyBorder="0" applyAlignment="0" applyProtection="0"/>
    <xf numFmtId="167" fontId="2" fillId="0" borderId="0"/>
    <xf numFmtId="167" fontId="5"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3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0" fontId="2" fillId="0" borderId="0"/>
    <xf numFmtId="167" fontId="22" fillId="0" borderId="0"/>
    <xf numFmtId="167" fontId="22" fillId="0" borderId="0"/>
    <xf numFmtId="167" fontId="5" fillId="0" borderId="0"/>
    <xf numFmtId="0" fontId="2" fillId="0" borderId="0"/>
    <xf numFmtId="0" fontId="74" fillId="0" borderId="0"/>
    <xf numFmtId="0" fontId="5" fillId="0" borderId="0"/>
    <xf numFmtId="167" fontId="5" fillId="0" borderId="0"/>
    <xf numFmtId="167" fontId="5" fillId="0" borderId="0"/>
    <xf numFmtId="167" fontId="5" fillId="0" borderId="0"/>
    <xf numFmtId="0"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5" fillId="0" borderId="0"/>
    <xf numFmtId="179" fontId="5" fillId="0" borderId="0"/>
    <xf numFmtId="179" fontId="5" fillId="0" borderId="0"/>
    <xf numFmtId="167" fontId="2" fillId="0" borderId="0"/>
    <xf numFmtId="167" fontId="2" fillId="0" borderId="0"/>
    <xf numFmtId="167" fontId="2" fillId="0" borderId="0"/>
    <xf numFmtId="167" fontId="2" fillId="0" borderId="0"/>
    <xf numFmtId="167" fontId="2" fillId="0" borderId="0"/>
    <xf numFmtId="167" fontId="2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2" fillId="0" borderId="0"/>
    <xf numFmtId="167" fontId="17" fillId="0" borderId="0"/>
    <xf numFmtId="167" fontId="22" fillId="0" borderId="0"/>
    <xf numFmtId="167" fontId="22" fillId="0" borderId="0"/>
    <xf numFmtId="167" fontId="74" fillId="0" borderId="0"/>
    <xf numFmtId="167" fontId="5" fillId="0" borderId="0"/>
    <xf numFmtId="167" fontId="22" fillId="0" borderId="0"/>
    <xf numFmtId="167" fontId="22" fillId="0" borderId="0"/>
    <xf numFmtId="167" fontId="22" fillId="0" borderId="0"/>
    <xf numFmtId="167" fontId="5" fillId="0" borderId="0"/>
    <xf numFmtId="167" fontId="5" fillId="0" borderId="0"/>
    <xf numFmtId="167" fontId="22" fillId="0" borderId="0"/>
    <xf numFmtId="167" fontId="5" fillId="0" borderId="0"/>
    <xf numFmtId="167" fontId="22" fillId="0" borderId="0"/>
    <xf numFmtId="167" fontId="22"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48" borderId="0"/>
    <xf numFmtId="167" fontId="5" fillId="0" borderId="0"/>
    <xf numFmtId="167" fontId="2" fillId="0" borderId="0"/>
    <xf numFmtId="167" fontId="2" fillId="0" borderId="0"/>
    <xf numFmtId="167" fontId="2" fillId="0" borderId="0"/>
    <xf numFmtId="167" fontId="5" fillId="0" borderId="0"/>
    <xf numFmtId="167" fontId="2" fillId="0" borderId="0"/>
    <xf numFmtId="167" fontId="5" fillId="0" borderId="0"/>
    <xf numFmtId="167" fontId="5" fillId="0" borderId="0"/>
    <xf numFmtId="167" fontId="5" fillId="0" borderId="0"/>
    <xf numFmtId="167" fontId="2" fillId="0" borderId="0"/>
    <xf numFmtId="167" fontId="2" fillId="0" borderId="0"/>
    <xf numFmtId="167" fontId="5" fillId="0" borderId="0"/>
    <xf numFmtId="167" fontId="75" fillId="49" borderId="0">
      <alignment vertical="top"/>
    </xf>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79" fontId="2" fillId="0" borderId="0"/>
    <xf numFmtId="0" fontId="2" fillId="0" borderId="0"/>
    <xf numFmtId="0"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5" fillId="0" borderId="0"/>
    <xf numFmtId="167" fontId="5" fillId="0" borderId="0"/>
    <xf numFmtId="167" fontId="5" fillId="0" borderId="0"/>
    <xf numFmtId="167" fontId="5" fillId="0" borderId="0"/>
    <xf numFmtId="167" fontId="22" fillId="0" borderId="0"/>
    <xf numFmtId="167" fontId="2" fillId="0" borderId="0"/>
    <xf numFmtId="167" fontId="2" fillId="0" borderId="0"/>
    <xf numFmtId="167" fontId="2" fillId="0" borderId="0"/>
    <xf numFmtId="167" fontId="2" fillId="0" borderId="0"/>
    <xf numFmtId="167" fontId="73" fillId="0" borderId="0" applyNumberFormat="0" applyFill="0" applyBorder="0" applyAlignment="0" applyProtection="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2" fillId="0" borderId="0"/>
    <xf numFmtId="0" fontId="5" fillId="0" borderId="0"/>
    <xf numFmtId="0" fontId="22" fillId="0" borderId="0"/>
    <xf numFmtId="0" fontId="5" fillId="0" borderId="0"/>
    <xf numFmtId="167" fontId="5" fillId="0" borderId="0"/>
    <xf numFmtId="167" fontId="5" fillId="0" borderId="0"/>
    <xf numFmtId="179" fontId="5" fillId="0" borderId="0"/>
    <xf numFmtId="179" fontId="5" fillId="0" borderId="0"/>
    <xf numFmtId="167" fontId="2" fillId="0" borderId="0"/>
    <xf numFmtId="167" fontId="2" fillId="0" borderId="0"/>
    <xf numFmtId="0" fontId="2" fillId="0" borderId="0"/>
    <xf numFmtId="0" fontId="2" fillId="0" borderId="0"/>
    <xf numFmtId="167" fontId="5" fillId="0" borderId="0"/>
    <xf numFmtId="167" fontId="2" fillId="0" borderId="0"/>
    <xf numFmtId="179" fontId="5" fillId="0" borderId="0"/>
    <xf numFmtId="179"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 fillId="0" borderId="0"/>
    <xf numFmtId="167" fontId="2" fillId="0" borderId="0"/>
    <xf numFmtId="167" fontId="2" fillId="0" borderId="0"/>
    <xf numFmtId="167" fontId="2" fillId="0" borderId="0"/>
    <xf numFmtId="167" fontId="2" fillId="0" borderId="0"/>
    <xf numFmtId="167" fontId="2" fillId="0" borderId="0"/>
    <xf numFmtId="0"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2" fillId="0" borderId="0"/>
    <xf numFmtId="167" fontId="2" fillId="0" borderId="0"/>
    <xf numFmtId="167" fontId="2" fillId="0" borderId="0"/>
    <xf numFmtId="167" fontId="5" fillId="0" borderId="0"/>
    <xf numFmtId="167" fontId="2" fillId="0" borderId="0"/>
    <xf numFmtId="0" fontId="5" fillId="0" borderId="0"/>
    <xf numFmtId="0" fontId="5" fillId="0" borderId="0"/>
    <xf numFmtId="0" fontId="5" fillId="0" borderId="0"/>
    <xf numFmtId="0" fontId="5" fillId="0" borderId="0"/>
    <xf numFmtId="0" fontId="5" fillId="0" borderId="0"/>
    <xf numFmtId="0" fontId="1" fillId="0" borderId="0"/>
    <xf numFmtId="0" fontId="2" fillId="0" borderId="0"/>
    <xf numFmtId="0" fontId="2" fillId="0" borderId="0"/>
    <xf numFmtId="0" fontId="76" fillId="0" borderId="0">
      <alignment vertical="center" wrapText="1"/>
    </xf>
    <xf numFmtId="0" fontId="2" fillId="0" borderId="0"/>
    <xf numFmtId="0" fontId="2" fillId="0" borderId="0"/>
    <xf numFmtId="0"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0" fontId="5" fillId="0" borderId="0"/>
    <xf numFmtId="0" fontId="5" fillId="0" borderId="0"/>
    <xf numFmtId="0"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4" fillId="0" borderId="0"/>
    <xf numFmtId="167"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77" fillId="0" borderId="0"/>
    <xf numFmtId="167" fontId="5" fillId="0" borderId="0"/>
    <xf numFmtId="167" fontId="27" fillId="50" borderId="2" applyNumberForma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0"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2" fillId="2" borderId="1" applyNumberFormat="0" applyFont="0" applyAlignment="0" applyProtection="0"/>
    <xf numFmtId="167" fontId="2" fillId="2" borderId="1" applyNumberFormat="0" applyFont="0" applyAlignment="0" applyProtection="0"/>
    <xf numFmtId="0" fontId="5" fillId="2" borderId="1" applyNumberFormat="0" applyFont="0" applyAlignment="0" applyProtection="0"/>
    <xf numFmtId="167" fontId="78" fillId="0" borderId="0">
      <alignment horizontal="left"/>
    </xf>
    <xf numFmtId="0" fontId="79" fillId="52" borderId="18" applyNumberFormat="0" applyAlignment="0">
      <alignment vertical="center" wrapText="1"/>
      <protection locked="0"/>
    </xf>
    <xf numFmtId="0" fontId="25" fillId="53" borderId="0">
      <alignment vertical="center" wrapText="1"/>
    </xf>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0" fontId="81"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9" fontId="27" fillId="36" borderId="2" applyFont="0" applyFill="0" applyBorder="0" applyProtection="0">
      <alignment horizontal="right"/>
    </xf>
    <xf numFmtId="10" fontId="27" fillId="36" borderId="2" applyFont="0" applyFill="0" applyBorder="0" applyProtection="0">
      <alignment horizontal="right"/>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7" fillId="36" borderId="2" applyFont="0" applyFill="0" applyBorder="0" applyProtection="0">
      <alignment horizontal="right"/>
    </xf>
    <xf numFmtId="0" fontId="31" fillId="54" borderId="6" applyNumberFormat="0">
      <alignment horizontal="center" wrapText="1"/>
    </xf>
    <xf numFmtId="0" fontId="82" fillId="0" borderId="6" applyNumberFormat="0" applyAlignment="0">
      <alignment vertical="center" wrapText="1"/>
    </xf>
    <xf numFmtId="167" fontId="5" fillId="0" borderId="0"/>
    <xf numFmtId="180" fontId="17" fillId="0" borderId="0" applyFill="0" applyBorder="0" applyAlignment="0"/>
    <xf numFmtId="167" fontId="5" fillId="0" borderId="0"/>
    <xf numFmtId="0" fontId="83" fillId="0" borderId="0" applyNumberFormat="0" applyFill="0" applyBorder="0" applyProtection="0">
      <alignment horizontal="left" vertical="center" indent="1"/>
    </xf>
    <xf numFmtId="181" fontId="54" fillId="0" borderId="0"/>
    <xf numFmtId="0" fontId="31" fillId="55" borderId="6" applyNumberFormat="0">
      <alignment horizontal="center" wrapText="1"/>
    </xf>
    <xf numFmtId="0" fontId="84" fillId="0" borderId="20" applyNumberFormat="0" applyFont="0" applyFill="0" applyAlignment="0">
      <alignment vertical="center" wrapText="1"/>
    </xf>
    <xf numFmtId="167" fontId="55" fillId="42" borderId="2" applyNumberFormat="0" applyProtection="0">
      <alignment vertical="top" wrapText="1"/>
    </xf>
    <xf numFmtId="0" fontId="85" fillId="54" borderId="21">
      <alignment horizontal="center" wrapText="1"/>
    </xf>
    <xf numFmtId="167" fontId="27" fillId="56" borderId="2" applyProtection="0"/>
    <xf numFmtId="167" fontId="27" fillId="56" borderId="2" applyProtection="0">
      <alignment horizontal="left" indent="1"/>
    </xf>
    <xf numFmtId="3" fontId="27" fillId="36" borderId="2" applyFont="0" applyFill="0" applyBorder="0" applyProtection="0">
      <alignment horizontal="right"/>
    </xf>
    <xf numFmtId="167" fontId="86" fillId="0" borderId="0" applyNumberFormat="0" applyFill="0" applyBorder="0" applyAlignment="0" applyProtection="0"/>
    <xf numFmtId="0" fontId="86" fillId="0" borderId="0" applyNumberFormat="0" applyFill="0" applyBorder="0" applyAlignment="0" applyProtection="0"/>
    <xf numFmtId="167" fontId="86" fillId="0" borderId="0" applyNumberFormat="0" applyFill="0" applyBorder="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0" fontId="88"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0" fontId="35" fillId="0" borderId="6" applyNumberFormat="0" applyFill="0">
      <alignment vertical="center" wrapText="1"/>
    </xf>
    <xf numFmtId="167" fontId="89" fillId="0" borderId="0" applyNumberFormat="0" applyFill="0" applyBorder="0" applyAlignment="0" applyProtection="0"/>
    <xf numFmtId="167" fontId="89" fillId="0" borderId="0" applyNumberFormat="0" applyFill="0" applyBorder="0" applyAlignment="0" applyProtection="0"/>
    <xf numFmtId="0" fontId="90" fillId="0" borderId="0" applyNumberFormat="0" applyFill="0" applyBorder="0" applyAlignment="0" applyProtection="0"/>
    <xf numFmtId="167" fontId="89" fillId="0" borderId="0" applyNumberFormat="0" applyFill="0" applyBorder="0" applyAlignment="0" applyProtection="0"/>
    <xf numFmtId="167" fontId="89" fillId="0" borderId="0" applyNumberFormat="0" applyFill="0" applyBorder="0" applyAlignment="0" applyProtection="0"/>
    <xf numFmtId="9" fontId="4" fillId="0" borderId="0" applyFont="0" applyFill="0" applyBorder="0" applyAlignment="0" applyProtection="0"/>
  </cellStyleXfs>
  <cellXfs count="523">
    <xf numFmtId="0" fontId="0" fillId="0" borderId="0" xfId="0"/>
    <xf numFmtId="0" fontId="3" fillId="49" borderId="0" xfId="2" applyFont="1" applyFill="1"/>
    <xf numFmtId="0" fontId="0" fillId="49" borderId="0" xfId="0" applyFill="1"/>
    <xf numFmtId="0" fontId="0" fillId="49" borderId="0" xfId="0" applyFill="1" applyAlignment="1">
      <alignment horizontal="center" vertical="center"/>
    </xf>
    <xf numFmtId="0" fontId="6" fillId="49" borderId="0" xfId="3" applyFont="1" applyFill="1" applyAlignment="1">
      <alignment horizontal="center" vertical="center"/>
    </xf>
    <xf numFmtId="0" fontId="0" fillId="49" borderId="0" xfId="0" applyFill="1" applyAlignment="1">
      <alignment horizontal="left" vertical="center"/>
    </xf>
    <xf numFmtId="0" fontId="3" fillId="49" borderId="0" xfId="2" applyFont="1" applyFill="1" applyAlignment="1">
      <alignment horizontal="left" vertical="center"/>
    </xf>
    <xf numFmtId="0" fontId="0" fillId="49" borderId="32" xfId="0" applyFill="1" applyBorder="1" applyAlignment="1">
      <alignment horizontal="left" vertical="center" wrapText="1"/>
    </xf>
    <xf numFmtId="0" fontId="0" fillId="49" borderId="32" xfId="0" applyFill="1" applyBorder="1" applyAlignment="1">
      <alignment horizontal="left" vertical="center"/>
    </xf>
    <xf numFmtId="0" fontId="91" fillId="49" borderId="32" xfId="0" applyFont="1" applyFill="1" applyBorder="1" applyAlignment="1">
      <alignment horizontal="left" vertical="center"/>
    </xf>
    <xf numFmtId="0" fontId="91" fillId="49" borderId="32" xfId="0" applyFont="1" applyFill="1" applyBorder="1" applyAlignment="1">
      <alignment horizontal="left" vertical="center" wrapText="1"/>
    </xf>
    <xf numFmtId="0" fontId="0" fillId="49" borderId="32" xfId="0" applyFont="1" applyFill="1" applyBorder="1" applyAlignment="1">
      <alignment horizontal="left" vertical="center"/>
    </xf>
    <xf numFmtId="0" fontId="0" fillId="49" borderId="32" xfId="0" applyFont="1" applyFill="1" applyBorder="1" applyAlignment="1">
      <alignment horizontal="left" vertical="center" wrapText="1"/>
    </xf>
    <xf numFmtId="3" fontId="0" fillId="49" borderId="32" xfId="0" applyNumberFormat="1" applyFill="1" applyBorder="1" applyAlignment="1">
      <alignment horizontal="center" vertical="center"/>
    </xf>
    <xf numFmtId="9" fontId="0" fillId="49" borderId="32" xfId="3043" applyFont="1" applyFill="1" applyBorder="1" applyAlignment="1">
      <alignment horizontal="center" vertical="center"/>
    </xf>
    <xf numFmtId="3" fontId="0" fillId="8" borderId="32" xfId="0" applyNumberFormat="1" applyFill="1" applyBorder="1" applyAlignment="1">
      <alignment horizontal="center" vertical="center"/>
    </xf>
    <xf numFmtId="9" fontId="0" fillId="8" borderId="32" xfId="3043" applyFont="1" applyFill="1" applyBorder="1" applyAlignment="1">
      <alignment horizontal="center" vertical="center"/>
    </xf>
    <xf numFmtId="3" fontId="91" fillId="49" borderId="32" xfId="0" applyNumberFormat="1" applyFont="1" applyFill="1" applyBorder="1" applyAlignment="1">
      <alignment horizontal="center" vertical="center"/>
    </xf>
    <xf numFmtId="3" fontId="91" fillId="49" borderId="32" xfId="0" applyNumberFormat="1" applyFont="1" applyFill="1" applyBorder="1" applyAlignment="1">
      <alignment horizontal="center" vertical="center" wrapText="1"/>
    </xf>
    <xf numFmtId="9" fontId="91" fillId="49" borderId="32" xfId="3043" applyFont="1" applyFill="1" applyBorder="1" applyAlignment="1">
      <alignment horizontal="center" vertical="center"/>
    </xf>
    <xf numFmtId="0" fontId="0" fillId="49" borderId="0" xfId="0" applyFill="1" applyBorder="1" applyAlignment="1">
      <alignment horizontal="left" vertical="center"/>
    </xf>
    <xf numFmtId="0" fontId="0" fillId="49" borderId="0" xfId="0" applyFill="1" applyBorder="1"/>
    <xf numFmtId="0" fontId="0" fillId="49" borderId="0" xfId="0" applyFill="1" applyBorder="1" applyAlignment="1">
      <alignment horizontal="center" vertical="center"/>
    </xf>
    <xf numFmtId="0" fontId="0" fillId="49" borderId="38" xfId="0" applyFill="1" applyBorder="1"/>
    <xf numFmtId="0" fontId="0" fillId="49" borderId="38" xfId="0" applyFill="1" applyBorder="1" applyAlignment="1">
      <alignment horizontal="left" vertical="center"/>
    </xf>
    <xf numFmtId="0" fontId="0" fillId="49" borderId="39" xfId="0" applyFill="1" applyBorder="1"/>
    <xf numFmtId="0" fontId="0" fillId="49" borderId="39" xfId="0" applyFill="1" applyBorder="1" applyAlignment="1">
      <alignment horizontal="center" vertical="center"/>
    </xf>
    <xf numFmtId="0" fontId="0" fillId="49" borderId="40" xfId="0" applyFill="1" applyBorder="1"/>
    <xf numFmtId="2" fontId="0" fillId="49" borderId="32" xfId="0" applyNumberFormat="1" applyFont="1" applyFill="1" applyBorder="1" applyAlignment="1">
      <alignment horizontal="center" vertical="center"/>
    </xf>
    <xf numFmtId="1" fontId="0" fillId="49" borderId="32" xfId="0" applyNumberFormat="1" applyFont="1" applyFill="1" applyBorder="1" applyAlignment="1">
      <alignment horizontal="center" vertical="center"/>
    </xf>
    <xf numFmtId="3" fontId="91" fillId="49" borderId="58" xfId="0" applyNumberFormat="1" applyFont="1" applyFill="1" applyBorder="1" applyAlignment="1">
      <alignment horizontal="center" vertical="center"/>
    </xf>
    <xf numFmtId="3" fontId="91" fillId="49" borderId="57" xfId="0" applyNumberFormat="1" applyFont="1" applyFill="1" applyBorder="1" applyAlignment="1">
      <alignment horizontal="center" vertical="center"/>
    </xf>
    <xf numFmtId="0" fontId="91" fillId="49" borderId="58" xfId="0" applyFont="1" applyFill="1" applyBorder="1" applyAlignment="1">
      <alignment horizontal="center" vertical="center"/>
    </xf>
    <xf numFmtId="3" fontId="91" fillId="49" borderId="59" xfId="0" applyNumberFormat="1" applyFont="1" applyFill="1" applyBorder="1" applyAlignment="1">
      <alignment horizontal="center" vertical="center"/>
    </xf>
    <xf numFmtId="0" fontId="4" fillId="49" borderId="0" xfId="2" applyFont="1" applyFill="1" applyAlignment="1">
      <alignment horizontal="left"/>
    </xf>
    <xf numFmtId="0" fontId="4" fillId="49" borderId="0" xfId="2" applyFont="1" applyFill="1" applyAlignment="1">
      <alignment vertical="center"/>
    </xf>
    <xf numFmtId="0" fontId="4" fillId="49" borderId="0" xfId="0" applyFont="1" applyFill="1"/>
    <xf numFmtId="0" fontId="4" fillId="49" borderId="0" xfId="0" applyFont="1" applyFill="1" applyAlignment="1">
      <alignment horizontal="center"/>
    </xf>
    <xf numFmtId="0" fontId="96" fillId="49" borderId="23" xfId="2" applyFont="1" applyFill="1" applyBorder="1" applyAlignment="1">
      <alignment horizontal="center" vertical="center" wrapText="1"/>
    </xf>
    <xf numFmtId="0" fontId="96" fillId="49" borderId="0" xfId="2" applyFont="1" applyFill="1" applyBorder="1" applyAlignment="1">
      <alignment horizontal="center" vertical="center" wrapText="1"/>
    </xf>
    <xf numFmtId="0" fontId="96" fillId="49" borderId="29" xfId="2" applyFont="1" applyFill="1" applyBorder="1" applyAlignment="1">
      <alignment horizontal="center" vertical="center" wrapText="1"/>
    </xf>
    <xf numFmtId="0" fontId="96" fillId="49" borderId="7" xfId="2" applyFont="1" applyFill="1" applyBorder="1" applyAlignment="1">
      <alignment horizontal="center" vertical="center" wrapText="1"/>
    </xf>
    <xf numFmtId="0" fontId="96" fillId="49" borderId="41" xfId="2" applyFont="1" applyFill="1" applyBorder="1" applyAlignment="1">
      <alignment horizontal="center" vertical="center" wrapText="1"/>
    </xf>
    <xf numFmtId="3" fontId="96" fillId="49" borderId="28" xfId="1" applyNumberFormat="1" applyFont="1" applyFill="1" applyBorder="1" applyAlignment="1">
      <alignment horizontal="center" vertical="center" wrapText="1"/>
    </xf>
    <xf numFmtId="3" fontId="96" fillId="49" borderId="28" xfId="1" applyNumberFormat="1" applyFont="1" applyFill="1" applyBorder="1" applyAlignment="1">
      <alignment horizontal="center" vertical="center"/>
    </xf>
    <xf numFmtId="3" fontId="96" fillId="49" borderId="42" xfId="1" applyNumberFormat="1" applyFont="1" applyFill="1" applyBorder="1" applyAlignment="1">
      <alignment horizontal="center" vertical="center" wrapText="1"/>
    </xf>
    <xf numFmtId="3" fontId="96" fillId="49" borderId="7" xfId="1" applyNumberFormat="1" applyFont="1" applyFill="1" applyBorder="1" applyAlignment="1">
      <alignment horizontal="center" vertical="center" wrapText="1"/>
    </xf>
    <xf numFmtId="3" fontId="96" fillId="49" borderId="0" xfId="1" applyNumberFormat="1" applyFont="1" applyFill="1" applyBorder="1" applyAlignment="1">
      <alignment horizontal="center" vertical="center" wrapText="1"/>
    </xf>
    <xf numFmtId="3" fontId="96" fillId="49" borderId="0" xfId="1" applyNumberFormat="1" applyFont="1" applyFill="1" applyBorder="1" applyAlignment="1">
      <alignment horizontal="center" vertical="center"/>
    </xf>
    <xf numFmtId="3" fontId="96" fillId="49" borderId="41" xfId="1" applyNumberFormat="1" applyFont="1" applyFill="1" applyBorder="1" applyAlignment="1">
      <alignment horizontal="center" vertical="center" wrapText="1"/>
    </xf>
    <xf numFmtId="3" fontId="96" fillId="49" borderId="24" xfId="1" applyNumberFormat="1" applyFont="1" applyFill="1" applyBorder="1" applyAlignment="1">
      <alignment horizontal="center" vertical="center" wrapText="1"/>
    </xf>
    <xf numFmtId="3" fontId="96" fillId="49" borderId="23" xfId="1" applyNumberFormat="1" applyFont="1" applyFill="1" applyBorder="1" applyAlignment="1">
      <alignment horizontal="center" vertical="center" wrapText="1"/>
    </xf>
    <xf numFmtId="3" fontId="96" fillId="49" borderId="23" xfId="1" applyNumberFormat="1" applyFont="1" applyFill="1" applyBorder="1" applyAlignment="1">
      <alignment horizontal="center" vertical="center"/>
    </xf>
    <xf numFmtId="3" fontId="96" fillId="49" borderId="53" xfId="1" applyNumberFormat="1" applyFont="1" applyFill="1" applyBorder="1" applyAlignment="1">
      <alignment horizontal="center" vertical="center" wrapText="1"/>
    </xf>
    <xf numFmtId="1" fontId="91" fillId="49" borderId="7" xfId="2" applyNumberFormat="1" applyFont="1" applyFill="1" applyBorder="1" applyAlignment="1">
      <alignment horizontal="left" vertical="center"/>
    </xf>
    <xf numFmtId="3" fontId="91" fillId="49" borderId="0" xfId="1" applyNumberFormat="1" applyFont="1" applyFill="1" applyBorder="1" applyAlignment="1">
      <alignment horizontal="center" vertical="center"/>
    </xf>
    <xf numFmtId="3" fontId="91" fillId="49" borderId="29" xfId="1" applyNumberFormat="1" applyFont="1" applyFill="1" applyBorder="1" applyAlignment="1">
      <alignment horizontal="center" vertical="center"/>
    </xf>
    <xf numFmtId="3" fontId="98" fillId="6" borderId="0" xfId="1" applyNumberFormat="1" applyFont="1" applyFill="1" applyBorder="1" applyAlignment="1">
      <alignment horizontal="center" vertical="center"/>
    </xf>
    <xf numFmtId="3" fontId="91" fillId="49" borderId="41" xfId="1" applyNumberFormat="1" applyFont="1" applyFill="1" applyBorder="1" applyAlignment="1">
      <alignment horizontal="center" vertical="center"/>
    </xf>
    <xf numFmtId="0" fontId="96" fillId="49" borderId="25" xfId="2" applyFont="1" applyFill="1" applyBorder="1" applyAlignment="1">
      <alignment horizontal="center" vertical="center" wrapText="1"/>
    </xf>
    <xf numFmtId="165" fontId="96" fillId="49" borderId="30" xfId="0" applyNumberFormat="1" applyFont="1" applyFill="1" applyBorder="1" applyAlignment="1">
      <alignment horizontal="center" vertical="center" wrapText="1"/>
    </xf>
    <xf numFmtId="165" fontId="96" fillId="49" borderId="29" xfId="0" applyNumberFormat="1" applyFont="1" applyFill="1" applyBorder="1" applyAlignment="1">
      <alignment horizontal="center" vertical="center" wrapText="1"/>
    </xf>
    <xf numFmtId="165" fontId="96" fillId="49" borderId="25" xfId="0" applyNumberFormat="1" applyFont="1" applyFill="1" applyBorder="1" applyAlignment="1">
      <alignment horizontal="center" vertical="center" wrapText="1"/>
    </xf>
    <xf numFmtId="1" fontId="91" fillId="49" borderId="24" xfId="2" applyNumberFormat="1" applyFont="1" applyFill="1" applyBorder="1" applyAlignment="1">
      <alignment horizontal="left" vertical="center"/>
    </xf>
    <xf numFmtId="3" fontId="91" fillId="49" borderId="23" xfId="1" applyNumberFormat="1" applyFont="1" applyFill="1" applyBorder="1" applyAlignment="1">
      <alignment horizontal="center" vertical="center"/>
    </xf>
    <xf numFmtId="3" fontId="91" fillId="49" borderId="52" xfId="1" applyNumberFormat="1" applyFont="1" applyFill="1" applyBorder="1" applyAlignment="1">
      <alignment horizontal="center" vertical="center"/>
    </xf>
    <xf numFmtId="3" fontId="91" fillId="49" borderId="50" xfId="1" applyNumberFormat="1" applyFont="1" applyFill="1" applyBorder="1" applyAlignment="1">
      <alignment horizontal="center" vertical="center"/>
    </xf>
    <xf numFmtId="3" fontId="91" fillId="49" borderId="53" xfId="1" applyNumberFormat="1" applyFont="1" applyFill="1" applyBorder="1" applyAlignment="1">
      <alignment horizontal="center" vertical="center"/>
    </xf>
    <xf numFmtId="165" fontId="91" fillId="49" borderId="25" xfId="2" applyNumberFormat="1" applyFont="1" applyFill="1" applyBorder="1" applyAlignment="1">
      <alignment horizontal="center" vertical="center"/>
    </xf>
    <xf numFmtId="3" fontId="98" fillId="6" borderId="58" xfId="1" applyNumberFormat="1" applyFont="1" applyFill="1" applyBorder="1" applyAlignment="1">
      <alignment horizontal="center" vertical="center"/>
    </xf>
    <xf numFmtId="165" fontId="91" fillId="49" borderId="60" xfId="2" applyNumberFormat="1" applyFont="1" applyFill="1" applyBorder="1" applyAlignment="1">
      <alignment horizontal="center" vertical="center"/>
    </xf>
    <xf numFmtId="0" fontId="91" fillId="49" borderId="0" xfId="2" applyFont="1" applyFill="1" applyBorder="1" applyAlignment="1">
      <alignment horizontal="left" vertical="center"/>
    </xf>
    <xf numFmtId="166" fontId="4" fillId="49" borderId="0" xfId="2" applyNumberFormat="1" applyFont="1" applyFill="1" applyBorder="1" applyAlignment="1">
      <alignment vertical="center"/>
    </xf>
    <xf numFmtId="0" fontId="4" fillId="49" borderId="0" xfId="2" applyFont="1" applyFill="1" applyBorder="1" applyAlignment="1">
      <alignment vertical="center"/>
    </xf>
    <xf numFmtId="9" fontId="4" fillId="49" borderId="0" xfId="3043" applyFont="1" applyFill="1" applyBorder="1" applyAlignment="1">
      <alignment vertical="center"/>
    </xf>
    <xf numFmtId="0" fontId="92" fillId="49" borderId="0" xfId="2" applyFont="1" applyFill="1" applyAlignment="1">
      <alignment horizontal="left"/>
    </xf>
    <xf numFmtId="0" fontId="92" fillId="49" borderId="0" xfId="2" applyFont="1" applyFill="1" applyAlignment="1">
      <alignment vertical="center"/>
    </xf>
    <xf numFmtId="0" fontId="101" fillId="49" borderId="0" xfId="0" applyFont="1" applyFill="1" applyAlignment="1">
      <alignment horizontal="center"/>
    </xf>
    <xf numFmtId="0" fontId="4" fillId="49" borderId="0" xfId="0" applyFont="1" applyFill="1" applyBorder="1"/>
    <xf numFmtId="0" fontId="91" fillId="49" borderId="0" xfId="2" applyFont="1" applyFill="1" applyBorder="1" applyAlignment="1">
      <alignment vertical="center"/>
    </xf>
    <xf numFmtId="0" fontId="4" fillId="49" borderId="0" xfId="0" applyFont="1" applyFill="1" applyAlignment="1">
      <alignment horizontal="left"/>
    </xf>
    <xf numFmtId="3" fontId="91" fillId="49" borderId="60" xfId="0" applyNumberFormat="1" applyFont="1" applyFill="1" applyBorder="1" applyAlignment="1">
      <alignment horizontal="center" vertical="center"/>
    </xf>
    <xf numFmtId="3" fontId="91" fillId="59" borderId="23" xfId="1" applyNumberFormat="1" applyFont="1" applyFill="1" applyBorder="1" applyAlignment="1">
      <alignment horizontal="center" vertical="center"/>
    </xf>
    <xf numFmtId="3" fontId="91" fillId="59" borderId="0" xfId="1" applyNumberFormat="1" applyFont="1" applyFill="1" applyBorder="1" applyAlignment="1">
      <alignment horizontal="center" vertical="center"/>
    </xf>
    <xf numFmtId="0" fontId="92" fillId="49" borderId="0" xfId="2" applyFont="1" applyFill="1" applyBorder="1" applyAlignment="1">
      <alignment vertical="center"/>
    </xf>
    <xf numFmtId="0" fontId="91" fillId="49" borderId="57" xfId="0" applyFont="1" applyFill="1" applyBorder="1" applyAlignment="1">
      <alignment horizontal="left" vertical="center"/>
    </xf>
    <xf numFmtId="0" fontId="96" fillId="49" borderId="46" xfId="2" applyFont="1" applyFill="1" applyBorder="1" applyAlignment="1">
      <alignment horizontal="center" vertical="center" wrapText="1"/>
    </xf>
    <xf numFmtId="1" fontId="91" fillId="49" borderId="47" xfId="2" applyNumberFormat="1" applyFont="1" applyFill="1" applyBorder="1" applyAlignment="1">
      <alignment horizontal="center" vertical="center"/>
    </xf>
    <xf numFmtId="165" fontId="96" fillId="49" borderId="7" xfId="0" applyNumberFormat="1" applyFont="1" applyFill="1" applyBorder="1" applyAlignment="1">
      <alignment horizontal="center" vertical="center" wrapText="1"/>
    </xf>
    <xf numFmtId="165" fontId="96" fillId="49" borderId="24" xfId="0" applyNumberFormat="1" applyFont="1" applyFill="1" applyBorder="1" applyAlignment="1">
      <alignment horizontal="center" vertical="center" wrapText="1"/>
    </xf>
    <xf numFmtId="165" fontId="91" fillId="49" borderId="24" xfId="2" applyNumberFormat="1" applyFont="1" applyFill="1" applyBorder="1" applyAlignment="1">
      <alignment horizontal="center" vertical="center"/>
    </xf>
    <xf numFmtId="165" fontId="91" fillId="49" borderId="62" xfId="2" applyNumberFormat="1" applyFont="1" applyFill="1" applyBorder="1" applyAlignment="1">
      <alignment horizontal="center" vertical="center"/>
    </xf>
    <xf numFmtId="165" fontId="91" fillId="49" borderId="57" xfId="2" applyNumberFormat="1" applyFont="1" applyFill="1" applyBorder="1" applyAlignment="1">
      <alignment horizontal="center" vertical="center"/>
    </xf>
    <xf numFmtId="0" fontId="96" fillId="49" borderId="54" xfId="2" applyFont="1" applyFill="1" applyBorder="1" applyAlignment="1">
      <alignment horizontal="center" vertical="center" wrapText="1"/>
    </xf>
    <xf numFmtId="165" fontId="91" fillId="49" borderId="65" xfId="2" applyNumberFormat="1" applyFont="1" applyFill="1" applyBorder="1" applyAlignment="1">
      <alignment horizontal="center" vertical="center"/>
    </xf>
    <xf numFmtId="0" fontId="91" fillId="49" borderId="66" xfId="0" applyFont="1" applyFill="1" applyBorder="1" applyAlignment="1">
      <alignment horizontal="center" vertical="center"/>
    </xf>
    <xf numFmtId="165" fontId="96" fillId="49" borderId="0" xfId="0" applyNumberFormat="1" applyFont="1" applyFill="1" applyBorder="1" applyAlignment="1">
      <alignment horizontal="center" vertical="center" wrapText="1"/>
    </xf>
    <xf numFmtId="165" fontId="96" fillId="49" borderId="23" xfId="0" applyNumberFormat="1" applyFont="1" applyFill="1" applyBorder="1" applyAlignment="1">
      <alignment horizontal="center" vertical="center" wrapText="1"/>
    </xf>
    <xf numFmtId="3" fontId="4" fillId="49" borderId="0" xfId="0" applyNumberFormat="1" applyFont="1" applyFill="1"/>
    <xf numFmtId="1" fontId="91" fillId="45" borderId="7" xfId="2" applyNumberFormat="1" applyFont="1" applyFill="1" applyBorder="1" applyAlignment="1" applyProtection="1">
      <alignment horizontal="left" vertical="center"/>
      <protection locked="0"/>
    </xf>
    <xf numFmtId="0" fontId="97" fillId="45" borderId="0" xfId="25" applyFont="1" applyFill="1" applyBorder="1" applyAlignment="1" applyProtection="1">
      <alignment horizontal="center" vertical="center"/>
      <protection locked="0"/>
    </xf>
    <xf numFmtId="0" fontId="97" fillId="45" borderId="29" xfId="25" applyFont="1" applyFill="1" applyBorder="1" applyAlignment="1" applyProtection="1">
      <alignment horizontal="center" vertical="center"/>
      <protection locked="0"/>
    </xf>
    <xf numFmtId="0" fontId="97" fillId="45" borderId="28" xfId="25" applyFont="1" applyFill="1" applyBorder="1" applyAlignment="1" applyProtection="1">
      <alignment horizontal="center" vertical="center"/>
      <protection locked="0"/>
    </xf>
    <xf numFmtId="1" fontId="91" fillId="45" borderId="24" xfId="2" applyNumberFormat="1" applyFont="1" applyFill="1" applyBorder="1" applyAlignment="1" applyProtection="1">
      <alignment horizontal="left" vertical="center"/>
      <protection locked="0"/>
    </xf>
    <xf numFmtId="0" fontId="97" fillId="45" borderId="23" xfId="25" applyFont="1" applyFill="1" applyBorder="1" applyAlignment="1" applyProtection="1">
      <alignment horizontal="center" vertical="center"/>
      <protection locked="0"/>
    </xf>
    <xf numFmtId="0" fontId="97" fillId="45" borderId="25" xfId="25" applyFont="1" applyFill="1" applyBorder="1" applyAlignment="1" applyProtection="1">
      <alignment horizontal="center" vertical="center"/>
      <protection locked="0"/>
    </xf>
    <xf numFmtId="0" fontId="97" fillId="45" borderId="23" xfId="25" applyFont="1" applyFill="1" applyBorder="1" applyProtection="1">
      <protection locked="0"/>
    </xf>
    <xf numFmtId="0" fontId="97" fillId="45" borderId="25" xfId="25" applyFont="1" applyFill="1" applyBorder="1" applyProtection="1">
      <protection locked="0"/>
    </xf>
    <xf numFmtId="165" fontId="96" fillId="45" borderId="38" xfId="0" applyNumberFormat="1" applyFont="1" applyFill="1" applyBorder="1" applyAlignment="1" applyProtection="1">
      <alignment horizontal="center" vertical="center" wrapText="1"/>
      <protection locked="0"/>
    </xf>
    <xf numFmtId="165" fontId="96" fillId="45" borderId="47" xfId="0" applyNumberFormat="1" applyFont="1" applyFill="1" applyBorder="1" applyAlignment="1" applyProtection="1">
      <alignment horizontal="center" vertical="center" wrapText="1"/>
      <protection locked="0"/>
    </xf>
    <xf numFmtId="0" fontId="97" fillId="45" borderId="27" xfId="25" applyFont="1" applyFill="1" applyBorder="1" applyAlignment="1" applyProtection="1">
      <alignment horizontal="center" vertical="center"/>
      <protection locked="0"/>
    </xf>
    <xf numFmtId="3" fontId="4" fillId="45" borderId="7" xfId="0" applyNumberFormat="1" applyFont="1" applyFill="1" applyBorder="1" applyAlignment="1" applyProtection="1">
      <alignment horizontal="center" vertical="center"/>
      <protection locked="0"/>
    </xf>
    <xf numFmtId="3" fontId="4" fillId="45" borderId="0" xfId="0" applyNumberFormat="1" applyFont="1" applyFill="1" applyBorder="1" applyAlignment="1" applyProtection="1">
      <alignment horizontal="center" vertical="center"/>
      <protection locked="0"/>
    </xf>
    <xf numFmtId="3" fontId="4" fillId="45" borderId="29" xfId="0" applyNumberFormat="1" applyFont="1" applyFill="1" applyBorder="1" applyAlignment="1" applyProtection="1">
      <alignment horizontal="center" vertical="center"/>
      <protection locked="0"/>
    </xf>
    <xf numFmtId="3" fontId="4" fillId="45" borderId="24" xfId="0" applyNumberFormat="1" applyFont="1" applyFill="1" applyBorder="1" applyAlignment="1" applyProtection="1">
      <alignment horizontal="center" vertical="center"/>
      <protection locked="0"/>
    </xf>
    <xf numFmtId="3" fontId="0" fillId="45" borderId="32" xfId="0" applyNumberFormat="1" applyFill="1" applyBorder="1" applyAlignment="1" applyProtection="1">
      <alignment horizontal="center" vertical="center"/>
      <protection locked="0"/>
    </xf>
    <xf numFmtId="0" fontId="0" fillId="45" borderId="32" xfId="0" applyFont="1" applyFill="1" applyBorder="1" applyAlignment="1" applyProtection="1">
      <alignment horizontal="left" vertical="center"/>
      <protection locked="0"/>
    </xf>
    <xf numFmtId="0" fontId="96" fillId="49" borderId="0" xfId="2" applyFont="1" applyFill="1" applyBorder="1" applyAlignment="1">
      <alignment horizontal="center" vertical="center" wrapText="1"/>
    </xf>
    <xf numFmtId="3" fontId="96" fillId="49" borderId="7" xfId="1" applyNumberFormat="1" applyFont="1" applyFill="1" applyBorder="1" applyAlignment="1">
      <alignment horizontal="center" wrapText="1"/>
    </xf>
    <xf numFmtId="3" fontId="96" fillId="49" borderId="0" xfId="1" applyNumberFormat="1" applyFont="1" applyFill="1" applyBorder="1" applyAlignment="1">
      <alignment horizontal="center" wrapText="1"/>
    </xf>
    <xf numFmtId="3" fontId="96" fillId="49" borderId="0" xfId="1" applyNumberFormat="1" applyFont="1" applyFill="1" applyBorder="1" applyAlignment="1">
      <alignment horizontal="center"/>
    </xf>
    <xf numFmtId="3" fontId="96" fillId="49" borderId="24" xfId="1" applyNumberFormat="1" applyFont="1" applyFill="1" applyBorder="1" applyAlignment="1">
      <alignment horizontal="center" wrapText="1"/>
    </xf>
    <xf numFmtId="3" fontId="96" fillId="49" borderId="23" xfId="1" applyNumberFormat="1" applyFont="1" applyFill="1" applyBorder="1" applyAlignment="1">
      <alignment horizontal="center" wrapText="1"/>
    </xf>
    <xf numFmtId="3" fontId="96" fillId="49" borderId="23" xfId="1" applyNumberFormat="1" applyFont="1" applyFill="1" applyBorder="1" applyAlignment="1">
      <alignment horizontal="center"/>
    </xf>
    <xf numFmtId="3" fontId="96" fillId="49" borderId="41" xfId="1" applyNumberFormat="1" applyFont="1" applyFill="1" applyBorder="1" applyAlignment="1">
      <alignment horizontal="center" wrapText="1"/>
    </xf>
    <xf numFmtId="3" fontId="96" fillId="49" borderId="53" xfId="1" applyNumberFormat="1" applyFont="1" applyFill="1" applyBorder="1" applyAlignment="1">
      <alignment horizontal="center" wrapText="1"/>
    </xf>
    <xf numFmtId="165" fontId="96" fillId="49" borderId="54" xfId="0" applyNumberFormat="1" applyFont="1" applyFill="1" applyBorder="1" applyAlignment="1">
      <alignment horizontal="center" wrapText="1"/>
    </xf>
    <xf numFmtId="165" fontId="96" fillId="49" borderId="63" xfId="0" applyNumberFormat="1" applyFont="1" applyFill="1" applyBorder="1" applyAlignment="1">
      <alignment horizontal="center" wrapText="1"/>
    </xf>
    <xf numFmtId="165" fontId="96" fillId="49" borderId="64" xfId="0" applyNumberFormat="1" applyFont="1" applyFill="1" applyBorder="1" applyAlignment="1">
      <alignment horizontal="center" wrapText="1"/>
    </xf>
    <xf numFmtId="165" fontId="96" fillId="49" borderId="29" xfId="0" applyNumberFormat="1" applyFont="1" applyFill="1" applyBorder="1" applyAlignment="1">
      <alignment horizontal="center" wrapText="1"/>
    </xf>
    <xf numFmtId="165" fontId="96" fillId="49" borderId="25" xfId="0" applyNumberFormat="1" applyFont="1" applyFill="1" applyBorder="1" applyAlignment="1">
      <alignment horizontal="center" wrapText="1"/>
    </xf>
    <xf numFmtId="165" fontId="96" fillId="49" borderId="0" xfId="0" applyNumberFormat="1" applyFont="1" applyFill="1" applyBorder="1" applyAlignment="1">
      <alignment horizontal="center" wrapText="1"/>
    </xf>
    <xf numFmtId="165" fontId="96" fillId="45" borderId="38" xfId="0" applyNumberFormat="1" applyFont="1" applyFill="1" applyBorder="1" applyAlignment="1" applyProtection="1">
      <alignment horizontal="center" wrapText="1"/>
      <protection locked="0"/>
    </xf>
    <xf numFmtId="165" fontId="96" fillId="49" borderId="7" xfId="0" applyNumberFormat="1" applyFont="1" applyFill="1" applyBorder="1" applyAlignment="1">
      <alignment horizontal="center" wrapText="1"/>
    </xf>
    <xf numFmtId="165" fontId="96" fillId="49" borderId="24" xfId="0" applyNumberFormat="1" applyFont="1" applyFill="1" applyBorder="1" applyAlignment="1">
      <alignment horizontal="center" wrapText="1"/>
    </xf>
    <xf numFmtId="165" fontId="96" fillId="45" borderId="47" xfId="0" applyNumberFormat="1" applyFont="1" applyFill="1" applyBorder="1" applyAlignment="1" applyProtection="1">
      <alignment horizontal="center" wrapText="1"/>
      <protection locked="0"/>
    </xf>
    <xf numFmtId="0" fontId="96" fillId="49" borderId="0" xfId="2" applyFont="1" applyFill="1" applyBorder="1" applyAlignment="1">
      <alignment horizontal="center" vertical="center" wrapText="1"/>
    </xf>
    <xf numFmtId="0" fontId="96" fillId="49" borderId="0" xfId="2" applyFont="1" applyFill="1" applyBorder="1" applyAlignment="1">
      <alignment horizontal="center" vertical="center" wrapText="1"/>
    </xf>
    <xf numFmtId="0" fontId="96" fillId="49" borderId="0" xfId="2" applyFont="1" applyFill="1" applyBorder="1" applyAlignment="1">
      <alignment horizontal="center" vertical="center" wrapText="1"/>
    </xf>
    <xf numFmtId="0" fontId="96" fillId="49" borderId="0" xfId="2" applyFont="1" applyFill="1" applyBorder="1" applyAlignment="1">
      <alignment horizontal="center" vertical="center" wrapText="1"/>
    </xf>
    <xf numFmtId="0" fontId="97" fillId="49" borderId="0" xfId="25" applyFont="1" applyFill="1" applyBorder="1" applyAlignment="1" applyProtection="1">
      <alignment horizontal="center" vertical="center"/>
    </xf>
    <xf numFmtId="0" fontId="96" fillId="49" borderId="52" xfId="2" applyFont="1" applyFill="1" applyBorder="1" applyAlignment="1">
      <alignment horizontal="center" vertical="center"/>
    </xf>
    <xf numFmtId="0" fontId="96" fillId="49" borderId="50" xfId="2" applyFont="1" applyFill="1" applyBorder="1" applyAlignment="1">
      <alignment horizontal="center" vertical="center" wrapText="1"/>
    </xf>
    <xf numFmtId="0" fontId="96" fillId="49" borderId="49" xfId="2" applyFont="1" applyFill="1" applyBorder="1" applyAlignment="1">
      <alignment horizontal="center" vertical="center" wrapText="1"/>
    </xf>
    <xf numFmtId="0" fontId="96" fillId="49" borderId="52" xfId="2" applyFont="1" applyFill="1" applyBorder="1" applyAlignment="1">
      <alignment horizontal="center" vertical="center" wrapText="1"/>
    </xf>
    <xf numFmtId="0" fontId="96" fillId="49" borderId="55" xfId="2" applyFont="1" applyFill="1" applyBorder="1" applyAlignment="1">
      <alignment horizontal="center" vertical="center" wrapText="1"/>
    </xf>
    <xf numFmtId="0" fontId="97" fillId="45" borderId="7" xfId="25" applyFont="1" applyFill="1" applyBorder="1" applyAlignment="1" applyProtection="1">
      <alignment horizontal="center" vertical="center"/>
      <protection locked="0"/>
    </xf>
    <xf numFmtId="0" fontId="96" fillId="49" borderId="52" xfId="2" applyFont="1" applyFill="1" applyBorder="1" applyAlignment="1">
      <alignment horizontal="center" vertical="top" wrapText="1"/>
    </xf>
    <xf numFmtId="0" fontId="96" fillId="49" borderId="50" xfId="2" applyFont="1" applyFill="1" applyBorder="1" applyAlignment="1">
      <alignment horizontal="center" vertical="top" wrapText="1"/>
    </xf>
    <xf numFmtId="0" fontId="103" fillId="49" borderId="50" xfId="2" applyFont="1" applyFill="1" applyBorder="1" applyAlignment="1">
      <alignment horizontal="center" vertical="top" wrapText="1"/>
    </xf>
    <xf numFmtId="0" fontId="96" fillId="49" borderId="0" xfId="2" applyFont="1" applyFill="1" applyBorder="1" applyAlignment="1">
      <alignment horizontal="center" vertical="center" wrapText="1"/>
    </xf>
    <xf numFmtId="0" fontId="22" fillId="49" borderId="0" xfId="0" applyFont="1" applyFill="1"/>
    <xf numFmtId="0" fontId="104" fillId="49" borderId="0" xfId="0" applyFont="1" applyFill="1" applyAlignment="1">
      <alignment vertical="center"/>
    </xf>
    <xf numFmtId="0" fontId="22" fillId="45" borderId="0" xfId="0" applyFont="1" applyFill="1" applyAlignment="1">
      <alignment vertical="center" wrapText="1"/>
    </xf>
    <xf numFmtId="0" fontId="22" fillId="49" borderId="0" xfId="0" applyFont="1" applyFill="1" applyAlignment="1">
      <alignment vertical="center" wrapText="1"/>
    </xf>
    <xf numFmtId="0" fontId="96" fillId="49" borderId="7" xfId="2" applyFont="1" applyFill="1" applyBorder="1" applyAlignment="1">
      <alignment horizontal="center" vertical="top" wrapText="1"/>
    </xf>
    <xf numFmtId="0" fontId="96" fillId="49" borderId="0" xfId="2" applyFont="1" applyFill="1" applyBorder="1" applyAlignment="1">
      <alignment horizontal="center" vertical="top" wrapText="1"/>
    </xf>
    <xf numFmtId="0" fontId="96" fillId="49" borderId="29" xfId="2" applyFont="1" applyFill="1" applyBorder="1" applyAlignment="1">
      <alignment horizontal="center" vertical="top" wrapText="1"/>
    </xf>
    <xf numFmtId="0" fontId="0" fillId="61" borderId="70" xfId="0" applyFill="1" applyBorder="1"/>
    <xf numFmtId="0" fontId="92" fillId="61" borderId="78" xfId="0" applyFont="1" applyFill="1" applyBorder="1"/>
    <xf numFmtId="0" fontId="7" fillId="61" borderId="88" xfId="2" applyFont="1" applyFill="1" applyBorder="1" applyAlignment="1">
      <alignment horizontal="center" vertical="center"/>
    </xf>
    <xf numFmtId="0" fontId="7" fillId="61" borderId="89" xfId="2" applyFont="1" applyFill="1" applyBorder="1" applyAlignment="1">
      <alignment vertical="center"/>
    </xf>
    <xf numFmtId="1" fontId="3" fillId="49" borderId="90" xfId="2" applyNumberFormat="1" applyFont="1" applyFill="1" applyBorder="1" applyAlignment="1">
      <alignment horizontal="left" vertical="center"/>
    </xf>
    <xf numFmtId="1" fontId="3" fillId="49" borderId="91" xfId="2" applyNumberFormat="1" applyFont="1" applyFill="1" applyBorder="1" applyAlignment="1">
      <alignment horizontal="left" vertical="center"/>
    </xf>
    <xf numFmtId="1" fontId="3" fillId="45" borderId="90" xfId="2" applyNumberFormat="1" applyFont="1" applyFill="1" applyBorder="1" applyAlignment="1" applyProtection="1">
      <alignment horizontal="left" vertical="center"/>
      <protection locked="0"/>
    </xf>
    <xf numFmtId="0" fontId="3" fillId="45" borderId="92" xfId="2" applyFont="1" applyFill="1" applyBorder="1" applyAlignment="1" applyProtection="1">
      <alignment horizontal="left" vertical="center"/>
      <protection locked="0"/>
    </xf>
    <xf numFmtId="1" fontId="3" fillId="45" borderId="92" xfId="2" applyNumberFormat="1" applyFont="1" applyFill="1" applyBorder="1" applyAlignment="1" applyProtection="1">
      <alignment horizontal="left" vertical="center"/>
      <protection locked="0"/>
    </xf>
    <xf numFmtId="1" fontId="3" fillId="45" borderId="91" xfId="2" applyNumberFormat="1" applyFont="1" applyFill="1" applyBorder="1" applyAlignment="1" applyProtection="1">
      <alignment horizontal="left" vertical="center"/>
      <protection locked="0"/>
    </xf>
    <xf numFmtId="0" fontId="0" fillId="61" borderId="93" xfId="0" applyFill="1" applyBorder="1"/>
    <xf numFmtId="0" fontId="0" fillId="61" borderId="94" xfId="0" applyFill="1" applyBorder="1"/>
    <xf numFmtId="0" fontId="0" fillId="49" borderId="98" xfId="0" applyFill="1" applyBorder="1" applyAlignment="1">
      <alignment wrapText="1"/>
    </xf>
    <xf numFmtId="0" fontId="7" fillId="61" borderId="99" xfId="2" applyFont="1" applyFill="1" applyBorder="1" applyAlignment="1">
      <alignment horizontal="center" vertical="center"/>
    </xf>
    <xf numFmtId="0" fontId="7" fillId="61" borderId="100" xfId="2" applyFont="1" applyFill="1" applyBorder="1" applyAlignment="1">
      <alignment horizontal="center" vertical="center"/>
    </xf>
    <xf numFmtId="164" fontId="6" fillId="49" borderId="80" xfId="0" applyNumberFormat="1" applyFont="1" applyFill="1" applyBorder="1" applyAlignment="1">
      <alignment horizontal="center" vertical="center" wrapText="1"/>
    </xf>
    <xf numFmtId="164" fontId="6" fillId="49" borderId="81" xfId="0" applyNumberFormat="1" applyFont="1" applyFill="1" applyBorder="1" applyAlignment="1">
      <alignment horizontal="center" vertical="center" wrapText="1"/>
    </xf>
    <xf numFmtId="164" fontId="6" fillId="49" borderId="84" xfId="0" applyNumberFormat="1" applyFont="1" applyFill="1" applyBorder="1" applyAlignment="1">
      <alignment horizontal="center" vertical="center" wrapText="1"/>
    </xf>
    <xf numFmtId="164" fontId="3" fillId="49" borderId="85" xfId="2" applyNumberFormat="1" applyFont="1" applyFill="1" applyBorder="1" applyAlignment="1">
      <alignment horizontal="center" vertical="center"/>
    </xf>
    <xf numFmtId="0" fontId="96" fillId="49" borderId="41" xfId="2" applyFont="1" applyFill="1" applyBorder="1" applyAlignment="1">
      <alignment horizontal="center" vertical="top" wrapText="1"/>
    </xf>
    <xf numFmtId="0" fontId="96" fillId="49" borderId="38" xfId="2" applyFont="1" applyFill="1" applyBorder="1" applyAlignment="1">
      <alignment horizontal="center" vertical="top" wrapText="1"/>
    </xf>
    <xf numFmtId="0" fontId="103" fillId="49" borderId="0" xfId="2" applyFont="1" applyFill="1" applyBorder="1" applyAlignment="1">
      <alignment horizontal="center" vertical="top" wrapText="1"/>
    </xf>
    <xf numFmtId="0" fontId="4" fillId="49" borderId="0" xfId="0" applyFont="1" applyFill="1" applyAlignment="1">
      <alignment vertical="top"/>
    </xf>
    <xf numFmtId="0" fontId="96" fillId="49" borderId="28" xfId="2" applyFont="1" applyFill="1" applyBorder="1" applyAlignment="1">
      <alignment vertical="top" wrapText="1"/>
    </xf>
    <xf numFmtId="0" fontId="96" fillId="59" borderId="0" xfId="2" applyFont="1" applyFill="1" applyBorder="1" applyAlignment="1">
      <alignment horizontal="center" vertical="center" wrapText="1"/>
    </xf>
    <xf numFmtId="0" fontId="96" fillId="59" borderId="29" xfId="2" applyFont="1" applyFill="1" applyBorder="1" applyAlignment="1">
      <alignment horizontal="center" vertical="center" wrapText="1"/>
    </xf>
    <xf numFmtId="0" fontId="91" fillId="49" borderId="41" xfId="2" applyFont="1" applyFill="1" applyBorder="1" applyAlignment="1">
      <alignment horizontal="center" vertical="center" wrapText="1"/>
    </xf>
    <xf numFmtId="0" fontId="111" fillId="61" borderId="78" xfId="2" applyFont="1" applyFill="1" applyBorder="1" applyAlignment="1">
      <alignment horizontal="left" vertical="center"/>
    </xf>
    <xf numFmtId="0" fontId="92" fillId="61" borderId="32" xfId="0" applyFont="1" applyFill="1" applyBorder="1" applyAlignment="1">
      <alignment horizontal="center" vertical="center"/>
    </xf>
    <xf numFmtId="0" fontId="113" fillId="49" borderId="0" xfId="0" applyFont="1" applyFill="1"/>
    <xf numFmtId="0" fontId="100" fillId="49" borderId="0" xfId="2" applyFont="1" applyFill="1" applyBorder="1" applyAlignment="1">
      <alignment vertical="center"/>
    </xf>
    <xf numFmtId="0" fontId="114" fillId="49" borderId="0" xfId="0" applyFont="1" applyFill="1" applyBorder="1"/>
    <xf numFmtId="0" fontId="114" fillId="49" borderId="0" xfId="0" applyFont="1" applyFill="1"/>
    <xf numFmtId="0" fontId="92" fillId="61" borderId="33" xfId="0" applyFont="1" applyFill="1" applyBorder="1" applyAlignment="1">
      <alignment horizontal="center"/>
    </xf>
    <xf numFmtId="0" fontId="92" fillId="61" borderId="32" xfId="0" applyFont="1" applyFill="1" applyBorder="1" applyAlignment="1">
      <alignment horizontal="center" vertical="center" wrapText="1"/>
    </xf>
    <xf numFmtId="0" fontId="92" fillId="61" borderId="32" xfId="0" applyFont="1" applyFill="1" applyBorder="1" applyAlignment="1">
      <alignment horizontal="center"/>
    </xf>
    <xf numFmtId="0" fontId="92" fillId="61" borderId="34" xfId="0" applyFont="1" applyFill="1" applyBorder="1" applyAlignment="1">
      <alignment horizontal="center"/>
    </xf>
    <xf numFmtId="0" fontId="92" fillId="61" borderId="36" xfId="0" applyFont="1" applyFill="1" applyBorder="1" applyAlignment="1">
      <alignment horizontal="center" vertical="center" wrapText="1"/>
    </xf>
    <xf numFmtId="0" fontId="92" fillId="61" borderId="33" xfId="0" applyFont="1" applyFill="1" applyBorder="1" applyAlignment="1">
      <alignment vertical="center" wrapText="1"/>
    </xf>
    <xf numFmtId="3" fontId="91" fillId="49" borderId="7" xfId="1" applyNumberFormat="1" applyFont="1" applyFill="1" applyBorder="1" applyAlignment="1">
      <alignment horizontal="center" vertical="center"/>
    </xf>
    <xf numFmtId="3" fontId="91" fillId="49" borderId="28" xfId="1" applyNumberFormat="1" applyFont="1" applyFill="1" applyBorder="1" applyAlignment="1">
      <alignment horizontal="center" vertical="center"/>
    </xf>
    <xf numFmtId="165" fontId="91" fillId="49" borderId="7" xfId="2" applyNumberFormat="1" applyFont="1" applyFill="1" applyBorder="1" applyAlignment="1">
      <alignment horizontal="center" vertical="center"/>
    </xf>
    <xf numFmtId="1" fontId="91" fillId="49" borderId="38" xfId="2" applyNumberFormat="1" applyFont="1" applyFill="1" applyBorder="1" applyAlignment="1">
      <alignment horizontal="center" vertical="center"/>
    </xf>
    <xf numFmtId="165" fontId="91" fillId="49" borderId="27" xfId="2" applyNumberFormat="1" applyFont="1" applyFill="1" applyBorder="1" applyAlignment="1">
      <alignment horizontal="center" vertical="center"/>
    </xf>
    <xf numFmtId="165" fontId="91" fillId="49" borderId="29" xfId="2" applyNumberFormat="1" applyFont="1" applyFill="1" applyBorder="1" applyAlignment="1">
      <alignment horizontal="center" vertical="center"/>
    </xf>
    <xf numFmtId="3" fontId="96" fillId="59" borderId="0" xfId="1" applyNumberFormat="1" applyFont="1" applyFill="1" applyBorder="1" applyAlignment="1">
      <alignment horizontal="center" vertical="center" wrapText="1"/>
    </xf>
    <xf numFmtId="3" fontId="96" fillId="45" borderId="7" xfId="1" applyNumberFormat="1" applyFont="1" applyFill="1" applyBorder="1" applyAlignment="1" applyProtection="1">
      <alignment horizontal="center" vertical="center" wrapText="1"/>
      <protection locked="0"/>
    </xf>
    <xf numFmtId="3" fontId="96" fillId="45" borderId="0" xfId="1" applyNumberFormat="1" applyFont="1" applyFill="1" applyBorder="1" applyAlignment="1" applyProtection="1">
      <alignment horizontal="center" vertical="center" wrapText="1"/>
      <protection locked="0"/>
    </xf>
    <xf numFmtId="1" fontId="96" fillId="49" borderId="27" xfId="2" applyNumberFormat="1" applyFont="1" applyFill="1" applyBorder="1" applyAlignment="1">
      <alignment horizontal="center" vertical="center" wrapText="1"/>
    </xf>
    <xf numFmtId="1" fontId="96" fillId="49" borderId="28" xfId="2" applyNumberFormat="1" applyFont="1" applyFill="1" applyBorder="1" applyAlignment="1">
      <alignment horizontal="center" vertical="center" wrapText="1"/>
    </xf>
    <xf numFmtId="0" fontId="96" fillId="59" borderId="28" xfId="2" applyFont="1" applyFill="1" applyBorder="1" applyAlignment="1">
      <alignment horizontal="center" vertical="center" wrapText="1"/>
    </xf>
    <xf numFmtId="1" fontId="96" fillId="49" borderId="0" xfId="2" applyNumberFormat="1" applyFont="1" applyFill="1" applyBorder="1" applyAlignment="1">
      <alignment horizontal="center" vertical="center" wrapText="1"/>
    </xf>
    <xf numFmtId="3" fontId="96" fillId="45" borderId="0" xfId="1" applyNumberFormat="1" applyFont="1" applyFill="1" applyBorder="1" applyAlignment="1" applyProtection="1">
      <alignment horizontal="center" wrapText="1"/>
      <protection locked="0"/>
    </xf>
    <xf numFmtId="0" fontId="91" fillId="0" borderId="50" xfId="2" applyFont="1" applyBorder="1" applyAlignment="1">
      <alignment vertical="center"/>
    </xf>
    <xf numFmtId="0" fontId="91" fillId="59" borderId="50" xfId="2" applyFont="1" applyFill="1" applyBorder="1" applyAlignment="1">
      <alignment vertical="center"/>
    </xf>
    <xf numFmtId="0" fontId="96" fillId="59" borderId="7" xfId="2" applyFont="1" applyFill="1" applyBorder="1" applyAlignment="1">
      <alignment horizontal="center" vertical="center" wrapText="1"/>
    </xf>
    <xf numFmtId="3" fontId="91" fillId="59" borderId="57" xfId="0" applyNumberFormat="1" applyFont="1" applyFill="1" applyBorder="1" applyAlignment="1">
      <alignment horizontal="center" vertical="center"/>
    </xf>
    <xf numFmtId="3" fontId="91" fillId="59" borderId="58" xfId="0" applyNumberFormat="1" applyFont="1" applyFill="1" applyBorder="1" applyAlignment="1">
      <alignment horizontal="center" vertical="center"/>
    </xf>
    <xf numFmtId="3" fontId="91" fillId="59" borderId="60" xfId="0" applyNumberFormat="1" applyFont="1" applyFill="1" applyBorder="1" applyAlignment="1">
      <alignment horizontal="center" vertical="center"/>
    </xf>
    <xf numFmtId="0" fontId="91" fillId="59" borderId="52" xfId="2" applyFont="1" applyFill="1" applyBorder="1" applyAlignment="1">
      <alignment vertical="center"/>
    </xf>
    <xf numFmtId="0" fontId="4" fillId="59" borderId="49" xfId="2" applyFont="1" applyFill="1" applyBorder="1" applyAlignment="1">
      <alignment vertical="center"/>
    </xf>
    <xf numFmtId="1" fontId="96" fillId="49" borderId="41" xfId="2" applyNumberFormat="1" applyFont="1" applyFill="1" applyBorder="1" applyAlignment="1">
      <alignment horizontal="center" vertical="center" wrapText="1"/>
    </xf>
    <xf numFmtId="3" fontId="96" fillId="49" borderId="7" xfId="1" applyNumberFormat="1" applyFont="1" applyFill="1" applyBorder="1" applyAlignment="1">
      <alignment horizontal="center"/>
    </xf>
    <xf numFmtId="3" fontId="96" fillId="49" borderId="7" xfId="1" applyNumberFormat="1" applyFont="1" applyFill="1" applyBorder="1" applyAlignment="1">
      <alignment horizontal="center" vertical="center"/>
    </xf>
    <xf numFmtId="3" fontId="96" fillId="49" borderId="24" xfId="1" applyNumberFormat="1" applyFont="1" applyFill="1" applyBorder="1" applyAlignment="1">
      <alignment horizontal="center" vertical="center"/>
    </xf>
    <xf numFmtId="3" fontId="98" fillId="6" borderId="24" xfId="1" applyNumberFormat="1" applyFont="1" applyFill="1" applyBorder="1" applyAlignment="1">
      <alignment horizontal="center" vertical="center"/>
    </xf>
    <xf numFmtId="0" fontId="96" fillId="49" borderId="28" xfId="2" applyFont="1" applyFill="1" applyBorder="1" applyAlignment="1">
      <alignment horizontal="center" vertical="top" wrapText="1"/>
    </xf>
    <xf numFmtId="1" fontId="96" fillId="49" borderId="0" xfId="2" applyNumberFormat="1" applyFont="1" applyFill="1" applyBorder="1" applyAlignment="1">
      <alignment horizontal="center" vertical="top" wrapText="1"/>
    </xf>
    <xf numFmtId="1" fontId="96" fillId="49" borderId="41" xfId="2" applyNumberFormat="1" applyFont="1" applyFill="1" applyBorder="1" applyAlignment="1">
      <alignment horizontal="center" vertical="top" wrapText="1"/>
    </xf>
    <xf numFmtId="0" fontId="96" fillId="49" borderId="56" xfId="2" applyFont="1" applyFill="1" applyBorder="1" applyAlignment="1">
      <alignment horizontal="center" vertical="top" wrapText="1"/>
    </xf>
    <xf numFmtId="0" fontId="96" fillId="49" borderId="49" xfId="2" applyFont="1" applyFill="1" applyBorder="1" applyAlignment="1">
      <alignment horizontal="center" vertical="top" wrapText="1"/>
    </xf>
    <xf numFmtId="0" fontId="103" fillId="49" borderId="23" xfId="2" applyFont="1" applyFill="1" applyBorder="1" applyAlignment="1">
      <alignment horizontal="center" vertical="top" wrapText="1"/>
    </xf>
    <xf numFmtId="0" fontId="91" fillId="59" borderId="50" xfId="2" applyFont="1" applyFill="1" applyBorder="1" applyAlignment="1">
      <alignment vertical="center" wrapText="1"/>
    </xf>
    <xf numFmtId="0" fontId="96" fillId="59" borderId="41" xfId="2" applyFont="1" applyFill="1" applyBorder="1" applyAlignment="1">
      <alignment horizontal="center" vertical="center" wrapText="1"/>
    </xf>
    <xf numFmtId="3" fontId="91" fillId="59" borderId="59" xfId="0" applyNumberFormat="1" applyFont="1" applyFill="1" applyBorder="1" applyAlignment="1">
      <alignment horizontal="center" vertical="center"/>
    </xf>
    <xf numFmtId="3" fontId="96" fillId="59" borderId="28" xfId="1" applyNumberFormat="1" applyFont="1" applyFill="1" applyBorder="1" applyAlignment="1">
      <alignment horizontal="center" vertical="center" wrapText="1"/>
    </xf>
    <xf numFmtId="3" fontId="96" fillId="59" borderId="23" xfId="1" applyNumberFormat="1" applyFont="1" applyFill="1" applyBorder="1" applyAlignment="1">
      <alignment horizontal="center" vertical="center" wrapText="1"/>
    </xf>
    <xf numFmtId="0" fontId="4" fillId="59" borderId="50" xfId="0" applyFont="1" applyFill="1" applyBorder="1"/>
    <xf numFmtId="3" fontId="91" fillId="49" borderId="110" xfId="1" applyNumberFormat="1" applyFont="1" applyFill="1" applyBorder="1" applyAlignment="1">
      <alignment horizontal="center" vertical="center"/>
    </xf>
    <xf numFmtId="3" fontId="91" fillId="49" borderId="111" xfId="1" applyNumberFormat="1" applyFont="1" applyFill="1" applyBorder="1" applyAlignment="1">
      <alignment horizontal="center" vertical="center"/>
    </xf>
    <xf numFmtId="1" fontId="96" fillId="49" borderId="27" xfId="2" applyNumberFormat="1" applyFont="1" applyFill="1" applyBorder="1" applyAlignment="1">
      <alignment horizontal="center" vertical="top" wrapText="1"/>
    </xf>
    <xf numFmtId="1" fontId="96" fillId="49" borderId="28" xfId="2" applyNumberFormat="1" applyFont="1" applyFill="1" applyBorder="1" applyAlignment="1">
      <alignment horizontal="center" vertical="top" wrapText="1"/>
    </xf>
    <xf numFmtId="0" fontId="96" fillId="49" borderId="30" xfId="2" applyFont="1" applyFill="1" applyBorder="1" applyAlignment="1">
      <alignment horizontal="center" vertical="top" wrapText="1"/>
    </xf>
    <xf numFmtId="0" fontId="96" fillId="49" borderId="25" xfId="2" applyFont="1" applyFill="1" applyBorder="1" applyAlignment="1">
      <alignment horizontal="center" vertical="top" wrapText="1"/>
    </xf>
    <xf numFmtId="0" fontId="96" fillId="49" borderId="28" xfId="2" applyFont="1" applyFill="1" applyBorder="1" applyAlignment="1">
      <alignment horizontal="center" vertical="top" wrapText="1"/>
    </xf>
    <xf numFmtId="0" fontId="96" fillId="49" borderId="23" xfId="2" applyFont="1" applyFill="1" applyBorder="1" applyAlignment="1">
      <alignment horizontal="center" vertical="top" wrapText="1"/>
    </xf>
    <xf numFmtId="0" fontId="96" fillId="49" borderId="27" xfId="2" applyFont="1" applyFill="1" applyBorder="1" applyAlignment="1">
      <alignment horizontal="center" vertical="top" wrapText="1"/>
    </xf>
    <xf numFmtId="0" fontId="96" fillId="49" borderId="24" xfId="2" applyFont="1" applyFill="1" applyBorder="1" applyAlignment="1">
      <alignment horizontal="center" vertical="top" wrapText="1"/>
    </xf>
    <xf numFmtId="0" fontId="96" fillId="49" borderId="24" xfId="2" applyFont="1" applyFill="1" applyBorder="1" applyAlignment="1">
      <alignment horizontal="center" vertical="center"/>
    </xf>
    <xf numFmtId="0" fontId="91" fillId="45" borderId="0" xfId="2" applyFont="1" applyFill="1" applyBorder="1" applyAlignment="1">
      <alignment horizontal="left" vertical="center" wrapText="1"/>
    </xf>
    <xf numFmtId="0" fontId="96" fillId="49" borderId="25" xfId="2" applyFont="1" applyFill="1" applyBorder="1" applyAlignment="1">
      <alignment horizontal="center" vertical="center" wrapText="1"/>
    </xf>
    <xf numFmtId="0" fontId="96" fillId="49" borderId="51" xfId="2" applyFont="1" applyFill="1" applyBorder="1" applyAlignment="1">
      <alignment horizontal="center" vertical="top" wrapText="1"/>
    </xf>
    <xf numFmtId="0" fontId="96" fillId="49" borderId="0" xfId="2" applyFont="1" applyFill="1" applyBorder="1" applyAlignment="1">
      <alignment horizontal="center" vertical="top" wrapText="1"/>
    </xf>
    <xf numFmtId="182" fontId="96" fillId="49" borderId="52" xfId="2" applyNumberFormat="1" applyFont="1" applyFill="1" applyBorder="1" applyAlignment="1">
      <alignment horizontal="center" vertical="center" wrapText="1"/>
    </xf>
    <xf numFmtId="182" fontId="96" fillId="49" borderId="50" xfId="2" applyNumberFormat="1" applyFont="1" applyFill="1" applyBorder="1" applyAlignment="1">
      <alignment horizontal="center" vertical="center" wrapText="1"/>
    </xf>
    <xf numFmtId="182" fontId="96" fillId="49" borderId="50" xfId="2" applyNumberFormat="1" applyFont="1" applyFill="1" applyBorder="1" applyAlignment="1">
      <alignment horizontal="center" vertical="top" wrapText="1"/>
    </xf>
    <xf numFmtId="0" fontId="91" fillId="0" borderId="52" xfId="2" applyFont="1" applyBorder="1" applyAlignment="1">
      <alignment vertical="center"/>
    </xf>
    <xf numFmtId="182" fontId="96" fillId="49" borderId="24" xfId="2" applyNumberFormat="1" applyFont="1" applyFill="1" applyBorder="1" applyAlignment="1">
      <alignment horizontal="center" vertical="top" wrapText="1"/>
    </xf>
    <xf numFmtId="182" fontId="96" fillId="49" borderId="23" xfId="2" applyNumberFormat="1" applyFont="1" applyFill="1" applyBorder="1" applyAlignment="1">
      <alignment horizontal="center" vertical="top" wrapText="1"/>
    </xf>
    <xf numFmtId="1" fontId="96" fillId="49" borderId="52" xfId="2" applyNumberFormat="1" applyFont="1" applyFill="1" applyBorder="1" applyAlignment="1">
      <alignment horizontal="center" vertical="top" wrapText="1"/>
    </xf>
    <xf numFmtId="1" fontId="96" fillId="49" borderId="50" xfId="2" applyNumberFormat="1" applyFont="1" applyFill="1" applyBorder="1" applyAlignment="1">
      <alignment horizontal="center" vertical="top" wrapText="1"/>
    </xf>
    <xf numFmtId="1" fontId="96" fillId="49" borderId="7" xfId="2" applyNumberFormat="1" applyFont="1" applyFill="1" applyBorder="1" applyAlignment="1">
      <alignment horizontal="center" vertical="center" wrapText="1"/>
    </xf>
    <xf numFmtId="0" fontId="91" fillId="0" borderId="101" xfId="2" applyFont="1" applyBorder="1" applyAlignment="1">
      <alignment horizontal="center" vertical="center" wrapText="1"/>
    </xf>
    <xf numFmtId="0" fontId="96" fillId="59" borderId="23" xfId="2" applyFont="1" applyFill="1" applyBorder="1" applyAlignment="1">
      <alignment horizontal="center" vertical="center" wrapText="1"/>
    </xf>
    <xf numFmtId="3" fontId="96" fillId="49" borderId="119" xfId="1" applyNumberFormat="1" applyFont="1" applyFill="1" applyBorder="1" applyAlignment="1">
      <alignment horizontal="center"/>
    </xf>
    <xf numFmtId="3" fontId="96" fillId="49" borderId="118" xfId="1" applyNumberFormat="1" applyFont="1" applyFill="1" applyBorder="1" applyAlignment="1">
      <alignment horizontal="center"/>
    </xf>
    <xf numFmtId="3" fontId="98" fillId="6" borderId="118" xfId="1" applyNumberFormat="1" applyFont="1" applyFill="1" applyBorder="1" applyAlignment="1">
      <alignment horizontal="center" vertical="center"/>
    </xf>
    <xf numFmtId="0" fontId="96" fillId="49" borderId="116" xfId="2" applyFont="1" applyFill="1" applyBorder="1" applyAlignment="1">
      <alignment horizontal="center" vertical="center" wrapText="1"/>
    </xf>
    <xf numFmtId="3" fontId="96" fillId="49" borderId="119" xfId="1" applyNumberFormat="1" applyFont="1" applyFill="1" applyBorder="1" applyAlignment="1">
      <alignment horizontal="center" vertical="center"/>
    </xf>
    <xf numFmtId="3" fontId="96" fillId="49" borderId="118" xfId="1" applyNumberFormat="1" applyFont="1" applyFill="1" applyBorder="1" applyAlignment="1">
      <alignment horizontal="center" vertical="center"/>
    </xf>
    <xf numFmtId="0" fontId="96" fillId="49" borderId="117" xfId="2" applyFont="1" applyFill="1" applyBorder="1" applyAlignment="1">
      <alignment horizontal="center" vertical="top" wrapText="1"/>
    </xf>
    <xf numFmtId="0" fontId="96" fillId="49" borderId="119" xfId="2" applyFont="1" applyFill="1" applyBorder="1" applyAlignment="1">
      <alignment horizontal="center" vertical="top" wrapText="1"/>
    </xf>
    <xf numFmtId="3" fontId="98" fillId="6" borderId="120" xfId="1" applyNumberFormat="1" applyFont="1" applyFill="1" applyBorder="1" applyAlignment="1">
      <alignment horizontal="center" vertical="center"/>
    </xf>
    <xf numFmtId="0" fontId="111" fillId="61" borderId="88" xfId="2" applyFont="1" applyFill="1" applyBorder="1" applyAlignment="1">
      <alignment vertical="center"/>
    </xf>
    <xf numFmtId="0" fontId="111" fillId="61" borderId="121" xfId="2" applyFont="1" applyFill="1" applyBorder="1" applyAlignment="1">
      <alignment vertical="center"/>
    </xf>
    <xf numFmtId="0" fontId="111" fillId="61" borderId="93" xfId="2" applyFont="1" applyFill="1" applyBorder="1" applyAlignment="1">
      <alignment vertical="center"/>
    </xf>
    <xf numFmtId="0" fontId="97" fillId="49" borderId="30" xfId="25" applyFont="1" applyFill="1" applyBorder="1" applyAlignment="1" applyProtection="1">
      <alignment horizontal="center" vertical="center"/>
    </xf>
    <xf numFmtId="165" fontId="91" fillId="49" borderId="0" xfId="2" applyNumberFormat="1" applyFont="1" applyFill="1" applyBorder="1" applyAlignment="1">
      <alignment horizontal="center" vertical="center"/>
    </xf>
    <xf numFmtId="3" fontId="98" fillId="6" borderId="119" xfId="1" applyNumberFormat="1" applyFont="1" applyFill="1" applyBorder="1" applyAlignment="1">
      <alignment horizontal="center" vertical="center"/>
    </xf>
    <xf numFmtId="165" fontId="91" fillId="49" borderId="63" xfId="2" applyNumberFormat="1" applyFont="1" applyFill="1" applyBorder="1" applyAlignment="1">
      <alignment horizontal="center" vertical="center"/>
    </xf>
    <xf numFmtId="3" fontId="91" fillId="49" borderId="30" xfId="1" applyNumberFormat="1" applyFont="1" applyFill="1" applyBorder="1" applyAlignment="1">
      <alignment horizontal="center" vertical="center"/>
    </xf>
    <xf numFmtId="0" fontId="91" fillId="0" borderId="25" xfId="2" applyFont="1" applyBorder="1" applyAlignment="1">
      <alignment vertical="center" wrapText="1"/>
    </xf>
    <xf numFmtId="0" fontId="4" fillId="45" borderId="29" xfId="0" applyFont="1" applyFill="1" applyBorder="1" applyProtection="1">
      <protection locked="0"/>
    </xf>
    <xf numFmtId="4" fontId="91" fillId="49" borderId="49" xfId="1" applyNumberFormat="1" applyFont="1" applyFill="1" applyBorder="1" applyAlignment="1">
      <alignment horizontal="center" vertical="center"/>
    </xf>
    <xf numFmtId="0" fontId="91" fillId="49" borderId="29" xfId="2" applyFont="1" applyFill="1" applyBorder="1" applyAlignment="1">
      <alignment horizontal="center" vertical="center" wrapText="1"/>
    </xf>
    <xf numFmtId="3" fontId="98" fillId="6" borderId="52" xfId="1" applyNumberFormat="1" applyFont="1" applyFill="1" applyBorder="1" applyAlignment="1">
      <alignment horizontal="center" vertical="center"/>
    </xf>
    <xf numFmtId="165" fontId="91" fillId="49" borderId="49" xfId="2" applyNumberFormat="1" applyFont="1" applyFill="1" applyBorder="1" applyAlignment="1">
      <alignment horizontal="center" vertical="center"/>
    </xf>
    <xf numFmtId="4" fontId="91" fillId="49" borderId="30" xfId="1" applyNumberFormat="1" applyFont="1" applyFill="1" applyBorder="1" applyAlignment="1">
      <alignment horizontal="center" vertical="center"/>
    </xf>
    <xf numFmtId="1" fontId="91" fillId="49" borderId="7" xfId="2" applyNumberFormat="1" applyFont="1" applyFill="1" applyBorder="1" applyAlignment="1" applyProtection="1">
      <alignment horizontal="left" vertical="center"/>
    </xf>
    <xf numFmtId="0" fontId="97" fillId="49" borderId="29" xfId="25" applyFont="1" applyFill="1" applyBorder="1" applyAlignment="1" applyProtection="1">
      <alignment horizontal="center" vertical="center"/>
    </xf>
    <xf numFmtId="1" fontId="91" fillId="49" borderId="24" xfId="2" applyNumberFormat="1" applyFont="1" applyFill="1" applyBorder="1" applyAlignment="1" applyProtection="1">
      <alignment horizontal="left" vertical="center"/>
    </xf>
    <xf numFmtId="0" fontId="97" fillId="49" borderId="23" xfId="25" applyFont="1" applyFill="1" applyBorder="1" applyAlignment="1" applyProtection="1">
      <alignment horizontal="center" vertical="center"/>
    </xf>
    <xf numFmtId="0" fontId="97" fillId="49" borderId="25" xfId="25" applyFont="1" applyFill="1" applyBorder="1" applyAlignment="1" applyProtection="1">
      <alignment horizontal="center" vertical="center"/>
    </xf>
    <xf numFmtId="0" fontId="4" fillId="49" borderId="50" xfId="2" applyFont="1" applyFill="1" applyBorder="1" applyAlignment="1">
      <alignment vertical="top"/>
    </xf>
    <xf numFmtId="0" fontId="0" fillId="49" borderId="0" xfId="0" applyFill="1" applyAlignment="1">
      <alignment vertical="top"/>
    </xf>
    <xf numFmtId="0" fontId="96" fillId="49" borderId="52" xfId="2" applyFont="1" applyFill="1" applyBorder="1" applyAlignment="1">
      <alignment horizontal="center" vertical="top"/>
    </xf>
    <xf numFmtId="0" fontId="96" fillId="49" borderId="116" xfId="2" applyFont="1" applyFill="1" applyBorder="1" applyAlignment="1">
      <alignment horizontal="center" vertical="top" wrapText="1"/>
    </xf>
    <xf numFmtId="0" fontId="96" fillId="49" borderId="55" xfId="2" applyFont="1" applyFill="1" applyBorder="1" applyAlignment="1">
      <alignment horizontal="center" vertical="top" wrapText="1"/>
    </xf>
    <xf numFmtId="165" fontId="96" fillId="49" borderId="28" xfId="0" applyNumberFormat="1" applyFont="1" applyFill="1" applyBorder="1" applyAlignment="1">
      <alignment horizontal="center" wrapText="1"/>
    </xf>
    <xf numFmtId="3" fontId="91" fillId="49" borderId="27" xfId="1" applyNumberFormat="1" applyFont="1" applyFill="1" applyBorder="1" applyAlignment="1">
      <alignment horizontal="center" vertical="center"/>
    </xf>
    <xf numFmtId="3" fontId="91" fillId="59" borderId="28" xfId="1" applyNumberFormat="1" applyFont="1" applyFill="1" applyBorder="1" applyAlignment="1">
      <alignment horizontal="center" vertical="center"/>
    </xf>
    <xf numFmtId="3" fontId="91" fillId="59" borderId="30" xfId="1" applyNumberFormat="1" applyFont="1" applyFill="1" applyBorder="1" applyAlignment="1">
      <alignment horizontal="center" vertical="center"/>
    </xf>
    <xf numFmtId="0" fontId="4" fillId="59" borderId="23" xfId="0" applyFont="1" applyFill="1" applyBorder="1"/>
    <xf numFmtId="0" fontId="91" fillId="59" borderId="23" xfId="2" applyFont="1" applyFill="1" applyBorder="1" applyAlignment="1">
      <alignment vertical="center" wrapText="1"/>
    </xf>
    <xf numFmtId="0" fontId="91" fillId="0" borderId="23" xfId="2" applyFont="1" applyBorder="1" applyAlignment="1">
      <alignment vertical="center" wrapText="1"/>
    </xf>
    <xf numFmtId="0" fontId="97" fillId="49" borderId="28" xfId="25" applyFont="1" applyFill="1" applyBorder="1" applyAlignment="1" applyProtection="1">
      <alignment horizontal="center" vertical="center"/>
    </xf>
    <xf numFmtId="0" fontId="4" fillId="59" borderId="24" xfId="0" applyFont="1" applyFill="1" applyBorder="1"/>
    <xf numFmtId="0" fontId="91" fillId="59" borderId="23" xfId="2" applyFont="1" applyFill="1" applyBorder="1" applyAlignment="1">
      <alignment vertical="center"/>
    </xf>
    <xf numFmtId="0" fontId="91" fillId="59" borderId="25" xfId="2" applyFont="1" applyFill="1" applyBorder="1" applyAlignment="1">
      <alignment vertical="center"/>
    </xf>
    <xf numFmtId="0" fontId="4" fillId="59" borderId="53" xfId="0" applyFont="1" applyFill="1" applyBorder="1"/>
    <xf numFmtId="165" fontId="96" fillId="49" borderId="23" xfId="0" applyNumberFormat="1" applyFont="1" applyFill="1" applyBorder="1" applyAlignment="1">
      <alignment horizontal="center" wrapText="1"/>
    </xf>
    <xf numFmtId="3" fontId="91" fillId="49" borderId="112" xfId="1" applyNumberFormat="1" applyFont="1" applyFill="1" applyBorder="1" applyAlignment="1">
      <alignment horizontal="center" vertical="center"/>
    </xf>
    <xf numFmtId="182" fontId="96" fillId="49" borderId="55" xfId="2" applyNumberFormat="1" applyFont="1" applyFill="1" applyBorder="1" applyAlignment="1">
      <alignment horizontal="center" vertical="top" wrapText="1"/>
    </xf>
    <xf numFmtId="182" fontId="96" fillId="49" borderId="49" xfId="2" applyNumberFormat="1" applyFont="1" applyFill="1" applyBorder="1" applyAlignment="1">
      <alignment horizontal="center" vertical="top" wrapText="1"/>
    </xf>
    <xf numFmtId="1" fontId="91" fillId="49" borderId="27" xfId="2" applyNumberFormat="1" applyFont="1" applyFill="1" applyBorder="1" applyAlignment="1" applyProtection="1">
      <alignment horizontal="left" vertical="center"/>
    </xf>
    <xf numFmtId="3" fontId="4" fillId="45" borderId="27" xfId="0" applyNumberFormat="1" applyFont="1" applyFill="1" applyBorder="1" applyAlignment="1" applyProtection="1">
      <alignment horizontal="center" vertical="center"/>
      <protection locked="0"/>
    </xf>
    <xf numFmtId="3" fontId="4" fillId="45" borderId="28" xfId="0" applyNumberFormat="1" applyFont="1" applyFill="1" applyBorder="1" applyAlignment="1" applyProtection="1">
      <alignment horizontal="center" vertical="center"/>
      <protection locked="0"/>
    </xf>
    <xf numFmtId="3" fontId="4" fillId="45" borderId="30" xfId="0" applyNumberFormat="1" applyFont="1" applyFill="1" applyBorder="1" applyAlignment="1" applyProtection="1">
      <alignment horizontal="center" vertical="center"/>
      <protection locked="0"/>
    </xf>
    <xf numFmtId="3" fontId="4" fillId="45" borderId="23" xfId="0" applyNumberFormat="1" applyFont="1" applyFill="1" applyBorder="1" applyAlignment="1" applyProtection="1">
      <alignment horizontal="center" vertical="center"/>
      <protection locked="0"/>
    </xf>
    <xf numFmtId="3" fontId="4" fillId="45" borderId="25" xfId="0" applyNumberFormat="1" applyFont="1" applyFill="1" applyBorder="1" applyAlignment="1" applyProtection="1">
      <alignment horizontal="center" vertical="center"/>
      <protection locked="0"/>
    </xf>
    <xf numFmtId="0" fontId="22" fillId="49" borderId="0" xfId="0" applyFont="1" applyFill="1" applyAlignment="1">
      <alignment horizontal="left" vertical="center" wrapText="1"/>
    </xf>
    <xf numFmtId="0" fontId="97" fillId="45" borderId="0" xfId="25" applyFont="1" applyFill="1" applyBorder="1" applyAlignment="1" applyProtection="1">
      <alignment horizontal="center"/>
      <protection locked="0"/>
    </xf>
    <xf numFmtId="0" fontId="97" fillId="49" borderId="0" xfId="25" applyFont="1" applyFill="1" applyBorder="1" applyAlignment="1" applyProtection="1">
      <alignment horizontal="center"/>
    </xf>
    <xf numFmtId="0" fontId="97" fillId="45" borderId="23" xfId="25" applyFont="1" applyFill="1" applyBorder="1" applyAlignment="1" applyProtection="1">
      <alignment horizontal="center"/>
      <protection locked="0"/>
    </xf>
    <xf numFmtId="0" fontId="97" fillId="49" borderId="23" xfId="25" applyFont="1" applyFill="1" applyBorder="1" applyAlignment="1" applyProtection="1">
      <alignment horizontal="center"/>
    </xf>
    <xf numFmtId="0" fontId="97" fillId="49" borderId="25" xfId="25" applyFont="1" applyFill="1" applyBorder="1" applyAlignment="1" applyProtection="1">
      <alignment horizontal="center"/>
    </xf>
    <xf numFmtId="0" fontId="97" fillId="45" borderId="25" xfId="25" applyFont="1" applyFill="1" applyBorder="1" applyAlignment="1" applyProtection="1">
      <alignment horizontal="center"/>
      <protection locked="0"/>
    </xf>
    <xf numFmtId="0" fontId="118" fillId="49" borderId="2" xfId="0" applyFont="1" applyFill="1" applyBorder="1"/>
    <xf numFmtId="0" fontId="5" fillId="49" borderId="2" xfId="0" applyFont="1" applyFill="1" applyBorder="1" applyAlignment="1">
      <alignment horizontal="left"/>
    </xf>
    <xf numFmtId="14" fontId="5" fillId="49" borderId="2" xfId="0" applyNumberFormat="1" applyFont="1" applyFill="1" applyBorder="1" applyAlignment="1">
      <alignment horizontal="left"/>
    </xf>
    <xf numFmtId="0" fontId="118" fillId="49" borderId="52" xfId="0" applyFont="1" applyFill="1" applyBorder="1" applyAlignment="1"/>
    <xf numFmtId="0" fontId="118" fillId="49" borderId="50" xfId="0" applyFont="1" applyFill="1" applyBorder="1" applyAlignment="1"/>
    <xf numFmtId="0" fontId="118" fillId="49" borderId="49" xfId="0" applyFont="1" applyFill="1" applyBorder="1" applyAlignment="1"/>
    <xf numFmtId="0" fontId="22" fillId="49" borderId="2" xfId="0" applyFont="1" applyFill="1" applyBorder="1"/>
    <xf numFmtId="3" fontId="96" fillId="45" borderId="7" xfId="1" applyNumberFormat="1" applyFont="1" applyFill="1" applyBorder="1" applyAlignment="1" applyProtection="1">
      <alignment horizontal="center" wrapText="1"/>
      <protection locked="0"/>
    </xf>
    <xf numFmtId="3" fontId="96" fillId="45" borderId="28" xfId="1" applyNumberFormat="1" applyFont="1" applyFill="1" applyBorder="1" applyAlignment="1" applyProtection="1">
      <alignment horizontal="center" wrapText="1"/>
      <protection locked="0"/>
    </xf>
    <xf numFmtId="3" fontId="91" fillId="59" borderId="111" xfId="1" applyNumberFormat="1" applyFont="1" applyFill="1" applyBorder="1" applyAlignment="1">
      <alignment horizontal="center" vertical="center"/>
    </xf>
    <xf numFmtId="1" fontId="3" fillId="0" borderId="77" xfId="2" applyNumberFormat="1" applyFont="1" applyFill="1" applyBorder="1" applyAlignment="1" applyProtection="1">
      <alignment horizontal="left" vertical="center" wrapText="1"/>
    </xf>
    <xf numFmtId="0" fontId="12" fillId="45" borderId="80" xfId="25" applyFill="1" applyBorder="1" applyAlignment="1" applyProtection="1">
      <alignment horizontal="center"/>
      <protection locked="0"/>
    </xf>
    <xf numFmtId="0" fontId="12" fillId="45" borderId="81" xfId="25" applyFill="1" applyBorder="1" applyAlignment="1" applyProtection="1">
      <alignment horizontal="center"/>
      <protection locked="0"/>
    </xf>
    <xf numFmtId="0" fontId="12" fillId="45" borderId="82" xfId="25" applyFill="1" applyBorder="1" applyAlignment="1" applyProtection="1">
      <alignment horizontal="center"/>
      <protection locked="0"/>
    </xf>
    <xf numFmtId="0" fontId="12" fillId="45" borderId="83" xfId="25" applyFill="1" applyBorder="1" applyAlignment="1" applyProtection="1">
      <alignment horizontal="center"/>
      <protection locked="0"/>
    </xf>
    <xf numFmtId="0" fontId="12" fillId="45" borderId="84" xfId="25" applyFill="1" applyBorder="1" applyAlignment="1" applyProtection="1">
      <alignment horizontal="center"/>
      <protection locked="0"/>
    </xf>
    <xf numFmtId="0" fontId="12" fillId="45" borderId="85" xfId="25" applyFill="1" applyBorder="1" applyAlignment="1" applyProtection="1">
      <alignment horizontal="center"/>
      <protection locked="0"/>
    </xf>
    <xf numFmtId="0" fontId="12" fillId="45" borderId="86" xfId="25" applyFill="1" applyBorder="1" applyAlignment="1" applyProtection="1">
      <alignment horizontal="center"/>
      <protection locked="0"/>
    </xf>
    <xf numFmtId="0" fontId="12" fillId="45" borderId="87" xfId="25" applyFill="1" applyBorder="1" applyAlignment="1" applyProtection="1">
      <alignment horizontal="center"/>
      <protection locked="0"/>
    </xf>
    <xf numFmtId="0" fontId="96" fillId="49" borderId="28" xfId="2" applyFont="1" applyFill="1" applyBorder="1" applyAlignment="1">
      <alignment horizontal="center" vertical="top" wrapText="1"/>
    </xf>
    <xf numFmtId="0" fontId="97" fillId="45" borderId="53" xfId="25" applyFont="1" applyFill="1" applyBorder="1" applyAlignment="1" applyProtection="1">
      <alignment horizontal="center" vertical="center"/>
      <protection locked="0"/>
    </xf>
    <xf numFmtId="0" fontId="22" fillId="49" borderId="0" xfId="0" applyFont="1" applyFill="1" applyAlignment="1">
      <alignment horizontal="left" vertical="center" wrapText="1"/>
    </xf>
    <xf numFmtId="0" fontId="94" fillId="49" borderId="0" xfId="0" applyFont="1" applyFill="1" applyAlignment="1">
      <alignment horizontal="left" vertical="center" wrapText="1"/>
    </xf>
    <xf numFmtId="0" fontId="108" fillId="61" borderId="0" xfId="0" applyFont="1" applyFill="1" applyAlignment="1">
      <alignment horizontal="left" vertical="center"/>
    </xf>
    <xf numFmtId="0" fontId="109" fillId="49" borderId="0" xfId="0" applyFont="1" applyFill="1" applyAlignment="1">
      <alignment horizontal="left" vertical="center"/>
    </xf>
    <xf numFmtId="0" fontId="106" fillId="49" borderId="0" xfId="0" applyFont="1" applyFill="1" applyAlignment="1">
      <alignment horizontal="left" vertical="center" wrapText="1"/>
    </xf>
    <xf numFmtId="0" fontId="7" fillId="61" borderId="80" xfId="2" applyFont="1" applyFill="1" applyBorder="1" applyAlignment="1">
      <alignment horizontal="center" vertical="center"/>
    </xf>
    <xf numFmtId="0" fontId="7" fillId="61" borderId="81" xfId="2" applyFont="1" applyFill="1" applyBorder="1" applyAlignment="1">
      <alignment horizontal="center" vertical="center"/>
    </xf>
    <xf numFmtId="0" fontId="7" fillId="61" borderId="78" xfId="2" applyFont="1" applyFill="1" applyBorder="1" applyAlignment="1">
      <alignment horizontal="left" vertical="center"/>
    </xf>
    <xf numFmtId="0" fontId="7" fillId="61" borderId="79" xfId="2" applyFont="1" applyFill="1" applyBorder="1" applyAlignment="1">
      <alignment horizontal="left" vertical="center"/>
    </xf>
    <xf numFmtId="0" fontId="92" fillId="61" borderId="72" xfId="0" applyFont="1" applyFill="1" applyBorder="1" applyAlignment="1">
      <alignment horizontal="left" vertical="center"/>
    </xf>
    <xf numFmtId="0" fontId="92" fillId="61" borderId="73" xfId="0" applyFont="1" applyFill="1" applyBorder="1" applyAlignment="1">
      <alignment horizontal="left" vertical="center"/>
    </xf>
    <xf numFmtId="0" fontId="92" fillId="61" borderId="67" xfId="0" applyFont="1" applyFill="1" applyBorder="1" applyAlignment="1">
      <alignment horizontal="left" vertical="center"/>
    </xf>
    <xf numFmtId="0" fontId="0" fillId="49" borderId="70" xfId="0" applyFill="1" applyBorder="1" applyAlignment="1">
      <alignment horizontal="left" vertical="top"/>
    </xf>
    <xf numFmtId="0" fontId="0" fillId="49" borderId="71" xfId="0" applyFill="1" applyBorder="1" applyAlignment="1">
      <alignment horizontal="left" vertical="top"/>
    </xf>
    <xf numFmtId="0" fontId="0" fillId="45" borderId="74" xfId="0" applyFill="1" applyBorder="1" applyAlignment="1" applyProtection="1">
      <alignment horizontal="center" vertical="center" wrapText="1"/>
      <protection locked="0"/>
    </xf>
    <xf numFmtId="0" fontId="0" fillId="45" borderId="0" xfId="0" applyFill="1" applyBorder="1" applyAlignment="1" applyProtection="1">
      <alignment horizontal="center" vertical="center" wrapText="1"/>
      <protection locked="0"/>
    </xf>
    <xf numFmtId="0" fontId="0" fillId="45" borderId="68" xfId="0" applyFill="1" applyBorder="1" applyAlignment="1" applyProtection="1">
      <alignment horizontal="center" vertical="center" wrapText="1"/>
      <protection locked="0"/>
    </xf>
    <xf numFmtId="0" fontId="0" fillId="45" borderId="75" xfId="0" applyFill="1" applyBorder="1" applyAlignment="1" applyProtection="1">
      <alignment horizontal="center" vertical="center" wrapText="1"/>
      <protection locked="0"/>
    </xf>
    <xf numFmtId="0" fontId="0" fillId="45" borderId="76" xfId="0" applyFill="1" applyBorder="1" applyAlignment="1" applyProtection="1">
      <alignment horizontal="center" vertical="center" wrapText="1"/>
      <protection locked="0"/>
    </xf>
    <xf numFmtId="0" fontId="0" fillId="45" borderId="69" xfId="0" applyFill="1" applyBorder="1" applyAlignment="1" applyProtection="1">
      <alignment horizontal="center" vertical="center" wrapText="1"/>
      <protection locked="0"/>
    </xf>
    <xf numFmtId="0" fontId="0" fillId="49" borderId="95" xfId="0" applyFill="1" applyBorder="1" applyAlignment="1">
      <alignment horizontal="left" wrapText="1"/>
    </xf>
    <xf numFmtId="0" fontId="0" fillId="49" borderId="97" xfId="0" applyFill="1" applyBorder="1" applyAlignment="1">
      <alignment horizontal="left"/>
    </xf>
    <xf numFmtId="0" fontId="0" fillId="49" borderId="96" xfId="0" applyFill="1" applyBorder="1" applyAlignment="1">
      <alignment horizontal="left"/>
    </xf>
    <xf numFmtId="0" fontId="91" fillId="0" borderId="24" xfId="2" applyFont="1" applyBorder="1" applyAlignment="1">
      <alignment horizontal="center" vertical="center"/>
    </xf>
    <xf numFmtId="0" fontId="91" fillId="0" borderId="23" xfId="2" applyFont="1" applyBorder="1" applyAlignment="1">
      <alignment horizontal="center" vertical="center"/>
    </xf>
    <xf numFmtId="0" fontId="91" fillId="0" borderId="25" xfId="2" applyFont="1" applyBorder="1" applyAlignment="1">
      <alignment horizontal="center" vertical="center"/>
    </xf>
    <xf numFmtId="0" fontId="96" fillId="49" borderId="51" xfId="2" applyFont="1" applyFill="1" applyBorder="1" applyAlignment="1">
      <alignment horizontal="center" vertical="top" wrapText="1"/>
    </xf>
    <xf numFmtId="0" fontId="96" fillId="49" borderId="47" xfId="2" applyFont="1" applyFill="1" applyBorder="1" applyAlignment="1">
      <alignment horizontal="center" vertical="top" wrapText="1"/>
    </xf>
    <xf numFmtId="0" fontId="111" fillId="61" borderId="89" xfId="2" applyFont="1" applyFill="1" applyBorder="1" applyAlignment="1">
      <alignment horizontal="left" vertical="center"/>
    </xf>
    <xf numFmtId="0" fontId="111" fillId="61" borderId="104" xfId="2" applyFont="1" applyFill="1" applyBorder="1" applyAlignment="1">
      <alignment horizontal="left" vertical="center"/>
    </xf>
    <xf numFmtId="0" fontId="111" fillId="61" borderId="0" xfId="2" applyFont="1" applyFill="1" applyBorder="1" applyAlignment="1">
      <alignment horizontal="left" vertical="center"/>
    </xf>
    <xf numFmtId="0" fontId="111" fillId="61" borderId="126" xfId="2" applyFont="1" applyFill="1" applyBorder="1" applyAlignment="1">
      <alignment horizontal="left" vertical="center"/>
    </xf>
    <xf numFmtId="0" fontId="96" fillId="49" borderId="27" xfId="2" applyFont="1" applyFill="1" applyBorder="1" applyAlignment="1">
      <alignment horizontal="center" vertical="center" wrapText="1"/>
    </xf>
    <xf numFmtId="0" fontId="96" fillId="49" borderId="24" xfId="2" applyFont="1" applyFill="1" applyBorder="1" applyAlignment="1">
      <alignment horizontal="center" vertical="center" wrapText="1"/>
    </xf>
    <xf numFmtId="0" fontId="96" fillId="49" borderId="30" xfId="2" applyFont="1" applyFill="1" applyBorder="1" applyAlignment="1">
      <alignment horizontal="center" vertical="center" wrapText="1"/>
    </xf>
    <xf numFmtId="0" fontId="96" fillId="49" borderId="25" xfId="2" applyFont="1" applyFill="1" applyBorder="1" applyAlignment="1">
      <alignment horizontal="center" vertical="center" wrapText="1"/>
    </xf>
    <xf numFmtId="0" fontId="96" fillId="49" borderId="104" xfId="2" applyFont="1" applyFill="1" applyBorder="1" applyAlignment="1">
      <alignment horizontal="center" vertical="center" wrapText="1"/>
    </xf>
    <xf numFmtId="0" fontId="96" fillId="49" borderId="0" xfId="2" applyFont="1" applyFill="1" applyBorder="1" applyAlignment="1">
      <alignment horizontal="center" vertical="center" wrapText="1"/>
    </xf>
    <xf numFmtId="0" fontId="96" fillId="49" borderId="23" xfId="2" applyFont="1" applyFill="1" applyBorder="1" applyAlignment="1">
      <alignment horizontal="center" vertical="center" wrapText="1"/>
    </xf>
    <xf numFmtId="0" fontId="96" fillId="49" borderId="30" xfId="2" applyFont="1" applyFill="1" applyBorder="1" applyAlignment="1">
      <alignment horizontal="center" vertical="top" wrapText="1"/>
    </xf>
    <xf numFmtId="0" fontId="96" fillId="49" borderId="25" xfId="2" applyFont="1" applyFill="1" applyBorder="1" applyAlignment="1">
      <alignment horizontal="center" vertical="top" wrapText="1"/>
    </xf>
    <xf numFmtId="0" fontId="96" fillId="49" borderId="28" xfId="2" applyFont="1" applyFill="1" applyBorder="1" applyAlignment="1">
      <alignment horizontal="center" vertical="top" wrapText="1"/>
    </xf>
    <xf numFmtId="0" fontId="96" fillId="49" borderId="23" xfId="2" applyFont="1" applyFill="1" applyBorder="1" applyAlignment="1">
      <alignment horizontal="center" vertical="top" wrapText="1"/>
    </xf>
    <xf numFmtId="0" fontId="96" fillId="49" borderId="51" xfId="2" applyFont="1" applyFill="1" applyBorder="1" applyAlignment="1">
      <alignment horizontal="center" vertical="center" wrapText="1"/>
    </xf>
    <xf numFmtId="0" fontId="96" fillId="49" borderId="47" xfId="2" applyFont="1" applyFill="1" applyBorder="1" applyAlignment="1">
      <alignment horizontal="center" vertical="center" wrapText="1"/>
    </xf>
    <xf numFmtId="0" fontId="96" fillId="49" borderId="103" xfId="2" applyFont="1" applyFill="1" applyBorder="1" applyAlignment="1">
      <alignment horizontal="center" vertical="center"/>
    </xf>
    <xf numFmtId="0" fontId="96" fillId="49" borderId="7" xfId="2" applyFont="1" applyFill="1" applyBorder="1" applyAlignment="1">
      <alignment horizontal="center" vertical="center"/>
    </xf>
    <xf numFmtId="0" fontId="96" fillId="49" borderId="24" xfId="2" applyFont="1" applyFill="1" applyBorder="1" applyAlignment="1">
      <alignment horizontal="center" vertical="center"/>
    </xf>
    <xf numFmtId="0" fontId="91" fillId="0" borderId="101" xfId="2" applyFont="1" applyBorder="1" applyAlignment="1">
      <alignment horizontal="center" vertical="center"/>
    </xf>
    <xf numFmtId="0" fontId="91" fillId="0" borderId="113" xfId="2" applyFont="1" applyBorder="1" applyAlignment="1">
      <alignment horizontal="center" vertical="center"/>
    </xf>
    <xf numFmtId="0" fontId="91" fillId="0" borderId="102" xfId="2" applyFont="1" applyBorder="1" applyAlignment="1">
      <alignment horizontal="center" vertical="center" wrapText="1"/>
    </xf>
    <xf numFmtId="0" fontId="91" fillId="0" borderId="109" xfId="2" applyFont="1" applyBorder="1" applyAlignment="1">
      <alignment horizontal="center" vertical="center" wrapText="1"/>
    </xf>
    <xf numFmtId="0" fontId="91" fillId="0" borderId="7" xfId="2" applyFont="1" applyBorder="1" applyAlignment="1">
      <alignment horizontal="center" vertical="center"/>
    </xf>
    <xf numFmtId="0" fontId="91" fillId="0" borderId="61" xfId="2" applyFont="1" applyBorder="1" applyAlignment="1">
      <alignment horizontal="center" vertical="center"/>
    </xf>
    <xf numFmtId="0" fontId="96" fillId="59" borderId="26" xfId="2" applyFont="1" applyFill="1" applyBorder="1" applyAlignment="1">
      <alignment horizontal="center" vertical="center" textRotation="45" wrapText="1"/>
    </xf>
    <xf numFmtId="0" fontId="96" fillId="59" borderId="31" xfId="2" applyFont="1" applyFill="1" applyBorder="1" applyAlignment="1">
      <alignment horizontal="center" vertical="center" textRotation="45" wrapText="1"/>
    </xf>
    <xf numFmtId="0" fontId="111" fillId="61" borderId="78" xfId="2" applyFont="1" applyFill="1" applyBorder="1" applyAlignment="1">
      <alignment horizontal="left" vertical="center"/>
    </xf>
    <xf numFmtId="0" fontId="111" fillId="61" borderId="107" xfId="2" applyFont="1" applyFill="1" applyBorder="1" applyAlignment="1">
      <alignment horizontal="left" vertical="center"/>
    </xf>
    <xf numFmtId="0" fontId="111" fillId="61" borderId="79" xfId="2" applyFont="1" applyFill="1" applyBorder="1" applyAlignment="1">
      <alignment horizontal="left" vertical="center"/>
    </xf>
    <xf numFmtId="0" fontId="96" fillId="49" borderId="27" xfId="2" applyFont="1" applyFill="1" applyBorder="1" applyAlignment="1">
      <alignment horizontal="center" vertical="top" wrapText="1"/>
    </xf>
    <xf numFmtId="0" fontId="96" fillId="49" borderId="24" xfId="2" applyFont="1" applyFill="1" applyBorder="1" applyAlignment="1">
      <alignment horizontal="center" vertical="top" wrapText="1"/>
    </xf>
    <xf numFmtId="0" fontId="91" fillId="0" borderId="103" xfId="2" applyFont="1" applyBorder="1" applyAlignment="1">
      <alignment horizontal="center" vertical="center"/>
    </xf>
    <xf numFmtId="0" fontId="91" fillId="0" borderId="104" xfId="2" applyFont="1" applyBorder="1" applyAlignment="1">
      <alignment horizontal="center" vertical="center"/>
    </xf>
    <xf numFmtId="0" fontId="91" fillId="0" borderId="122" xfId="2" applyFont="1" applyBorder="1" applyAlignment="1">
      <alignment horizontal="center" vertical="center"/>
    </xf>
    <xf numFmtId="0" fontId="91" fillId="0" borderId="128" xfId="2" applyFont="1" applyBorder="1" applyAlignment="1">
      <alignment horizontal="center" vertical="center"/>
    </xf>
    <xf numFmtId="0" fontId="91" fillId="0" borderId="48" xfId="2" applyFont="1" applyBorder="1" applyAlignment="1">
      <alignment horizontal="center" vertical="center"/>
    </xf>
    <xf numFmtId="3" fontId="91" fillId="49" borderId="23" xfId="0" applyNumberFormat="1" applyFont="1" applyFill="1" applyBorder="1" applyAlignment="1">
      <alignment horizontal="center" vertical="center"/>
    </xf>
    <xf numFmtId="3" fontId="91" fillId="49" borderId="25" xfId="0" applyNumberFormat="1" applyFont="1" applyFill="1" applyBorder="1" applyAlignment="1">
      <alignment horizontal="center" vertical="center"/>
    </xf>
    <xf numFmtId="0" fontId="96" fillId="49" borderId="61" xfId="2" applyFont="1" applyFill="1" applyBorder="1" applyAlignment="1">
      <alignment horizontal="center" vertical="center" wrapText="1"/>
    </xf>
    <xf numFmtId="0" fontId="96" fillId="49" borderId="129" xfId="2" applyFont="1" applyFill="1" applyBorder="1" applyAlignment="1">
      <alignment horizontal="center" vertical="center" wrapText="1"/>
    </xf>
    <xf numFmtId="0" fontId="91" fillId="0" borderId="108" xfId="2" applyFont="1" applyBorder="1" applyAlignment="1">
      <alignment horizontal="center" vertical="center" wrapText="1"/>
    </xf>
    <xf numFmtId="0" fontId="91" fillId="55" borderId="41" xfId="2" applyFont="1" applyFill="1" applyBorder="1" applyAlignment="1">
      <alignment horizontal="center" vertical="center" wrapText="1"/>
    </xf>
    <xf numFmtId="0" fontId="91" fillId="55" borderId="0" xfId="2" applyFont="1" applyFill="1" applyBorder="1" applyAlignment="1">
      <alignment horizontal="center" vertical="center" wrapText="1"/>
    </xf>
    <xf numFmtId="0" fontId="96" fillId="49" borderId="103" xfId="2" applyFont="1" applyFill="1" applyBorder="1" applyAlignment="1">
      <alignment horizontal="center" vertical="center" wrapText="1"/>
    </xf>
    <xf numFmtId="0" fontId="91" fillId="57" borderId="114" xfId="2" applyFont="1" applyFill="1" applyBorder="1" applyAlignment="1">
      <alignment horizontal="center" vertical="center"/>
    </xf>
    <xf numFmtId="0" fontId="91" fillId="57" borderId="115" xfId="2" applyFont="1" applyFill="1" applyBorder="1" applyAlignment="1">
      <alignment horizontal="center" vertical="center"/>
    </xf>
    <xf numFmtId="0" fontId="111" fillId="61" borderId="88" xfId="2" applyFont="1" applyFill="1" applyBorder="1" applyAlignment="1">
      <alignment horizontal="left" vertical="center"/>
    </xf>
    <xf numFmtId="0" fontId="111" fillId="61" borderId="121" xfId="2" applyFont="1" applyFill="1" applyBorder="1" applyAlignment="1">
      <alignment horizontal="left" vertical="center"/>
    </xf>
    <xf numFmtId="0" fontId="111" fillId="61" borderId="93" xfId="2" applyFont="1" applyFill="1" applyBorder="1" applyAlignment="1">
      <alignment horizontal="left" vertical="center"/>
    </xf>
    <xf numFmtId="0" fontId="91" fillId="45" borderId="114" xfId="2" applyFont="1" applyFill="1" applyBorder="1" applyAlignment="1">
      <alignment horizontal="left" vertical="center" wrapText="1"/>
    </xf>
    <xf numFmtId="0" fontId="91" fillId="0" borderId="102" xfId="2" applyFont="1" applyBorder="1" applyAlignment="1">
      <alignment horizontal="center" vertical="center"/>
    </xf>
    <xf numFmtId="0" fontId="96" fillId="49" borderId="122" xfId="2" applyFont="1" applyFill="1" applyBorder="1" applyAlignment="1">
      <alignment horizontal="center" vertical="center" wrapText="1"/>
    </xf>
    <xf numFmtId="0" fontId="96" fillId="49" borderId="29" xfId="2" applyFont="1" applyFill="1" applyBorder="1" applyAlignment="1">
      <alignment horizontal="center" vertical="center" wrapText="1"/>
    </xf>
    <xf numFmtId="0" fontId="91" fillId="0" borderId="88" xfId="2" applyFont="1" applyBorder="1" applyAlignment="1">
      <alignment horizontal="center" vertical="center" wrapText="1"/>
    </xf>
    <xf numFmtId="0" fontId="91" fillId="0" borderId="121" xfId="2" applyFont="1" applyBorder="1" applyAlignment="1">
      <alignment horizontal="center" vertical="center" wrapText="1"/>
    </xf>
    <xf numFmtId="0" fontId="91" fillId="0" borderId="104" xfId="2" applyFont="1" applyBorder="1" applyAlignment="1">
      <alignment horizontal="center" vertical="center" wrapText="1"/>
    </xf>
    <xf numFmtId="0" fontId="91" fillId="0" borderId="94" xfId="2" applyFont="1" applyBorder="1" applyAlignment="1">
      <alignment horizontal="center" vertical="center" wrapText="1"/>
    </xf>
    <xf numFmtId="0" fontId="91" fillId="0" borderId="0" xfId="2" applyFont="1" applyBorder="1" applyAlignment="1">
      <alignment horizontal="center" vertical="center"/>
    </xf>
    <xf numFmtId="0" fontId="91" fillId="0" borderId="29" xfId="2" applyFont="1" applyBorder="1" applyAlignment="1">
      <alignment horizontal="center" vertical="center"/>
    </xf>
    <xf numFmtId="0" fontId="96" fillId="49" borderId="128" xfId="2" applyFont="1" applyFill="1" applyBorder="1" applyAlignment="1">
      <alignment horizontal="center" vertical="center" wrapText="1"/>
    </xf>
    <xf numFmtId="0" fontId="96" fillId="49" borderId="28" xfId="2" applyFont="1" applyFill="1" applyBorder="1" applyAlignment="1">
      <alignment horizontal="center" vertical="center" wrapText="1"/>
    </xf>
    <xf numFmtId="0" fontId="91" fillId="0" borderId="47" xfId="2" applyFont="1" applyBorder="1" applyAlignment="1">
      <alignment horizontal="center" vertical="center"/>
    </xf>
    <xf numFmtId="0" fontId="96" fillId="59" borderId="28" xfId="2" applyFont="1" applyFill="1" applyBorder="1" applyAlignment="1">
      <alignment horizontal="center" vertical="center" wrapText="1"/>
    </xf>
    <xf numFmtId="0" fontId="96" fillId="59" borderId="30" xfId="2" applyFont="1" applyFill="1" applyBorder="1" applyAlignment="1">
      <alignment horizontal="center" vertical="center" wrapText="1"/>
    </xf>
    <xf numFmtId="0" fontId="96" fillId="59" borderId="0" xfId="2" applyFont="1" applyFill="1" applyBorder="1" applyAlignment="1">
      <alignment horizontal="center" vertical="center" wrapText="1"/>
    </xf>
    <xf numFmtId="0" fontId="96" fillId="59" borderId="29" xfId="2" applyFont="1" applyFill="1" applyBorder="1" applyAlignment="1">
      <alignment horizontal="center" vertical="center" wrapText="1"/>
    </xf>
    <xf numFmtId="0" fontId="96" fillId="59" borderId="23" xfId="2" applyFont="1" applyFill="1" applyBorder="1" applyAlignment="1">
      <alignment horizontal="center" vertical="center" wrapText="1"/>
    </xf>
    <xf numFmtId="0" fontId="96" fillId="59" borderId="25" xfId="2" applyFont="1" applyFill="1" applyBorder="1" applyAlignment="1">
      <alignment horizontal="center" vertical="center" wrapText="1"/>
    </xf>
    <xf numFmtId="0" fontId="98" fillId="58" borderId="43" xfId="2" applyFont="1" applyFill="1" applyBorder="1" applyAlignment="1">
      <alignment horizontal="center" vertical="center" textRotation="45" wrapText="1"/>
    </xf>
    <xf numFmtId="0" fontId="98" fillId="58" borderId="45" xfId="2" applyFont="1" applyFill="1" applyBorder="1" applyAlignment="1">
      <alignment horizontal="center" vertical="center" textRotation="45" wrapText="1"/>
    </xf>
    <xf numFmtId="0" fontId="91" fillId="0" borderId="53" xfId="2" applyFont="1" applyBorder="1" applyAlignment="1">
      <alignment horizontal="center" vertical="center" wrapText="1"/>
    </xf>
    <xf numFmtId="0" fontId="91" fillId="0" borderId="23" xfId="2" applyFont="1" applyBorder="1" applyAlignment="1">
      <alignment horizontal="center" vertical="center" wrapText="1"/>
    </xf>
    <xf numFmtId="0" fontId="91" fillId="0" borderId="47" xfId="2" applyFont="1" applyBorder="1" applyAlignment="1">
      <alignment horizontal="center" vertical="center" wrapText="1"/>
    </xf>
    <xf numFmtId="0" fontId="96" fillId="59" borderId="44" xfId="2" applyFont="1" applyFill="1" applyBorder="1" applyAlignment="1">
      <alignment horizontal="center" vertical="center" textRotation="45" wrapText="1"/>
    </xf>
    <xf numFmtId="0" fontId="98" fillId="58" borderId="41" xfId="2" applyFont="1" applyFill="1" applyBorder="1" applyAlignment="1">
      <alignment horizontal="center" vertical="center" textRotation="45" wrapText="1"/>
    </xf>
    <xf numFmtId="0" fontId="96" fillId="49" borderId="7" xfId="2" applyFont="1" applyFill="1" applyBorder="1" applyAlignment="1">
      <alignment horizontal="center" vertical="center" wrapText="1"/>
    </xf>
    <xf numFmtId="0" fontId="96" fillId="49" borderId="54" xfId="2" applyFont="1" applyFill="1" applyBorder="1" applyAlignment="1">
      <alignment horizontal="center" vertical="center" wrapText="1"/>
    </xf>
    <xf numFmtId="0" fontId="96" fillId="49" borderId="64" xfId="2" applyFont="1" applyFill="1" applyBorder="1" applyAlignment="1">
      <alignment horizontal="center" vertical="center" wrapText="1"/>
    </xf>
    <xf numFmtId="0" fontId="91" fillId="55" borderId="42" xfId="2" applyFont="1" applyFill="1" applyBorder="1" applyAlignment="1">
      <alignment horizontal="center" vertical="center" wrapText="1"/>
    </xf>
    <xf numFmtId="0" fontId="91" fillId="55" borderId="28" xfId="2" applyFont="1" applyFill="1" applyBorder="1" applyAlignment="1">
      <alignment horizontal="center" vertical="center" wrapText="1"/>
    </xf>
    <xf numFmtId="0" fontId="91" fillId="57" borderId="114" xfId="2" applyFont="1" applyFill="1" applyBorder="1" applyAlignment="1">
      <alignment horizontal="center" vertical="center" wrapText="1"/>
    </xf>
    <xf numFmtId="0" fontId="91" fillId="57" borderId="115" xfId="2" applyFont="1" applyFill="1" applyBorder="1" applyAlignment="1">
      <alignment horizontal="center" vertical="center" wrapText="1"/>
    </xf>
    <xf numFmtId="0" fontId="111" fillId="61" borderId="121" xfId="2" applyFont="1" applyFill="1" applyBorder="1" applyAlignment="1">
      <alignment horizontal="center" vertical="center"/>
    </xf>
    <xf numFmtId="0" fontId="111" fillId="61" borderId="93" xfId="2" applyFont="1" applyFill="1" applyBorder="1" applyAlignment="1">
      <alignment horizontal="center" vertical="center"/>
    </xf>
    <xf numFmtId="0" fontId="111" fillId="61" borderId="114" xfId="2" applyFont="1" applyFill="1" applyBorder="1" applyAlignment="1">
      <alignment horizontal="left" vertical="center"/>
    </xf>
    <xf numFmtId="0" fontId="91" fillId="0" borderId="0" xfId="2" applyFont="1" applyBorder="1" applyAlignment="1">
      <alignment horizontal="center" vertical="center" wrapText="1"/>
    </xf>
    <xf numFmtId="0" fontId="91" fillId="0" borderId="38" xfId="2" applyFont="1" applyBorder="1" applyAlignment="1">
      <alignment horizontal="center" vertical="center" wrapText="1"/>
    </xf>
    <xf numFmtId="0" fontId="96" fillId="49" borderId="89" xfId="2" applyFont="1" applyFill="1" applyBorder="1" applyAlignment="1">
      <alignment horizontal="center" vertical="center" wrapText="1"/>
    </xf>
    <xf numFmtId="0" fontId="96" fillId="49" borderId="123" xfId="2" applyFont="1" applyFill="1" applyBorder="1" applyAlignment="1">
      <alignment horizontal="center" vertical="center" wrapText="1"/>
    </xf>
    <xf numFmtId="0" fontId="96" fillId="49" borderId="124" xfId="2" applyFont="1" applyFill="1" applyBorder="1" applyAlignment="1">
      <alignment horizontal="center" vertical="center" wrapText="1"/>
    </xf>
    <xf numFmtId="0" fontId="91" fillId="0" borderId="49" xfId="2" applyFont="1" applyBorder="1" applyAlignment="1">
      <alignment horizontal="center" vertical="center" wrapText="1"/>
    </xf>
    <xf numFmtId="0" fontId="91" fillId="55" borderId="23" xfId="2" applyFont="1" applyFill="1" applyBorder="1" applyAlignment="1">
      <alignment horizontal="center" vertical="center" wrapText="1"/>
    </xf>
    <xf numFmtId="0" fontId="91" fillId="57" borderId="0" xfId="2" applyFont="1" applyFill="1" applyBorder="1" applyAlignment="1">
      <alignment horizontal="center" vertical="center"/>
    </xf>
    <xf numFmtId="0" fontId="91" fillId="57" borderId="38" xfId="2" applyFont="1" applyFill="1" applyBorder="1" applyAlignment="1">
      <alignment horizontal="center" vertical="center"/>
    </xf>
    <xf numFmtId="0" fontId="96" fillId="49" borderId="117" xfId="2" applyFont="1" applyFill="1" applyBorder="1" applyAlignment="1">
      <alignment horizontal="center" vertical="top" wrapText="1"/>
    </xf>
    <xf numFmtId="0" fontId="96" fillId="49" borderId="118" xfId="2" applyFont="1" applyFill="1" applyBorder="1" applyAlignment="1">
      <alignment horizontal="center" vertical="top" wrapText="1"/>
    </xf>
    <xf numFmtId="0" fontId="98" fillId="58" borderId="28" xfId="2" applyFont="1" applyFill="1" applyBorder="1" applyAlignment="1">
      <alignment horizontal="center" vertical="center" textRotation="45" wrapText="1"/>
    </xf>
    <xf numFmtId="0" fontId="98" fillId="58" borderId="0" xfId="2" applyFont="1" applyFill="1" applyBorder="1" applyAlignment="1">
      <alignment horizontal="center" vertical="center" textRotation="45" wrapText="1"/>
    </xf>
    <xf numFmtId="0" fontId="98" fillId="58" borderId="27" xfId="2" applyFont="1" applyFill="1" applyBorder="1" applyAlignment="1">
      <alignment horizontal="center" vertical="center" textRotation="45" wrapText="1"/>
    </xf>
    <xf numFmtId="0" fontId="98" fillId="58" borderId="7" xfId="2" applyFont="1" applyFill="1" applyBorder="1" applyAlignment="1">
      <alignment horizontal="center" vertical="center" textRotation="45" wrapText="1"/>
    </xf>
    <xf numFmtId="0" fontId="111" fillId="61" borderId="125" xfId="2" applyFont="1" applyFill="1" applyBorder="1" applyAlignment="1">
      <alignment vertical="center"/>
    </xf>
    <xf numFmtId="0" fontId="111" fillId="61" borderId="114" xfId="2" applyFont="1" applyFill="1" applyBorder="1" applyAlignment="1">
      <alignment vertical="center"/>
    </xf>
    <xf numFmtId="0" fontId="111" fillId="61" borderId="127" xfId="2" applyFont="1" applyFill="1" applyBorder="1" applyAlignment="1">
      <alignment vertical="center"/>
    </xf>
    <xf numFmtId="0" fontId="91" fillId="0" borderId="25" xfId="2" applyFont="1" applyBorder="1" applyAlignment="1">
      <alignment horizontal="center" vertical="center" wrapText="1"/>
    </xf>
    <xf numFmtId="0" fontId="96" fillId="49" borderId="105" xfId="2" applyFont="1" applyFill="1" applyBorder="1" applyAlignment="1">
      <alignment horizontal="center" vertical="center" wrapText="1"/>
    </xf>
    <xf numFmtId="0" fontId="91" fillId="0" borderId="44" xfId="2" applyFont="1" applyBorder="1" applyAlignment="1">
      <alignment horizontal="center" vertical="center"/>
    </xf>
    <xf numFmtId="0" fontId="91" fillId="0" borderId="106" xfId="2" applyFont="1" applyBorder="1" applyAlignment="1">
      <alignment horizontal="center" vertical="center"/>
    </xf>
    <xf numFmtId="0" fontId="111" fillId="61" borderId="127" xfId="2" applyFont="1" applyFill="1" applyBorder="1" applyAlignment="1">
      <alignment horizontal="left" vertical="center"/>
    </xf>
    <xf numFmtId="0" fontId="91" fillId="0" borderId="31" xfId="2" applyFont="1" applyBorder="1" applyAlignment="1">
      <alignment horizontal="center" vertical="center"/>
    </xf>
    <xf numFmtId="0" fontId="98" fillId="58" borderId="23" xfId="2" applyFont="1" applyFill="1" applyBorder="1" applyAlignment="1">
      <alignment horizontal="center" vertical="center" textRotation="45" wrapText="1"/>
    </xf>
    <xf numFmtId="0" fontId="98" fillId="58" borderId="30" xfId="2" applyFont="1" applyFill="1" applyBorder="1" applyAlignment="1">
      <alignment horizontal="center" vertical="center" textRotation="45" wrapText="1"/>
    </xf>
    <xf numFmtId="0" fontId="98" fillId="58" borderId="29" xfId="2" applyFont="1" applyFill="1" applyBorder="1" applyAlignment="1">
      <alignment horizontal="center" vertical="center" textRotation="45" wrapText="1"/>
    </xf>
    <xf numFmtId="0" fontId="98" fillId="58" borderId="25" xfId="2" applyFont="1" applyFill="1" applyBorder="1" applyAlignment="1">
      <alignment horizontal="center" vertical="center" textRotation="45" wrapText="1"/>
    </xf>
    <xf numFmtId="0" fontId="98" fillId="58" borderId="24" xfId="2" applyFont="1" applyFill="1" applyBorder="1" applyAlignment="1">
      <alignment horizontal="center" vertical="center" textRotation="45" wrapText="1"/>
    </xf>
    <xf numFmtId="0" fontId="91" fillId="0" borderId="50" xfId="2" applyFont="1" applyBorder="1" applyAlignment="1">
      <alignment horizontal="center" vertical="center" wrapText="1"/>
    </xf>
    <xf numFmtId="0" fontId="96" fillId="49" borderId="42" xfId="2" applyFont="1" applyFill="1" applyBorder="1" applyAlignment="1">
      <alignment horizontal="center" vertical="top" wrapText="1"/>
    </xf>
    <xf numFmtId="0" fontId="96" fillId="49" borderId="53" xfId="2" applyFont="1" applyFill="1" applyBorder="1" applyAlignment="1">
      <alignment horizontal="center" vertical="top" wrapText="1"/>
    </xf>
    <xf numFmtId="0" fontId="91" fillId="45" borderId="0" xfId="2" applyFont="1" applyFill="1" applyBorder="1" applyAlignment="1">
      <alignment horizontal="left" vertical="center" wrapText="1"/>
    </xf>
    <xf numFmtId="0" fontId="96" fillId="49" borderId="0" xfId="2" applyFont="1" applyFill="1" applyBorder="1" applyAlignment="1">
      <alignment horizontal="center" vertical="top" wrapText="1"/>
    </xf>
    <xf numFmtId="0" fontId="91" fillId="57" borderId="0" xfId="2" applyFont="1" applyFill="1" applyBorder="1" applyAlignment="1">
      <alignment horizontal="center" vertical="center" wrapText="1"/>
    </xf>
    <xf numFmtId="0" fontId="91" fillId="57" borderId="38" xfId="2" applyFont="1" applyFill="1" applyBorder="1" applyAlignment="1">
      <alignment horizontal="center" vertical="center" wrapText="1"/>
    </xf>
    <xf numFmtId="0" fontId="91" fillId="0" borderId="55" xfId="2" applyFont="1" applyBorder="1" applyAlignment="1">
      <alignment horizontal="center" vertical="center" wrapText="1"/>
    </xf>
    <xf numFmtId="0" fontId="100" fillId="60" borderId="52" xfId="2" applyFont="1" applyFill="1" applyBorder="1" applyAlignment="1">
      <alignment horizontal="left" vertical="center"/>
    </xf>
    <xf numFmtId="0" fontId="100" fillId="60" borderId="50" xfId="2" applyFont="1" applyFill="1" applyBorder="1" applyAlignment="1">
      <alignment horizontal="left" vertical="center"/>
    </xf>
    <xf numFmtId="0" fontId="100" fillId="60" borderId="49" xfId="2" applyFont="1" applyFill="1" applyBorder="1" applyAlignment="1">
      <alignment horizontal="left" vertical="center"/>
    </xf>
    <xf numFmtId="0" fontId="91" fillId="0" borderId="27" xfId="2" applyFont="1" applyBorder="1" applyAlignment="1">
      <alignment horizontal="center" vertical="center"/>
    </xf>
    <xf numFmtId="0" fontId="91" fillId="0" borderId="52" xfId="2" applyFont="1" applyBorder="1" applyAlignment="1">
      <alignment horizontal="center" vertical="center"/>
    </xf>
    <xf numFmtId="0" fontId="91" fillId="0" borderId="50" xfId="2" applyFont="1" applyBorder="1" applyAlignment="1">
      <alignment horizontal="center" vertical="center"/>
    </xf>
    <xf numFmtId="0" fontId="91" fillId="0" borderId="49" xfId="2" applyFont="1" applyBorder="1" applyAlignment="1">
      <alignment horizontal="center" vertical="center"/>
    </xf>
    <xf numFmtId="0" fontId="92" fillId="61" borderId="35" xfId="0" applyFont="1" applyFill="1" applyBorder="1" applyAlignment="1">
      <alignment horizontal="center" vertical="center" wrapText="1"/>
    </xf>
    <xf numFmtId="0" fontId="92" fillId="61" borderId="37" xfId="0" applyFont="1" applyFill="1" applyBorder="1" applyAlignment="1">
      <alignment horizontal="center" vertical="center" wrapText="1"/>
    </xf>
    <xf numFmtId="0" fontId="92" fillId="61" borderId="36" xfId="0" applyFont="1" applyFill="1" applyBorder="1" applyAlignment="1">
      <alignment horizontal="center" vertical="center" wrapText="1"/>
    </xf>
    <xf numFmtId="0" fontId="92" fillId="61" borderId="33" xfId="0" applyFont="1" applyFill="1" applyBorder="1" applyAlignment="1">
      <alignment horizontal="center" vertical="center" wrapText="1"/>
    </xf>
    <xf numFmtId="0" fontId="92" fillId="61" borderId="34" xfId="0" applyFont="1" applyFill="1" applyBorder="1" applyAlignment="1">
      <alignment horizontal="center" vertical="center" wrapText="1"/>
    </xf>
    <xf numFmtId="0" fontId="92" fillId="61" borderId="33" xfId="0" applyFont="1" applyFill="1" applyBorder="1" applyAlignment="1">
      <alignment horizontal="center"/>
    </xf>
    <xf numFmtId="0" fontId="92" fillId="61" borderId="34" xfId="0" applyFont="1" applyFill="1" applyBorder="1" applyAlignment="1">
      <alignment horizontal="center"/>
    </xf>
    <xf numFmtId="0" fontId="92" fillId="61" borderId="32" xfId="0" applyFont="1" applyFill="1" applyBorder="1" applyAlignment="1">
      <alignment horizontal="center" vertical="center" wrapText="1"/>
    </xf>
    <xf numFmtId="0" fontId="112" fillId="61" borderId="0" xfId="2" applyFont="1" applyFill="1" applyBorder="1" applyAlignment="1">
      <alignment horizontal="left" vertical="center"/>
    </xf>
    <xf numFmtId="0" fontId="112" fillId="57" borderId="0" xfId="0" applyFont="1" applyFill="1" applyBorder="1" applyAlignment="1">
      <alignment horizontal="center"/>
    </xf>
    <xf numFmtId="0" fontId="112" fillId="55" borderId="41" xfId="0" applyFont="1" applyFill="1" applyBorder="1" applyAlignment="1">
      <alignment horizontal="center"/>
    </xf>
    <xf numFmtId="0" fontId="112" fillId="55" borderId="0" xfId="0" applyFont="1" applyFill="1" applyBorder="1" applyAlignment="1">
      <alignment horizontal="center"/>
    </xf>
    <xf numFmtId="0" fontId="22" fillId="49" borderId="52" xfId="0" applyFont="1" applyFill="1" applyBorder="1" applyAlignment="1">
      <alignment horizontal="left" wrapText="1"/>
    </xf>
    <xf numFmtId="0" fontId="22" fillId="49" borderId="50" xfId="0" applyFont="1" applyFill="1" applyBorder="1" applyAlignment="1">
      <alignment horizontal="left" wrapText="1"/>
    </xf>
    <xf numFmtId="0" fontId="22" fillId="49" borderId="49" xfId="0" applyFont="1" applyFill="1" applyBorder="1" applyAlignment="1">
      <alignment horizontal="left" wrapText="1"/>
    </xf>
    <xf numFmtId="0" fontId="22" fillId="49" borderId="26" xfId="0" applyFont="1" applyFill="1" applyBorder="1" applyAlignment="1">
      <alignment horizontal="left" vertical="top" wrapText="1"/>
    </xf>
    <xf numFmtId="0" fontId="22" fillId="49" borderId="44" xfId="0" applyFont="1" applyFill="1" applyBorder="1" applyAlignment="1">
      <alignment horizontal="left" vertical="top" wrapText="1"/>
    </xf>
    <xf numFmtId="0" fontId="22" fillId="49" borderId="31" xfId="0" applyFont="1" applyFill="1" applyBorder="1" applyAlignment="1">
      <alignment horizontal="left" vertical="top" wrapText="1"/>
    </xf>
  </cellXfs>
  <cellStyles count="3044">
    <cellStyle name=" 1" xfId="10" xr:uid="{00000000-0005-0000-0000-000000000000}"/>
    <cellStyle name="##" xfId="11" xr:uid="{00000000-0005-0000-0000-000001000000}"/>
    <cellStyle name="%" xfId="12" xr:uid="{00000000-0005-0000-0000-000002000000}"/>
    <cellStyle name="]_x000d__x000a_Zoomed=1_x000d__x000a_Row=0_x000d__x000a_Column=0_x000d__x000a_Height=0_x000d__x000a_Width=0_x000d__x000a_FontName=FoxFont_x000d__x000a_FontStyle=0_x000d__x000a_FontSize=9_x000d__x000a_PrtFontName=FoxPrin" xfId="13" xr:uid="{00000000-0005-0000-0000-000003000000}"/>
    <cellStyle name="]_x000d__x000a_Zoomed=1_x000d__x000a_Row=0_x000d__x000a_Column=0_x000d__x000a_Height=0_x000d__x000a_Width=0_x000d__x000a_FontName=FoxFont_x000d__x000a_FontStyle=0_x000d__x000a_FontSize=9_x000d__x000a_PrtFontName=FoxPrin 2" xfId="14" xr:uid="{00000000-0005-0000-0000-000004000000}"/>
    <cellStyle name="_Column1" xfId="15" xr:uid="{00000000-0005-0000-0000-000005000000}"/>
    <cellStyle name="_Column1 2" xfId="16" xr:uid="{00000000-0005-0000-0000-000006000000}"/>
    <cellStyle name="_Column2" xfId="17" xr:uid="{00000000-0005-0000-0000-000007000000}"/>
    <cellStyle name="_Column3" xfId="18" xr:uid="{00000000-0005-0000-0000-000008000000}"/>
    <cellStyle name="_Column4" xfId="19" xr:uid="{00000000-0005-0000-0000-000009000000}"/>
    <cellStyle name="_Column5" xfId="20" xr:uid="{00000000-0005-0000-0000-00000A000000}"/>
    <cellStyle name="_Column6" xfId="21" xr:uid="{00000000-0005-0000-0000-00000B000000}"/>
    <cellStyle name="_Column7" xfId="22" xr:uid="{00000000-0005-0000-0000-00000C000000}"/>
    <cellStyle name="_Data" xfId="23" xr:uid="{00000000-0005-0000-0000-00000D000000}"/>
    <cellStyle name="_Data 2" xfId="24" xr:uid="{00000000-0005-0000-0000-00000E000000}"/>
    <cellStyle name="_Header" xfId="25" xr:uid="{00000000-0005-0000-0000-00000F000000}"/>
    <cellStyle name="_Row1" xfId="26" xr:uid="{00000000-0005-0000-0000-000010000000}"/>
    <cellStyle name="_Row1 2" xfId="27" xr:uid="{00000000-0005-0000-0000-000011000000}"/>
    <cellStyle name="_Row2" xfId="28" xr:uid="{00000000-0005-0000-0000-000012000000}"/>
    <cellStyle name="_Row3" xfId="29" xr:uid="{00000000-0005-0000-0000-000013000000}"/>
    <cellStyle name="_Row4" xfId="30" xr:uid="{00000000-0005-0000-0000-000014000000}"/>
    <cellStyle name="_Row4 2" xfId="31" xr:uid="{00000000-0005-0000-0000-000015000000}"/>
    <cellStyle name="_Row5" xfId="32" xr:uid="{00000000-0005-0000-0000-000016000000}"/>
    <cellStyle name="_Row6" xfId="33" xr:uid="{00000000-0005-0000-0000-000017000000}"/>
    <cellStyle name="_Row7" xfId="34" xr:uid="{00000000-0005-0000-0000-000018000000}"/>
    <cellStyle name="20% - Accent1 2" xfId="35" xr:uid="{00000000-0005-0000-0000-000019000000}"/>
    <cellStyle name="20% - Accent1 2 2" xfId="36" xr:uid="{00000000-0005-0000-0000-00001A000000}"/>
    <cellStyle name="20% - Accent1 2 3" xfId="37" xr:uid="{00000000-0005-0000-0000-00001B000000}"/>
    <cellStyle name="20% - Accent1 3" xfId="38" xr:uid="{00000000-0005-0000-0000-00001C000000}"/>
    <cellStyle name="20% - Accent1 3 2" xfId="39" xr:uid="{00000000-0005-0000-0000-00001D000000}"/>
    <cellStyle name="20% - Accent1 4" xfId="40" xr:uid="{00000000-0005-0000-0000-00001E000000}"/>
    <cellStyle name="20% - Accent2 2" xfId="41" xr:uid="{00000000-0005-0000-0000-00001F000000}"/>
    <cellStyle name="20% - Accent2 2 2" xfId="42" xr:uid="{00000000-0005-0000-0000-000020000000}"/>
    <cellStyle name="20% - Accent2 2 3" xfId="43" xr:uid="{00000000-0005-0000-0000-000021000000}"/>
    <cellStyle name="20% - Accent2 3" xfId="44" xr:uid="{00000000-0005-0000-0000-000022000000}"/>
    <cellStyle name="20% - Accent2 3 2" xfId="45" xr:uid="{00000000-0005-0000-0000-000023000000}"/>
    <cellStyle name="20% - Accent3 2" xfId="46" xr:uid="{00000000-0005-0000-0000-000024000000}"/>
    <cellStyle name="20% - Accent3 2 2" xfId="47" xr:uid="{00000000-0005-0000-0000-000025000000}"/>
    <cellStyle name="20% - Accent3 2 3" xfId="48" xr:uid="{00000000-0005-0000-0000-000026000000}"/>
    <cellStyle name="20% - Accent3 3" xfId="49" xr:uid="{00000000-0005-0000-0000-000027000000}"/>
    <cellStyle name="20% - Accent3 3 2" xfId="50" xr:uid="{00000000-0005-0000-0000-000028000000}"/>
    <cellStyle name="20% - Accent4 2" xfId="51" xr:uid="{00000000-0005-0000-0000-000029000000}"/>
    <cellStyle name="20% - Accent4 2 2" xfId="52" xr:uid="{00000000-0005-0000-0000-00002A000000}"/>
    <cellStyle name="20% - Accent4 2 3" xfId="53" xr:uid="{00000000-0005-0000-0000-00002B000000}"/>
    <cellStyle name="20% - Accent4 3" xfId="54" xr:uid="{00000000-0005-0000-0000-00002C000000}"/>
    <cellStyle name="20% - Accent4 3 2" xfId="55" xr:uid="{00000000-0005-0000-0000-00002D000000}"/>
    <cellStyle name="20% - Accent5 2" xfId="56" xr:uid="{00000000-0005-0000-0000-00002E000000}"/>
    <cellStyle name="20% - Accent5 2 2" xfId="57" xr:uid="{00000000-0005-0000-0000-00002F000000}"/>
    <cellStyle name="20% - Accent5 2 3" xfId="58" xr:uid="{00000000-0005-0000-0000-000030000000}"/>
    <cellStyle name="20% - Accent5 3" xfId="59" xr:uid="{00000000-0005-0000-0000-000031000000}"/>
    <cellStyle name="20% - Accent5 3 2" xfId="60" xr:uid="{00000000-0005-0000-0000-000032000000}"/>
    <cellStyle name="20% - Accent6 2" xfId="61" xr:uid="{00000000-0005-0000-0000-000033000000}"/>
    <cellStyle name="20% - Accent6 2 2" xfId="62" xr:uid="{00000000-0005-0000-0000-000034000000}"/>
    <cellStyle name="20% - Accent6 2 3" xfId="63" xr:uid="{00000000-0005-0000-0000-000035000000}"/>
    <cellStyle name="20% - Accent6 3" xfId="64" xr:uid="{00000000-0005-0000-0000-000036000000}"/>
    <cellStyle name="20% - Accent6 3 2" xfId="65" xr:uid="{00000000-0005-0000-0000-000037000000}"/>
    <cellStyle name="40% - Accent1 2" xfId="66" xr:uid="{00000000-0005-0000-0000-000038000000}"/>
    <cellStyle name="40% - Accent1 2 2" xfId="67" xr:uid="{00000000-0005-0000-0000-000039000000}"/>
    <cellStyle name="40% - Accent1 2 3" xfId="68" xr:uid="{00000000-0005-0000-0000-00003A000000}"/>
    <cellStyle name="40% - Accent1 3" xfId="69" xr:uid="{00000000-0005-0000-0000-00003B000000}"/>
    <cellStyle name="40% - Accent1 3 2" xfId="70" xr:uid="{00000000-0005-0000-0000-00003C000000}"/>
    <cellStyle name="40% - Accent1 4" xfId="71" xr:uid="{00000000-0005-0000-0000-00003D000000}"/>
    <cellStyle name="40% - Accent1 5" xfId="72" xr:uid="{00000000-0005-0000-0000-00003E000000}"/>
    <cellStyle name="40% - Accent1 6" xfId="73" xr:uid="{00000000-0005-0000-0000-00003F000000}"/>
    <cellStyle name="40% - Accent1 7" xfId="74" xr:uid="{00000000-0005-0000-0000-000040000000}"/>
    <cellStyle name="40% - Accent2 2" xfId="75" xr:uid="{00000000-0005-0000-0000-000041000000}"/>
    <cellStyle name="40% - Accent2 2 2" xfId="76" xr:uid="{00000000-0005-0000-0000-000042000000}"/>
    <cellStyle name="40% - Accent2 2 3" xfId="77" xr:uid="{00000000-0005-0000-0000-000043000000}"/>
    <cellStyle name="40% - Accent2 3" xfId="78" xr:uid="{00000000-0005-0000-0000-000044000000}"/>
    <cellStyle name="40% - Accent2 3 2" xfId="79" xr:uid="{00000000-0005-0000-0000-000045000000}"/>
    <cellStyle name="40% - Accent3 2" xfId="80" xr:uid="{00000000-0005-0000-0000-000046000000}"/>
    <cellStyle name="40% - Accent3 2 2" xfId="81" xr:uid="{00000000-0005-0000-0000-000047000000}"/>
    <cellStyle name="40% - Accent3 2 3" xfId="82" xr:uid="{00000000-0005-0000-0000-000048000000}"/>
    <cellStyle name="40% - Accent3 3" xfId="83" xr:uid="{00000000-0005-0000-0000-000049000000}"/>
    <cellStyle name="40% - Accent3 3 2" xfId="84" xr:uid="{00000000-0005-0000-0000-00004A000000}"/>
    <cellStyle name="40% - Accent4 2" xfId="85" xr:uid="{00000000-0005-0000-0000-00004B000000}"/>
    <cellStyle name="40% - Accent4 2 2" xfId="86" xr:uid="{00000000-0005-0000-0000-00004C000000}"/>
    <cellStyle name="40% - Accent4 2 3" xfId="87" xr:uid="{00000000-0005-0000-0000-00004D000000}"/>
    <cellStyle name="40% - Accent4 3" xfId="88" xr:uid="{00000000-0005-0000-0000-00004E000000}"/>
    <cellStyle name="40% - Accent4 3 2" xfId="89" xr:uid="{00000000-0005-0000-0000-00004F000000}"/>
    <cellStyle name="40% - Accent5 2" xfId="90" xr:uid="{00000000-0005-0000-0000-000050000000}"/>
    <cellStyle name="40% - Accent5 2 2" xfId="91" xr:uid="{00000000-0005-0000-0000-000051000000}"/>
    <cellStyle name="40% - Accent5 2 3" xfId="92" xr:uid="{00000000-0005-0000-0000-000052000000}"/>
    <cellStyle name="40% - Accent5 3" xfId="93" xr:uid="{00000000-0005-0000-0000-000053000000}"/>
    <cellStyle name="40% - Accent5 3 2" xfId="94" xr:uid="{00000000-0005-0000-0000-000054000000}"/>
    <cellStyle name="40% - Accent6 2" xfId="95" xr:uid="{00000000-0005-0000-0000-000055000000}"/>
    <cellStyle name="40% - Accent6 2 2" xfId="96" xr:uid="{00000000-0005-0000-0000-000056000000}"/>
    <cellStyle name="40% - Accent6 2 3" xfId="97" xr:uid="{00000000-0005-0000-0000-000057000000}"/>
    <cellStyle name="40% - Accent6 3" xfId="98" xr:uid="{00000000-0005-0000-0000-000058000000}"/>
    <cellStyle name="40% - Accent6 3 2" xfId="99" xr:uid="{00000000-0005-0000-0000-000059000000}"/>
    <cellStyle name="60% - Accent1 2" xfId="100" xr:uid="{00000000-0005-0000-0000-00005A000000}"/>
    <cellStyle name="60% - Accent1 2 2" xfId="101" xr:uid="{00000000-0005-0000-0000-00005B000000}"/>
    <cellStyle name="60% - Accent1 3" xfId="102" xr:uid="{00000000-0005-0000-0000-00005C000000}"/>
    <cellStyle name="60% - Accent1 4" xfId="103" xr:uid="{00000000-0005-0000-0000-00005D000000}"/>
    <cellStyle name="60% - Accent2 2" xfId="104" xr:uid="{00000000-0005-0000-0000-00005E000000}"/>
    <cellStyle name="60% - Accent2 2 2" xfId="105" xr:uid="{00000000-0005-0000-0000-00005F000000}"/>
    <cellStyle name="60% - Accent2 3" xfId="106" xr:uid="{00000000-0005-0000-0000-000060000000}"/>
    <cellStyle name="60% - Accent3 2" xfId="107" xr:uid="{00000000-0005-0000-0000-000061000000}"/>
    <cellStyle name="60% - Accent3 2 2" xfId="108" xr:uid="{00000000-0005-0000-0000-000062000000}"/>
    <cellStyle name="60% - Accent3 3" xfId="109" xr:uid="{00000000-0005-0000-0000-000063000000}"/>
    <cellStyle name="60% - Accent4 2" xfId="110" xr:uid="{00000000-0005-0000-0000-000064000000}"/>
    <cellStyle name="60% - Accent4 2 2" xfId="111" xr:uid="{00000000-0005-0000-0000-000065000000}"/>
    <cellStyle name="60% - Accent4 3" xfId="112" xr:uid="{00000000-0005-0000-0000-000066000000}"/>
    <cellStyle name="60% - Accent5 2" xfId="113" xr:uid="{00000000-0005-0000-0000-000067000000}"/>
    <cellStyle name="60% - Accent5 2 2" xfId="114" xr:uid="{00000000-0005-0000-0000-000068000000}"/>
    <cellStyle name="60% - Accent5 3" xfId="115" xr:uid="{00000000-0005-0000-0000-000069000000}"/>
    <cellStyle name="60% - Accent6 2" xfId="116" xr:uid="{00000000-0005-0000-0000-00006A000000}"/>
    <cellStyle name="60% - Accent6 2 2" xfId="117" xr:uid="{00000000-0005-0000-0000-00006B000000}"/>
    <cellStyle name="60% - Accent6 3" xfId="118" xr:uid="{00000000-0005-0000-0000-00006C000000}"/>
    <cellStyle name="Accent1 2" xfId="119" xr:uid="{00000000-0005-0000-0000-00006D000000}"/>
    <cellStyle name="Accent1 2 2" xfId="120" xr:uid="{00000000-0005-0000-0000-00006E000000}"/>
    <cellStyle name="Accent1 3" xfId="121" xr:uid="{00000000-0005-0000-0000-00006F000000}"/>
    <cellStyle name="Accent2 2" xfId="122" xr:uid="{00000000-0005-0000-0000-000070000000}"/>
    <cellStyle name="Accent2 2 2" xfId="123" xr:uid="{00000000-0005-0000-0000-000071000000}"/>
    <cellStyle name="Accent2 3" xfId="124" xr:uid="{00000000-0005-0000-0000-000072000000}"/>
    <cellStyle name="Accent3 2" xfId="125" xr:uid="{00000000-0005-0000-0000-000073000000}"/>
    <cellStyle name="Accent3 2 2" xfId="126" xr:uid="{00000000-0005-0000-0000-000074000000}"/>
    <cellStyle name="Accent3 3" xfId="127" xr:uid="{00000000-0005-0000-0000-000075000000}"/>
    <cellStyle name="Accent4 2" xfId="128" xr:uid="{00000000-0005-0000-0000-000076000000}"/>
    <cellStyle name="Accent4 2 2" xfId="129" xr:uid="{00000000-0005-0000-0000-000077000000}"/>
    <cellStyle name="Accent4 3" xfId="130" xr:uid="{00000000-0005-0000-0000-000078000000}"/>
    <cellStyle name="Accent5 2" xfId="131" xr:uid="{00000000-0005-0000-0000-000079000000}"/>
    <cellStyle name="Accent5 2 2" xfId="132" xr:uid="{00000000-0005-0000-0000-00007A000000}"/>
    <cellStyle name="Accent5 3" xfId="133" xr:uid="{00000000-0005-0000-0000-00007B000000}"/>
    <cellStyle name="Accent6 2" xfId="134" xr:uid="{00000000-0005-0000-0000-00007C000000}"/>
    <cellStyle name="Accent6 2 2" xfId="135" xr:uid="{00000000-0005-0000-0000-00007D000000}"/>
    <cellStyle name="Accent6 3" xfId="136" xr:uid="{00000000-0005-0000-0000-00007E000000}"/>
    <cellStyle name="Act_%1" xfId="137" xr:uid="{00000000-0005-0000-0000-00007F000000}"/>
    <cellStyle name="Auto fill" xfId="138" xr:uid="{00000000-0005-0000-0000-000080000000}"/>
    <cellStyle name="Bad 2" xfId="139" xr:uid="{00000000-0005-0000-0000-000081000000}"/>
    <cellStyle name="Bad 2 2" xfId="140" xr:uid="{00000000-0005-0000-0000-000082000000}"/>
    <cellStyle name="Bad 3" xfId="141" xr:uid="{00000000-0005-0000-0000-000083000000}"/>
    <cellStyle name="Bl-Gr Spectrum" xfId="142" xr:uid="{00000000-0005-0000-0000-000084000000}"/>
    <cellStyle name="Bold" xfId="143" xr:uid="{00000000-0005-0000-0000-000085000000}"/>
    <cellStyle name="BoldCentered" xfId="144" xr:uid="{00000000-0005-0000-0000-000086000000}"/>
    <cellStyle name="Calculation 2" xfId="145" xr:uid="{00000000-0005-0000-0000-000087000000}"/>
    <cellStyle name="Calculation 2 2" xfId="146" xr:uid="{00000000-0005-0000-0000-000088000000}"/>
    <cellStyle name="Calculation 2 2 2" xfId="147" xr:uid="{00000000-0005-0000-0000-000089000000}"/>
    <cellStyle name="Calculation 2 2 2 2" xfId="148" xr:uid="{00000000-0005-0000-0000-00008A000000}"/>
    <cellStyle name="Calculation 2 2 2 2 2" xfId="149" xr:uid="{00000000-0005-0000-0000-00008B000000}"/>
    <cellStyle name="Calculation 2 2 2 2 2 2" xfId="150" xr:uid="{00000000-0005-0000-0000-00008C000000}"/>
    <cellStyle name="Calculation 2 2 2 2 2 3" xfId="151" xr:uid="{00000000-0005-0000-0000-00008D000000}"/>
    <cellStyle name="Calculation 2 2 2 2 2 4" xfId="152" xr:uid="{00000000-0005-0000-0000-00008E000000}"/>
    <cellStyle name="Calculation 2 2 2 2 3" xfId="153" xr:uid="{00000000-0005-0000-0000-00008F000000}"/>
    <cellStyle name="Calculation 2 2 2 2 4" xfId="154" xr:uid="{00000000-0005-0000-0000-000090000000}"/>
    <cellStyle name="Calculation 2 2 2 2 5" xfId="155" xr:uid="{00000000-0005-0000-0000-000091000000}"/>
    <cellStyle name="Calculation 2 2 2 3" xfId="156" xr:uid="{00000000-0005-0000-0000-000092000000}"/>
    <cellStyle name="Calculation 2 2 2 3 2" xfId="157" xr:uid="{00000000-0005-0000-0000-000093000000}"/>
    <cellStyle name="Calculation 2 2 2 3 2 2" xfId="158" xr:uid="{00000000-0005-0000-0000-000094000000}"/>
    <cellStyle name="Calculation 2 2 2 3 2 3" xfId="159" xr:uid="{00000000-0005-0000-0000-000095000000}"/>
    <cellStyle name="Calculation 2 2 2 3 2 4" xfId="160" xr:uid="{00000000-0005-0000-0000-000096000000}"/>
    <cellStyle name="Calculation 2 2 2 3 3" xfId="161" xr:uid="{00000000-0005-0000-0000-000097000000}"/>
    <cellStyle name="Calculation 2 2 2 3 4" xfId="162" xr:uid="{00000000-0005-0000-0000-000098000000}"/>
    <cellStyle name="Calculation 2 2 2 3 5" xfId="163" xr:uid="{00000000-0005-0000-0000-000099000000}"/>
    <cellStyle name="Calculation 2 2 2 4" xfId="164" xr:uid="{00000000-0005-0000-0000-00009A000000}"/>
    <cellStyle name="Calculation 2 2 2 4 2" xfId="165" xr:uid="{00000000-0005-0000-0000-00009B000000}"/>
    <cellStyle name="Calculation 2 2 2 4 3" xfId="166" xr:uid="{00000000-0005-0000-0000-00009C000000}"/>
    <cellStyle name="Calculation 2 2 2 4 4" xfId="167" xr:uid="{00000000-0005-0000-0000-00009D000000}"/>
    <cellStyle name="Calculation 2 2 2 5" xfId="168" xr:uid="{00000000-0005-0000-0000-00009E000000}"/>
    <cellStyle name="Calculation 2 2 2 6" xfId="169" xr:uid="{00000000-0005-0000-0000-00009F000000}"/>
    <cellStyle name="Calculation 2 2 2 7" xfId="170" xr:uid="{00000000-0005-0000-0000-0000A0000000}"/>
    <cellStyle name="Calculation 2 2 3" xfId="171" xr:uid="{00000000-0005-0000-0000-0000A1000000}"/>
    <cellStyle name="Calculation 2 2 3 2" xfId="172" xr:uid="{00000000-0005-0000-0000-0000A2000000}"/>
    <cellStyle name="Calculation 2 2 3 2 2" xfId="173" xr:uid="{00000000-0005-0000-0000-0000A3000000}"/>
    <cellStyle name="Calculation 2 2 3 2 2 2" xfId="174" xr:uid="{00000000-0005-0000-0000-0000A4000000}"/>
    <cellStyle name="Calculation 2 2 3 2 2 3" xfId="175" xr:uid="{00000000-0005-0000-0000-0000A5000000}"/>
    <cellStyle name="Calculation 2 2 3 2 2 4" xfId="176" xr:uid="{00000000-0005-0000-0000-0000A6000000}"/>
    <cellStyle name="Calculation 2 2 3 2 3" xfId="177" xr:uid="{00000000-0005-0000-0000-0000A7000000}"/>
    <cellStyle name="Calculation 2 2 3 2 4" xfId="178" xr:uid="{00000000-0005-0000-0000-0000A8000000}"/>
    <cellStyle name="Calculation 2 2 3 2 5" xfId="179" xr:uid="{00000000-0005-0000-0000-0000A9000000}"/>
    <cellStyle name="Calculation 2 2 3 3" xfId="180" xr:uid="{00000000-0005-0000-0000-0000AA000000}"/>
    <cellStyle name="Calculation 2 2 3 3 2" xfId="181" xr:uid="{00000000-0005-0000-0000-0000AB000000}"/>
    <cellStyle name="Calculation 2 2 3 3 2 2" xfId="182" xr:uid="{00000000-0005-0000-0000-0000AC000000}"/>
    <cellStyle name="Calculation 2 2 3 3 2 3" xfId="183" xr:uid="{00000000-0005-0000-0000-0000AD000000}"/>
    <cellStyle name="Calculation 2 2 3 3 2 4" xfId="184" xr:uid="{00000000-0005-0000-0000-0000AE000000}"/>
    <cellStyle name="Calculation 2 2 3 3 3" xfId="185" xr:uid="{00000000-0005-0000-0000-0000AF000000}"/>
    <cellStyle name="Calculation 2 2 3 3 4" xfId="186" xr:uid="{00000000-0005-0000-0000-0000B0000000}"/>
    <cellStyle name="Calculation 2 2 3 3 5" xfId="187" xr:uid="{00000000-0005-0000-0000-0000B1000000}"/>
    <cellStyle name="Calculation 2 2 3 4" xfId="188" xr:uid="{00000000-0005-0000-0000-0000B2000000}"/>
    <cellStyle name="Calculation 2 2 3 4 2" xfId="189" xr:uid="{00000000-0005-0000-0000-0000B3000000}"/>
    <cellStyle name="Calculation 2 2 3 4 3" xfId="190" xr:uid="{00000000-0005-0000-0000-0000B4000000}"/>
    <cellStyle name="Calculation 2 2 3 4 4" xfId="191" xr:uid="{00000000-0005-0000-0000-0000B5000000}"/>
    <cellStyle name="Calculation 2 2 3 5" xfId="192" xr:uid="{00000000-0005-0000-0000-0000B6000000}"/>
    <cellStyle name="Calculation 2 2 3 6" xfId="193" xr:uid="{00000000-0005-0000-0000-0000B7000000}"/>
    <cellStyle name="Calculation 2 2 3 7" xfId="194" xr:uid="{00000000-0005-0000-0000-0000B8000000}"/>
    <cellStyle name="Calculation 2 2 4" xfId="195" xr:uid="{00000000-0005-0000-0000-0000B9000000}"/>
    <cellStyle name="Calculation 2 2 4 2" xfId="196" xr:uid="{00000000-0005-0000-0000-0000BA000000}"/>
    <cellStyle name="Calculation 2 2 4 2 2" xfId="197" xr:uid="{00000000-0005-0000-0000-0000BB000000}"/>
    <cellStyle name="Calculation 2 2 4 2 2 2" xfId="198" xr:uid="{00000000-0005-0000-0000-0000BC000000}"/>
    <cellStyle name="Calculation 2 2 4 2 2 3" xfId="199" xr:uid="{00000000-0005-0000-0000-0000BD000000}"/>
    <cellStyle name="Calculation 2 2 4 2 2 4" xfId="200" xr:uid="{00000000-0005-0000-0000-0000BE000000}"/>
    <cellStyle name="Calculation 2 2 4 2 3" xfId="201" xr:uid="{00000000-0005-0000-0000-0000BF000000}"/>
    <cellStyle name="Calculation 2 2 4 2 4" xfId="202" xr:uid="{00000000-0005-0000-0000-0000C0000000}"/>
    <cellStyle name="Calculation 2 2 4 2 5" xfId="203" xr:uid="{00000000-0005-0000-0000-0000C1000000}"/>
    <cellStyle name="Calculation 2 2 4 3" xfId="204" xr:uid="{00000000-0005-0000-0000-0000C2000000}"/>
    <cellStyle name="Calculation 2 2 4 3 2" xfId="205" xr:uid="{00000000-0005-0000-0000-0000C3000000}"/>
    <cellStyle name="Calculation 2 2 4 3 2 2" xfId="206" xr:uid="{00000000-0005-0000-0000-0000C4000000}"/>
    <cellStyle name="Calculation 2 2 4 3 2 3" xfId="207" xr:uid="{00000000-0005-0000-0000-0000C5000000}"/>
    <cellStyle name="Calculation 2 2 4 3 2 4" xfId="208" xr:uid="{00000000-0005-0000-0000-0000C6000000}"/>
    <cellStyle name="Calculation 2 2 4 3 3" xfId="209" xr:uid="{00000000-0005-0000-0000-0000C7000000}"/>
    <cellStyle name="Calculation 2 2 4 3 4" xfId="210" xr:uid="{00000000-0005-0000-0000-0000C8000000}"/>
    <cellStyle name="Calculation 2 2 4 3 5" xfId="211" xr:uid="{00000000-0005-0000-0000-0000C9000000}"/>
    <cellStyle name="Calculation 2 2 4 4" xfId="212" xr:uid="{00000000-0005-0000-0000-0000CA000000}"/>
    <cellStyle name="Calculation 2 2 4 4 2" xfId="213" xr:uid="{00000000-0005-0000-0000-0000CB000000}"/>
    <cellStyle name="Calculation 2 2 4 4 3" xfId="214" xr:uid="{00000000-0005-0000-0000-0000CC000000}"/>
    <cellStyle name="Calculation 2 2 4 4 4" xfId="215" xr:uid="{00000000-0005-0000-0000-0000CD000000}"/>
    <cellStyle name="Calculation 2 2 4 5" xfId="216" xr:uid="{00000000-0005-0000-0000-0000CE000000}"/>
    <cellStyle name="Calculation 2 2 4 6" xfId="217" xr:uid="{00000000-0005-0000-0000-0000CF000000}"/>
    <cellStyle name="Calculation 2 2 4 7" xfId="218" xr:uid="{00000000-0005-0000-0000-0000D0000000}"/>
    <cellStyle name="Calculation 2 2 5" xfId="219" xr:uid="{00000000-0005-0000-0000-0000D1000000}"/>
    <cellStyle name="Calculation 2 2 5 2" xfId="220" xr:uid="{00000000-0005-0000-0000-0000D2000000}"/>
    <cellStyle name="Calculation 2 2 5 2 2" xfId="221" xr:uid="{00000000-0005-0000-0000-0000D3000000}"/>
    <cellStyle name="Calculation 2 2 5 2 3" xfId="222" xr:uid="{00000000-0005-0000-0000-0000D4000000}"/>
    <cellStyle name="Calculation 2 2 5 2 4" xfId="223" xr:uid="{00000000-0005-0000-0000-0000D5000000}"/>
    <cellStyle name="Calculation 2 2 5 3" xfId="224" xr:uid="{00000000-0005-0000-0000-0000D6000000}"/>
    <cellStyle name="Calculation 2 2 5 4" xfId="225" xr:uid="{00000000-0005-0000-0000-0000D7000000}"/>
    <cellStyle name="Calculation 2 2 5 5" xfId="226" xr:uid="{00000000-0005-0000-0000-0000D8000000}"/>
    <cellStyle name="Calculation 2 2 6" xfId="227" xr:uid="{00000000-0005-0000-0000-0000D9000000}"/>
    <cellStyle name="Calculation 2 2 6 2" xfId="228" xr:uid="{00000000-0005-0000-0000-0000DA000000}"/>
    <cellStyle name="Calculation 2 2 6 2 2" xfId="229" xr:uid="{00000000-0005-0000-0000-0000DB000000}"/>
    <cellStyle name="Calculation 2 2 6 2 3" xfId="230" xr:uid="{00000000-0005-0000-0000-0000DC000000}"/>
    <cellStyle name="Calculation 2 2 6 2 4" xfId="231" xr:uid="{00000000-0005-0000-0000-0000DD000000}"/>
    <cellStyle name="Calculation 2 2 6 3" xfId="232" xr:uid="{00000000-0005-0000-0000-0000DE000000}"/>
    <cellStyle name="Calculation 2 2 6 4" xfId="233" xr:uid="{00000000-0005-0000-0000-0000DF000000}"/>
    <cellStyle name="Calculation 2 2 6 5" xfId="234" xr:uid="{00000000-0005-0000-0000-0000E0000000}"/>
    <cellStyle name="Calculation 2 2 7" xfId="235" xr:uid="{00000000-0005-0000-0000-0000E1000000}"/>
    <cellStyle name="Calculation 2 3" xfId="236" xr:uid="{00000000-0005-0000-0000-0000E2000000}"/>
    <cellStyle name="Calculation 2 3 2" xfId="237" xr:uid="{00000000-0005-0000-0000-0000E3000000}"/>
    <cellStyle name="Calculation 2 3 2 2" xfId="238" xr:uid="{00000000-0005-0000-0000-0000E4000000}"/>
    <cellStyle name="Calculation 2 3 2 2 2" xfId="239" xr:uid="{00000000-0005-0000-0000-0000E5000000}"/>
    <cellStyle name="Calculation 2 3 2 2 3" xfId="240" xr:uid="{00000000-0005-0000-0000-0000E6000000}"/>
    <cellStyle name="Calculation 2 3 2 2 4" xfId="241" xr:uid="{00000000-0005-0000-0000-0000E7000000}"/>
    <cellStyle name="Calculation 2 3 2 3" xfId="242" xr:uid="{00000000-0005-0000-0000-0000E8000000}"/>
    <cellStyle name="Calculation 2 3 2 4" xfId="243" xr:uid="{00000000-0005-0000-0000-0000E9000000}"/>
    <cellStyle name="Calculation 2 3 2 5" xfId="244" xr:uid="{00000000-0005-0000-0000-0000EA000000}"/>
    <cellStyle name="Calculation 2 3 3" xfId="245" xr:uid="{00000000-0005-0000-0000-0000EB000000}"/>
    <cellStyle name="Calculation 2 3 3 2" xfId="246" xr:uid="{00000000-0005-0000-0000-0000EC000000}"/>
    <cellStyle name="Calculation 2 3 3 2 2" xfId="247" xr:uid="{00000000-0005-0000-0000-0000ED000000}"/>
    <cellStyle name="Calculation 2 3 3 2 3" xfId="248" xr:uid="{00000000-0005-0000-0000-0000EE000000}"/>
    <cellStyle name="Calculation 2 3 3 2 4" xfId="249" xr:uid="{00000000-0005-0000-0000-0000EF000000}"/>
    <cellStyle name="Calculation 2 3 3 3" xfId="250" xr:uid="{00000000-0005-0000-0000-0000F0000000}"/>
    <cellStyle name="Calculation 2 3 3 4" xfId="251" xr:uid="{00000000-0005-0000-0000-0000F1000000}"/>
    <cellStyle name="Calculation 2 3 3 5" xfId="252" xr:uid="{00000000-0005-0000-0000-0000F2000000}"/>
    <cellStyle name="Calculation 2 3 4" xfId="253" xr:uid="{00000000-0005-0000-0000-0000F3000000}"/>
    <cellStyle name="Calculation 2 3 4 2" xfId="254" xr:uid="{00000000-0005-0000-0000-0000F4000000}"/>
    <cellStyle name="Calculation 2 3 4 3" xfId="255" xr:uid="{00000000-0005-0000-0000-0000F5000000}"/>
    <cellStyle name="Calculation 2 3 4 4" xfId="256" xr:uid="{00000000-0005-0000-0000-0000F6000000}"/>
    <cellStyle name="Calculation 2 3 5" xfId="257" xr:uid="{00000000-0005-0000-0000-0000F7000000}"/>
    <cellStyle name="Calculation 2 3 6" xfId="258" xr:uid="{00000000-0005-0000-0000-0000F8000000}"/>
    <cellStyle name="Calculation 2 3 7" xfId="259" xr:uid="{00000000-0005-0000-0000-0000F9000000}"/>
    <cellStyle name="Calculation 2 4" xfId="260" xr:uid="{00000000-0005-0000-0000-0000FA000000}"/>
    <cellStyle name="Calculation 2 4 2" xfId="261" xr:uid="{00000000-0005-0000-0000-0000FB000000}"/>
    <cellStyle name="Calculation 2 4 2 2" xfId="262" xr:uid="{00000000-0005-0000-0000-0000FC000000}"/>
    <cellStyle name="Calculation 2 4 2 2 2" xfId="263" xr:uid="{00000000-0005-0000-0000-0000FD000000}"/>
    <cellStyle name="Calculation 2 4 2 2 3" xfId="264" xr:uid="{00000000-0005-0000-0000-0000FE000000}"/>
    <cellStyle name="Calculation 2 4 2 2 4" xfId="265" xr:uid="{00000000-0005-0000-0000-0000FF000000}"/>
    <cellStyle name="Calculation 2 4 2 3" xfId="266" xr:uid="{00000000-0005-0000-0000-000000010000}"/>
    <cellStyle name="Calculation 2 4 2 4" xfId="267" xr:uid="{00000000-0005-0000-0000-000001010000}"/>
    <cellStyle name="Calculation 2 4 2 5" xfId="268" xr:uid="{00000000-0005-0000-0000-000002010000}"/>
    <cellStyle name="Calculation 2 4 3" xfId="269" xr:uid="{00000000-0005-0000-0000-000003010000}"/>
    <cellStyle name="Calculation 2 4 3 2" xfId="270" xr:uid="{00000000-0005-0000-0000-000004010000}"/>
    <cellStyle name="Calculation 2 4 3 2 2" xfId="271" xr:uid="{00000000-0005-0000-0000-000005010000}"/>
    <cellStyle name="Calculation 2 4 3 2 3" xfId="272" xr:uid="{00000000-0005-0000-0000-000006010000}"/>
    <cellStyle name="Calculation 2 4 3 2 4" xfId="273" xr:uid="{00000000-0005-0000-0000-000007010000}"/>
    <cellStyle name="Calculation 2 4 3 3" xfId="274" xr:uid="{00000000-0005-0000-0000-000008010000}"/>
    <cellStyle name="Calculation 2 4 3 4" xfId="275" xr:uid="{00000000-0005-0000-0000-000009010000}"/>
    <cellStyle name="Calculation 2 4 3 5" xfId="276" xr:uid="{00000000-0005-0000-0000-00000A010000}"/>
    <cellStyle name="Calculation 2 4 4" xfId="277" xr:uid="{00000000-0005-0000-0000-00000B010000}"/>
    <cellStyle name="Calculation 2 4 4 2" xfId="278" xr:uid="{00000000-0005-0000-0000-00000C010000}"/>
    <cellStyle name="Calculation 2 4 4 3" xfId="279" xr:uid="{00000000-0005-0000-0000-00000D010000}"/>
    <cellStyle name="Calculation 2 4 4 4" xfId="280" xr:uid="{00000000-0005-0000-0000-00000E010000}"/>
    <cellStyle name="Calculation 2 4 5" xfId="281" xr:uid="{00000000-0005-0000-0000-00000F010000}"/>
    <cellStyle name="Calculation 2 4 6" xfId="282" xr:uid="{00000000-0005-0000-0000-000010010000}"/>
    <cellStyle name="Calculation 2 4 7" xfId="283" xr:uid="{00000000-0005-0000-0000-000011010000}"/>
    <cellStyle name="Calculation 2 5" xfId="284" xr:uid="{00000000-0005-0000-0000-000012010000}"/>
    <cellStyle name="Calculation 2 5 2" xfId="285" xr:uid="{00000000-0005-0000-0000-000013010000}"/>
    <cellStyle name="Calculation 2 5 2 2" xfId="286" xr:uid="{00000000-0005-0000-0000-000014010000}"/>
    <cellStyle name="Calculation 2 5 2 2 2" xfId="287" xr:uid="{00000000-0005-0000-0000-000015010000}"/>
    <cellStyle name="Calculation 2 5 2 2 3" xfId="288" xr:uid="{00000000-0005-0000-0000-000016010000}"/>
    <cellStyle name="Calculation 2 5 2 2 4" xfId="289" xr:uid="{00000000-0005-0000-0000-000017010000}"/>
    <cellStyle name="Calculation 2 5 2 3" xfId="290" xr:uid="{00000000-0005-0000-0000-000018010000}"/>
    <cellStyle name="Calculation 2 5 2 4" xfId="291" xr:uid="{00000000-0005-0000-0000-000019010000}"/>
    <cellStyle name="Calculation 2 5 2 5" xfId="292" xr:uid="{00000000-0005-0000-0000-00001A010000}"/>
    <cellStyle name="Calculation 2 5 3" xfId="293" xr:uid="{00000000-0005-0000-0000-00001B010000}"/>
    <cellStyle name="Calculation 2 5 3 2" xfId="294" xr:uid="{00000000-0005-0000-0000-00001C010000}"/>
    <cellStyle name="Calculation 2 5 3 2 2" xfId="295" xr:uid="{00000000-0005-0000-0000-00001D010000}"/>
    <cellStyle name="Calculation 2 5 3 2 3" xfId="296" xr:uid="{00000000-0005-0000-0000-00001E010000}"/>
    <cellStyle name="Calculation 2 5 3 2 4" xfId="297" xr:uid="{00000000-0005-0000-0000-00001F010000}"/>
    <cellStyle name="Calculation 2 5 3 3" xfId="298" xr:uid="{00000000-0005-0000-0000-000020010000}"/>
    <cellStyle name="Calculation 2 5 3 4" xfId="299" xr:uid="{00000000-0005-0000-0000-000021010000}"/>
    <cellStyle name="Calculation 2 5 3 5" xfId="300" xr:uid="{00000000-0005-0000-0000-000022010000}"/>
    <cellStyle name="Calculation 2 5 4" xfId="301" xr:uid="{00000000-0005-0000-0000-000023010000}"/>
    <cellStyle name="Calculation 2 5 4 2" xfId="302" xr:uid="{00000000-0005-0000-0000-000024010000}"/>
    <cellStyle name="Calculation 2 5 4 3" xfId="303" xr:uid="{00000000-0005-0000-0000-000025010000}"/>
    <cellStyle name="Calculation 2 5 4 4" xfId="304" xr:uid="{00000000-0005-0000-0000-000026010000}"/>
    <cellStyle name="Calculation 2 5 5" xfId="305" xr:uid="{00000000-0005-0000-0000-000027010000}"/>
    <cellStyle name="Calculation 2 5 6" xfId="306" xr:uid="{00000000-0005-0000-0000-000028010000}"/>
    <cellStyle name="Calculation 2 5 7" xfId="307" xr:uid="{00000000-0005-0000-0000-000029010000}"/>
    <cellStyle name="Calculation 2 6" xfId="308" xr:uid="{00000000-0005-0000-0000-00002A010000}"/>
    <cellStyle name="Calculation 2 7" xfId="309" xr:uid="{00000000-0005-0000-0000-00002B010000}"/>
    <cellStyle name="Calculation 2 8" xfId="310" xr:uid="{00000000-0005-0000-0000-00002C010000}"/>
    <cellStyle name="Calculation 3" xfId="311" xr:uid="{00000000-0005-0000-0000-00002D010000}"/>
    <cellStyle name="Calculation 3 2" xfId="312" xr:uid="{00000000-0005-0000-0000-00002E010000}"/>
    <cellStyle name="Calculation 3 2 2" xfId="313" xr:uid="{00000000-0005-0000-0000-00002F010000}"/>
    <cellStyle name="Calculation 3 2 2 2" xfId="314" xr:uid="{00000000-0005-0000-0000-000030010000}"/>
    <cellStyle name="Calculation 3 2 2 2 2" xfId="315" xr:uid="{00000000-0005-0000-0000-000031010000}"/>
    <cellStyle name="Calculation 3 2 2 2 2 2" xfId="316" xr:uid="{00000000-0005-0000-0000-000032010000}"/>
    <cellStyle name="Calculation 3 2 2 2 2 3" xfId="317" xr:uid="{00000000-0005-0000-0000-000033010000}"/>
    <cellStyle name="Calculation 3 2 2 2 2 4" xfId="318" xr:uid="{00000000-0005-0000-0000-000034010000}"/>
    <cellStyle name="Calculation 3 2 2 2 3" xfId="319" xr:uid="{00000000-0005-0000-0000-000035010000}"/>
    <cellStyle name="Calculation 3 2 2 2 4" xfId="320" xr:uid="{00000000-0005-0000-0000-000036010000}"/>
    <cellStyle name="Calculation 3 2 2 2 5" xfId="321" xr:uid="{00000000-0005-0000-0000-000037010000}"/>
    <cellStyle name="Calculation 3 2 2 3" xfId="322" xr:uid="{00000000-0005-0000-0000-000038010000}"/>
    <cellStyle name="Calculation 3 2 2 3 2" xfId="323" xr:uid="{00000000-0005-0000-0000-000039010000}"/>
    <cellStyle name="Calculation 3 2 2 3 2 2" xfId="324" xr:uid="{00000000-0005-0000-0000-00003A010000}"/>
    <cellStyle name="Calculation 3 2 2 3 2 3" xfId="325" xr:uid="{00000000-0005-0000-0000-00003B010000}"/>
    <cellStyle name="Calculation 3 2 2 3 2 4" xfId="326" xr:uid="{00000000-0005-0000-0000-00003C010000}"/>
    <cellStyle name="Calculation 3 2 2 3 3" xfId="327" xr:uid="{00000000-0005-0000-0000-00003D010000}"/>
    <cellStyle name="Calculation 3 2 2 3 4" xfId="328" xr:uid="{00000000-0005-0000-0000-00003E010000}"/>
    <cellStyle name="Calculation 3 2 2 3 5" xfId="329" xr:uid="{00000000-0005-0000-0000-00003F010000}"/>
    <cellStyle name="Calculation 3 2 2 4" xfId="330" xr:uid="{00000000-0005-0000-0000-000040010000}"/>
    <cellStyle name="Calculation 3 2 2 4 2" xfId="331" xr:uid="{00000000-0005-0000-0000-000041010000}"/>
    <cellStyle name="Calculation 3 2 2 4 3" xfId="332" xr:uid="{00000000-0005-0000-0000-000042010000}"/>
    <cellStyle name="Calculation 3 2 2 4 4" xfId="333" xr:uid="{00000000-0005-0000-0000-000043010000}"/>
    <cellStyle name="Calculation 3 2 2 5" xfId="334" xr:uid="{00000000-0005-0000-0000-000044010000}"/>
    <cellStyle name="Calculation 3 2 2 6" xfId="335" xr:uid="{00000000-0005-0000-0000-000045010000}"/>
    <cellStyle name="Calculation 3 2 2 7" xfId="336" xr:uid="{00000000-0005-0000-0000-000046010000}"/>
    <cellStyle name="Calculation 3 2 3" xfId="337" xr:uid="{00000000-0005-0000-0000-000047010000}"/>
    <cellStyle name="Calculation 3 2 3 2" xfId="338" xr:uid="{00000000-0005-0000-0000-000048010000}"/>
    <cellStyle name="Calculation 3 2 3 2 2" xfId="339" xr:uid="{00000000-0005-0000-0000-000049010000}"/>
    <cellStyle name="Calculation 3 2 3 2 2 2" xfId="340" xr:uid="{00000000-0005-0000-0000-00004A010000}"/>
    <cellStyle name="Calculation 3 2 3 2 2 3" xfId="341" xr:uid="{00000000-0005-0000-0000-00004B010000}"/>
    <cellStyle name="Calculation 3 2 3 2 2 4" xfId="342" xr:uid="{00000000-0005-0000-0000-00004C010000}"/>
    <cellStyle name="Calculation 3 2 3 2 3" xfId="343" xr:uid="{00000000-0005-0000-0000-00004D010000}"/>
    <cellStyle name="Calculation 3 2 3 2 4" xfId="344" xr:uid="{00000000-0005-0000-0000-00004E010000}"/>
    <cellStyle name="Calculation 3 2 3 2 5" xfId="345" xr:uid="{00000000-0005-0000-0000-00004F010000}"/>
    <cellStyle name="Calculation 3 2 3 3" xfId="346" xr:uid="{00000000-0005-0000-0000-000050010000}"/>
    <cellStyle name="Calculation 3 2 3 3 2" xfId="347" xr:uid="{00000000-0005-0000-0000-000051010000}"/>
    <cellStyle name="Calculation 3 2 3 3 2 2" xfId="348" xr:uid="{00000000-0005-0000-0000-000052010000}"/>
    <cellStyle name="Calculation 3 2 3 3 2 3" xfId="349" xr:uid="{00000000-0005-0000-0000-000053010000}"/>
    <cellStyle name="Calculation 3 2 3 3 2 4" xfId="350" xr:uid="{00000000-0005-0000-0000-000054010000}"/>
    <cellStyle name="Calculation 3 2 3 3 3" xfId="351" xr:uid="{00000000-0005-0000-0000-000055010000}"/>
    <cellStyle name="Calculation 3 2 3 3 4" xfId="352" xr:uid="{00000000-0005-0000-0000-000056010000}"/>
    <cellStyle name="Calculation 3 2 3 3 5" xfId="353" xr:uid="{00000000-0005-0000-0000-000057010000}"/>
    <cellStyle name="Calculation 3 2 3 4" xfId="354" xr:uid="{00000000-0005-0000-0000-000058010000}"/>
    <cellStyle name="Calculation 3 2 3 4 2" xfId="355" xr:uid="{00000000-0005-0000-0000-000059010000}"/>
    <cellStyle name="Calculation 3 2 3 4 3" xfId="356" xr:uid="{00000000-0005-0000-0000-00005A010000}"/>
    <cellStyle name="Calculation 3 2 3 4 4" xfId="357" xr:uid="{00000000-0005-0000-0000-00005B010000}"/>
    <cellStyle name="Calculation 3 2 3 5" xfId="358" xr:uid="{00000000-0005-0000-0000-00005C010000}"/>
    <cellStyle name="Calculation 3 2 3 6" xfId="359" xr:uid="{00000000-0005-0000-0000-00005D010000}"/>
    <cellStyle name="Calculation 3 2 3 7" xfId="360" xr:uid="{00000000-0005-0000-0000-00005E010000}"/>
    <cellStyle name="Calculation 3 2 4" xfId="361" xr:uid="{00000000-0005-0000-0000-00005F010000}"/>
    <cellStyle name="Calculation 3 2 4 2" xfId="362" xr:uid="{00000000-0005-0000-0000-000060010000}"/>
    <cellStyle name="Calculation 3 2 4 2 2" xfId="363" xr:uid="{00000000-0005-0000-0000-000061010000}"/>
    <cellStyle name="Calculation 3 2 4 2 2 2" xfId="364" xr:uid="{00000000-0005-0000-0000-000062010000}"/>
    <cellStyle name="Calculation 3 2 4 2 2 3" xfId="365" xr:uid="{00000000-0005-0000-0000-000063010000}"/>
    <cellStyle name="Calculation 3 2 4 2 2 4" xfId="366" xr:uid="{00000000-0005-0000-0000-000064010000}"/>
    <cellStyle name="Calculation 3 2 4 2 3" xfId="367" xr:uid="{00000000-0005-0000-0000-000065010000}"/>
    <cellStyle name="Calculation 3 2 4 2 4" xfId="368" xr:uid="{00000000-0005-0000-0000-000066010000}"/>
    <cellStyle name="Calculation 3 2 4 2 5" xfId="369" xr:uid="{00000000-0005-0000-0000-000067010000}"/>
    <cellStyle name="Calculation 3 2 4 3" xfId="370" xr:uid="{00000000-0005-0000-0000-000068010000}"/>
    <cellStyle name="Calculation 3 2 4 3 2" xfId="371" xr:uid="{00000000-0005-0000-0000-000069010000}"/>
    <cellStyle name="Calculation 3 2 4 3 2 2" xfId="372" xr:uid="{00000000-0005-0000-0000-00006A010000}"/>
    <cellStyle name="Calculation 3 2 4 3 2 3" xfId="373" xr:uid="{00000000-0005-0000-0000-00006B010000}"/>
    <cellStyle name="Calculation 3 2 4 3 2 4" xfId="374" xr:uid="{00000000-0005-0000-0000-00006C010000}"/>
    <cellStyle name="Calculation 3 2 4 3 3" xfId="375" xr:uid="{00000000-0005-0000-0000-00006D010000}"/>
    <cellStyle name="Calculation 3 2 4 3 4" xfId="376" xr:uid="{00000000-0005-0000-0000-00006E010000}"/>
    <cellStyle name="Calculation 3 2 4 3 5" xfId="377" xr:uid="{00000000-0005-0000-0000-00006F010000}"/>
    <cellStyle name="Calculation 3 2 4 4" xfId="378" xr:uid="{00000000-0005-0000-0000-000070010000}"/>
    <cellStyle name="Calculation 3 2 4 4 2" xfId="379" xr:uid="{00000000-0005-0000-0000-000071010000}"/>
    <cellStyle name="Calculation 3 2 4 4 3" xfId="380" xr:uid="{00000000-0005-0000-0000-000072010000}"/>
    <cellStyle name="Calculation 3 2 4 4 4" xfId="381" xr:uid="{00000000-0005-0000-0000-000073010000}"/>
    <cellStyle name="Calculation 3 2 4 5" xfId="382" xr:uid="{00000000-0005-0000-0000-000074010000}"/>
    <cellStyle name="Calculation 3 2 4 6" xfId="383" xr:uid="{00000000-0005-0000-0000-000075010000}"/>
    <cellStyle name="Calculation 3 2 4 7" xfId="384" xr:uid="{00000000-0005-0000-0000-000076010000}"/>
    <cellStyle name="Calculation 3 2 5" xfId="385" xr:uid="{00000000-0005-0000-0000-000077010000}"/>
    <cellStyle name="Calculation 3 2 5 2" xfId="386" xr:uid="{00000000-0005-0000-0000-000078010000}"/>
    <cellStyle name="Calculation 3 2 5 2 2" xfId="387" xr:uid="{00000000-0005-0000-0000-000079010000}"/>
    <cellStyle name="Calculation 3 2 5 2 3" xfId="388" xr:uid="{00000000-0005-0000-0000-00007A010000}"/>
    <cellStyle name="Calculation 3 2 5 2 4" xfId="389" xr:uid="{00000000-0005-0000-0000-00007B010000}"/>
    <cellStyle name="Calculation 3 2 5 3" xfId="390" xr:uid="{00000000-0005-0000-0000-00007C010000}"/>
    <cellStyle name="Calculation 3 2 5 4" xfId="391" xr:uid="{00000000-0005-0000-0000-00007D010000}"/>
    <cellStyle name="Calculation 3 2 5 5" xfId="392" xr:uid="{00000000-0005-0000-0000-00007E010000}"/>
    <cellStyle name="Calculation 3 2 6" xfId="393" xr:uid="{00000000-0005-0000-0000-00007F010000}"/>
    <cellStyle name="Calculation 3 2 6 2" xfId="394" xr:uid="{00000000-0005-0000-0000-000080010000}"/>
    <cellStyle name="Calculation 3 2 6 2 2" xfId="395" xr:uid="{00000000-0005-0000-0000-000081010000}"/>
    <cellStyle name="Calculation 3 2 6 2 3" xfId="396" xr:uid="{00000000-0005-0000-0000-000082010000}"/>
    <cellStyle name="Calculation 3 2 6 2 4" xfId="397" xr:uid="{00000000-0005-0000-0000-000083010000}"/>
    <cellStyle name="Calculation 3 2 6 3" xfId="398" xr:uid="{00000000-0005-0000-0000-000084010000}"/>
    <cellStyle name="Calculation 3 2 6 4" xfId="399" xr:uid="{00000000-0005-0000-0000-000085010000}"/>
    <cellStyle name="Calculation 3 2 6 5" xfId="400" xr:uid="{00000000-0005-0000-0000-000086010000}"/>
    <cellStyle name="Calculation 3 2 7" xfId="401" xr:uid="{00000000-0005-0000-0000-000087010000}"/>
    <cellStyle name="Calculation 3 3" xfId="402" xr:uid="{00000000-0005-0000-0000-000088010000}"/>
    <cellStyle name="Calculation 3 3 2" xfId="403" xr:uid="{00000000-0005-0000-0000-000089010000}"/>
    <cellStyle name="Calculation 3 3 2 2" xfId="404" xr:uid="{00000000-0005-0000-0000-00008A010000}"/>
    <cellStyle name="Calculation 3 3 2 2 2" xfId="405" xr:uid="{00000000-0005-0000-0000-00008B010000}"/>
    <cellStyle name="Calculation 3 3 2 2 3" xfId="406" xr:uid="{00000000-0005-0000-0000-00008C010000}"/>
    <cellStyle name="Calculation 3 3 2 2 4" xfId="407" xr:uid="{00000000-0005-0000-0000-00008D010000}"/>
    <cellStyle name="Calculation 3 3 2 3" xfId="408" xr:uid="{00000000-0005-0000-0000-00008E010000}"/>
    <cellStyle name="Calculation 3 3 2 4" xfId="409" xr:uid="{00000000-0005-0000-0000-00008F010000}"/>
    <cellStyle name="Calculation 3 3 2 5" xfId="410" xr:uid="{00000000-0005-0000-0000-000090010000}"/>
    <cellStyle name="Calculation 3 3 3" xfId="411" xr:uid="{00000000-0005-0000-0000-000091010000}"/>
    <cellStyle name="Calculation 3 3 3 2" xfId="412" xr:uid="{00000000-0005-0000-0000-000092010000}"/>
    <cellStyle name="Calculation 3 3 3 2 2" xfId="413" xr:uid="{00000000-0005-0000-0000-000093010000}"/>
    <cellStyle name="Calculation 3 3 3 2 3" xfId="414" xr:uid="{00000000-0005-0000-0000-000094010000}"/>
    <cellStyle name="Calculation 3 3 3 2 4" xfId="415" xr:uid="{00000000-0005-0000-0000-000095010000}"/>
    <cellStyle name="Calculation 3 3 3 3" xfId="416" xr:uid="{00000000-0005-0000-0000-000096010000}"/>
    <cellStyle name="Calculation 3 3 3 4" xfId="417" xr:uid="{00000000-0005-0000-0000-000097010000}"/>
    <cellStyle name="Calculation 3 3 3 5" xfId="418" xr:uid="{00000000-0005-0000-0000-000098010000}"/>
    <cellStyle name="Calculation 3 3 4" xfId="419" xr:uid="{00000000-0005-0000-0000-000099010000}"/>
    <cellStyle name="Calculation 3 3 4 2" xfId="420" xr:uid="{00000000-0005-0000-0000-00009A010000}"/>
    <cellStyle name="Calculation 3 3 4 3" xfId="421" xr:uid="{00000000-0005-0000-0000-00009B010000}"/>
    <cellStyle name="Calculation 3 3 4 4" xfId="422" xr:uid="{00000000-0005-0000-0000-00009C010000}"/>
    <cellStyle name="Calculation 3 3 5" xfId="423" xr:uid="{00000000-0005-0000-0000-00009D010000}"/>
    <cellStyle name="Calculation 3 3 6" xfId="424" xr:uid="{00000000-0005-0000-0000-00009E010000}"/>
    <cellStyle name="Calculation 3 3 7" xfId="425" xr:uid="{00000000-0005-0000-0000-00009F010000}"/>
    <cellStyle name="Calculation 3 4" xfId="426" xr:uid="{00000000-0005-0000-0000-0000A0010000}"/>
    <cellStyle name="Calculation 3 4 2" xfId="427" xr:uid="{00000000-0005-0000-0000-0000A1010000}"/>
    <cellStyle name="Calculation 3 4 2 2" xfId="428" xr:uid="{00000000-0005-0000-0000-0000A2010000}"/>
    <cellStyle name="Calculation 3 4 2 2 2" xfId="429" xr:uid="{00000000-0005-0000-0000-0000A3010000}"/>
    <cellStyle name="Calculation 3 4 2 2 3" xfId="430" xr:uid="{00000000-0005-0000-0000-0000A4010000}"/>
    <cellStyle name="Calculation 3 4 2 2 4" xfId="431" xr:uid="{00000000-0005-0000-0000-0000A5010000}"/>
    <cellStyle name="Calculation 3 4 2 3" xfId="432" xr:uid="{00000000-0005-0000-0000-0000A6010000}"/>
    <cellStyle name="Calculation 3 4 2 4" xfId="433" xr:uid="{00000000-0005-0000-0000-0000A7010000}"/>
    <cellStyle name="Calculation 3 4 2 5" xfId="434" xr:uid="{00000000-0005-0000-0000-0000A8010000}"/>
    <cellStyle name="Calculation 3 4 3" xfId="435" xr:uid="{00000000-0005-0000-0000-0000A9010000}"/>
    <cellStyle name="Calculation 3 4 3 2" xfId="436" xr:uid="{00000000-0005-0000-0000-0000AA010000}"/>
    <cellStyle name="Calculation 3 4 3 2 2" xfId="437" xr:uid="{00000000-0005-0000-0000-0000AB010000}"/>
    <cellStyle name="Calculation 3 4 3 2 3" xfId="438" xr:uid="{00000000-0005-0000-0000-0000AC010000}"/>
    <cellStyle name="Calculation 3 4 3 2 4" xfId="439" xr:uid="{00000000-0005-0000-0000-0000AD010000}"/>
    <cellStyle name="Calculation 3 4 3 3" xfId="440" xr:uid="{00000000-0005-0000-0000-0000AE010000}"/>
    <cellStyle name="Calculation 3 4 3 4" xfId="441" xr:uid="{00000000-0005-0000-0000-0000AF010000}"/>
    <cellStyle name="Calculation 3 4 3 5" xfId="442" xr:uid="{00000000-0005-0000-0000-0000B0010000}"/>
    <cellStyle name="Calculation 3 4 4" xfId="443" xr:uid="{00000000-0005-0000-0000-0000B1010000}"/>
    <cellStyle name="Calculation 3 4 4 2" xfId="444" xr:uid="{00000000-0005-0000-0000-0000B2010000}"/>
    <cellStyle name="Calculation 3 4 4 3" xfId="445" xr:uid="{00000000-0005-0000-0000-0000B3010000}"/>
    <cellStyle name="Calculation 3 4 4 4" xfId="446" xr:uid="{00000000-0005-0000-0000-0000B4010000}"/>
    <cellStyle name="Calculation 3 4 5" xfId="447" xr:uid="{00000000-0005-0000-0000-0000B5010000}"/>
    <cellStyle name="Calculation 3 4 6" xfId="448" xr:uid="{00000000-0005-0000-0000-0000B6010000}"/>
    <cellStyle name="Calculation 3 4 7" xfId="449" xr:uid="{00000000-0005-0000-0000-0000B7010000}"/>
    <cellStyle name="Calculation 3 5" xfId="450" xr:uid="{00000000-0005-0000-0000-0000B8010000}"/>
    <cellStyle name="Calculation 3 5 2" xfId="451" xr:uid="{00000000-0005-0000-0000-0000B9010000}"/>
    <cellStyle name="Calculation 3 5 2 2" xfId="452" xr:uid="{00000000-0005-0000-0000-0000BA010000}"/>
    <cellStyle name="Calculation 3 5 2 2 2" xfId="453" xr:uid="{00000000-0005-0000-0000-0000BB010000}"/>
    <cellStyle name="Calculation 3 5 2 2 3" xfId="454" xr:uid="{00000000-0005-0000-0000-0000BC010000}"/>
    <cellStyle name="Calculation 3 5 2 2 4" xfId="455" xr:uid="{00000000-0005-0000-0000-0000BD010000}"/>
    <cellStyle name="Calculation 3 5 2 3" xfId="456" xr:uid="{00000000-0005-0000-0000-0000BE010000}"/>
    <cellStyle name="Calculation 3 5 2 4" xfId="457" xr:uid="{00000000-0005-0000-0000-0000BF010000}"/>
    <cellStyle name="Calculation 3 5 2 5" xfId="458" xr:uid="{00000000-0005-0000-0000-0000C0010000}"/>
    <cellStyle name="Calculation 3 5 3" xfId="459" xr:uid="{00000000-0005-0000-0000-0000C1010000}"/>
    <cellStyle name="Calculation 3 5 3 2" xfId="460" xr:uid="{00000000-0005-0000-0000-0000C2010000}"/>
    <cellStyle name="Calculation 3 5 3 2 2" xfId="461" xr:uid="{00000000-0005-0000-0000-0000C3010000}"/>
    <cellStyle name="Calculation 3 5 3 2 3" xfId="462" xr:uid="{00000000-0005-0000-0000-0000C4010000}"/>
    <cellStyle name="Calculation 3 5 3 2 4" xfId="463" xr:uid="{00000000-0005-0000-0000-0000C5010000}"/>
    <cellStyle name="Calculation 3 5 3 3" xfId="464" xr:uid="{00000000-0005-0000-0000-0000C6010000}"/>
    <cellStyle name="Calculation 3 5 3 4" xfId="465" xr:uid="{00000000-0005-0000-0000-0000C7010000}"/>
    <cellStyle name="Calculation 3 5 3 5" xfId="466" xr:uid="{00000000-0005-0000-0000-0000C8010000}"/>
    <cellStyle name="Calculation 3 5 4" xfId="467" xr:uid="{00000000-0005-0000-0000-0000C9010000}"/>
    <cellStyle name="Calculation 3 5 4 2" xfId="468" xr:uid="{00000000-0005-0000-0000-0000CA010000}"/>
    <cellStyle name="Calculation 3 5 4 3" xfId="469" xr:uid="{00000000-0005-0000-0000-0000CB010000}"/>
    <cellStyle name="Calculation 3 5 4 4" xfId="470" xr:uid="{00000000-0005-0000-0000-0000CC010000}"/>
    <cellStyle name="Calculation 3 5 5" xfId="471" xr:uid="{00000000-0005-0000-0000-0000CD010000}"/>
    <cellStyle name="Calculation 3 5 6" xfId="472" xr:uid="{00000000-0005-0000-0000-0000CE010000}"/>
    <cellStyle name="Calculation 3 5 7" xfId="473" xr:uid="{00000000-0005-0000-0000-0000CF010000}"/>
    <cellStyle name="Calculation 3 6" xfId="474" xr:uid="{00000000-0005-0000-0000-0000D0010000}"/>
    <cellStyle name="Check Cell 2" xfId="475" xr:uid="{00000000-0005-0000-0000-0000D1010000}"/>
    <cellStyle name="Check Cell 2 2" xfId="476" xr:uid="{00000000-0005-0000-0000-0000D2010000}"/>
    <cellStyle name="Check Cell 3" xfId="477" xr:uid="{00000000-0005-0000-0000-0000D3010000}"/>
    <cellStyle name="CHP Heading" xfId="478" xr:uid="{00000000-0005-0000-0000-0000D4010000}"/>
    <cellStyle name="Comma" xfId="1" builtinId="3"/>
    <cellStyle name="Comma [0] 2" xfId="479" xr:uid="{00000000-0005-0000-0000-0000D6010000}"/>
    <cellStyle name="Comma [0] 2 2" xfId="480" xr:uid="{00000000-0005-0000-0000-0000D7010000}"/>
    <cellStyle name="Comma [0] 2 2 2" xfId="481" xr:uid="{00000000-0005-0000-0000-0000D8010000}"/>
    <cellStyle name="Comma [0] 2 3" xfId="482" xr:uid="{00000000-0005-0000-0000-0000D9010000}"/>
    <cellStyle name="Comma [0] 2 3 2" xfId="483" xr:uid="{00000000-0005-0000-0000-0000DA010000}"/>
    <cellStyle name="Comma [0] 2 4" xfId="484" xr:uid="{00000000-0005-0000-0000-0000DB010000}"/>
    <cellStyle name="Comma [0] 2 4 2" xfId="485" xr:uid="{00000000-0005-0000-0000-0000DC010000}"/>
    <cellStyle name="Comma [0] 2 5" xfId="486" xr:uid="{00000000-0005-0000-0000-0000DD010000}"/>
    <cellStyle name="Comma [0] 2 5 2" xfId="487" xr:uid="{00000000-0005-0000-0000-0000DE010000}"/>
    <cellStyle name="Comma [0] 2 6" xfId="488" xr:uid="{00000000-0005-0000-0000-0000DF010000}"/>
    <cellStyle name="Comma [0] 2 6 2" xfId="489" xr:uid="{00000000-0005-0000-0000-0000E0010000}"/>
    <cellStyle name="Comma [0] 2 7" xfId="490" xr:uid="{00000000-0005-0000-0000-0000E1010000}"/>
    <cellStyle name="Comma [0] 3" xfId="491" xr:uid="{00000000-0005-0000-0000-0000E2010000}"/>
    <cellStyle name="Comma [0] 3 2" xfId="492" xr:uid="{00000000-0005-0000-0000-0000E3010000}"/>
    <cellStyle name="Comma [0] 4" xfId="493" xr:uid="{00000000-0005-0000-0000-0000E4010000}"/>
    <cellStyle name="Comma [0] 4 2" xfId="494" xr:uid="{00000000-0005-0000-0000-0000E5010000}"/>
    <cellStyle name="Comma [0] 5" xfId="495" xr:uid="{00000000-0005-0000-0000-0000E6010000}"/>
    <cellStyle name="Comma [0] 5 2" xfId="496" xr:uid="{00000000-0005-0000-0000-0000E7010000}"/>
    <cellStyle name="Comma 10" xfId="497" xr:uid="{00000000-0005-0000-0000-0000E8010000}"/>
    <cellStyle name="Comma 10 2" xfId="498" xr:uid="{00000000-0005-0000-0000-0000E9010000}"/>
    <cellStyle name="Comma 10 2 2" xfId="499" xr:uid="{00000000-0005-0000-0000-0000EA010000}"/>
    <cellStyle name="Comma 10 2 3" xfId="500" xr:uid="{00000000-0005-0000-0000-0000EB010000}"/>
    <cellStyle name="Comma 10 2 4" xfId="501" xr:uid="{00000000-0005-0000-0000-0000EC010000}"/>
    <cellStyle name="Comma 10 2 5" xfId="502" xr:uid="{00000000-0005-0000-0000-0000ED010000}"/>
    <cellStyle name="Comma 10 2 6" xfId="503" xr:uid="{00000000-0005-0000-0000-0000EE010000}"/>
    <cellStyle name="Comma 10 2 7" xfId="504" xr:uid="{00000000-0005-0000-0000-0000EF010000}"/>
    <cellStyle name="Comma 10 2 7 2" xfId="505" xr:uid="{00000000-0005-0000-0000-0000F0010000}"/>
    <cellStyle name="Comma 10 2 8" xfId="506" xr:uid="{00000000-0005-0000-0000-0000F1010000}"/>
    <cellStyle name="Comma 10 3" xfId="507" xr:uid="{00000000-0005-0000-0000-0000F2010000}"/>
    <cellStyle name="Comma 10 3 2" xfId="508" xr:uid="{00000000-0005-0000-0000-0000F3010000}"/>
    <cellStyle name="Comma 10 3 2 2" xfId="509" xr:uid="{00000000-0005-0000-0000-0000F4010000}"/>
    <cellStyle name="Comma 10 3 3" xfId="510" xr:uid="{00000000-0005-0000-0000-0000F5010000}"/>
    <cellStyle name="Comma 10 3 3 2" xfId="511" xr:uid="{00000000-0005-0000-0000-0000F6010000}"/>
    <cellStyle name="Comma 10 3 4" xfId="512" xr:uid="{00000000-0005-0000-0000-0000F7010000}"/>
    <cellStyle name="Comma 10 3 4 2" xfId="513" xr:uid="{00000000-0005-0000-0000-0000F8010000}"/>
    <cellStyle name="Comma 10 3 5" xfId="514" xr:uid="{00000000-0005-0000-0000-0000F9010000}"/>
    <cellStyle name="Comma 11" xfId="8" xr:uid="{00000000-0005-0000-0000-0000FA010000}"/>
    <cellStyle name="Comma 11 2" xfId="515" xr:uid="{00000000-0005-0000-0000-0000FB010000}"/>
    <cellStyle name="Comma 11 3" xfId="516" xr:uid="{00000000-0005-0000-0000-0000FC010000}"/>
    <cellStyle name="Comma 12" xfId="517" xr:uid="{00000000-0005-0000-0000-0000FD010000}"/>
    <cellStyle name="Comma 12 2" xfId="518" xr:uid="{00000000-0005-0000-0000-0000FE010000}"/>
    <cellStyle name="Comma 12 3" xfId="519" xr:uid="{00000000-0005-0000-0000-0000FF010000}"/>
    <cellStyle name="Comma 12 4" xfId="520" xr:uid="{00000000-0005-0000-0000-000000020000}"/>
    <cellStyle name="Comma 13" xfId="521" xr:uid="{00000000-0005-0000-0000-000001020000}"/>
    <cellStyle name="Comma 13 2" xfId="522" xr:uid="{00000000-0005-0000-0000-000002020000}"/>
    <cellStyle name="Comma 13 3" xfId="523" xr:uid="{00000000-0005-0000-0000-000003020000}"/>
    <cellStyle name="Comma 14" xfId="524" xr:uid="{00000000-0005-0000-0000-000004020000}"/>
    <cellStyle name="Comma 14 2" xfId="525" xr:uid="{00000000-0005-0000-0000-000005020000}"/>
    <cellStyle name="Comma 15" xfId="526" xr:uid="{00000000-0005-0000-0000-000006020000}"/>
    <cellStyle name="Comma 15 2" xfId="527" xr:uid="{00000000-0005-0000-0000-000007020000}"/>
    <cellStyle name="Comma 16" xfId="528" xr:uid="{00000000-0005-0000-0000-000008020000}"/>
    <cellStyle name="Comma 16 2" xfId="529" xr:uid="{00000000-0005-0000-0000-000009020000}"/>
    <cellStyle name="Comma 17" xfId="530" xr:uid="{00000000-0005-0000-0000-00000A020000}"/>
    <cellStyle name="Comma 17 2" xfId="531" xr:uid="{00000000-0005-0000-0000-00000B020000}"/>
    <cellStyle name="Comma 18" xfId="532" xr:uid="{00000000-0005-0000-0000-00000C020000}"/>
    <cellStyle name="Comma 18 2" xfId="533" xr:uid="{00000000-0005-0000-0000-00000D020000}"/>
    <cellStyle name="Comma 19" xfId="534" xr:uid="{00000000-0005-0000-0000-00000E020000}"/>
    <cellStyle name="Comma 19 2" xfId="535" xr:uid="{00000000-0005-0000-0000-00000F020000}"/>
    <cellStyle name="Comma 2" xfId="5" xr:uid="{00000000-0005-0000-0000-000010020000}"/>
    <cellStyle name="Comma 2 10" xfId="536" xr:uid="{00000000-0005-0000-0000-000011020000}"/>
    <cellStyle name="Comma 2 10 2" xfId="537" xr:uid="{00000000-0005-0000-0000-000012020000}"/>
    <cellStyle name="Comma 2 11" xfId="538" xr:uid="{00000000-0005-0000-0000-000013020000}"/>
    <cellStyle name="Comma 2 12" xfId="539" xr:uid="{00000000-0005-0000-0000-000014020000}"/>
    <cellStyle name="Comma 2 2" xfId="540" xr:uid="{00000000-0005-0000-0000-000015020000}"/>
    <cellStyle name="Comma 2 2 2" xfId="541" xr:uid="{00000000-0005-0000-0000-000016020000}"/>
    <cellStyle name="Comma 2 2 2 2" xfId="542" xr:uid="{00000000-0005-0000-0000-000017020000}"/>
    <cellStyle name="Comma 2 2 2 2 2" xfId="543" xr:uid="{00000000-0005-0000-0000-000018020000}"/>
    <cellStyle name="Comma 2 2 2 3" xfId="544" xr:uid="{00000000-0005-0000-0000-000019020000}"/>
    <cellStyle name="Comma 2 2 2 4" xfId="545" xr:uid="{00000000-0005-0000-0000-00001A020000}"/>
    <cellStyle name="Comma 2 2 2 5" xfId="546" xr:uid="{00000000-0005-0000-0000-00001B020000}"/>
    <cellStyle name="Comma 2 2 3" xfId="547" xr:uid="{00000000-0005-0000-0000-00001C020000}"/>
    <cellStyle name="Comma 2 2 3 2" xfId="548" xr:uid="{00000000-0005-0000-0000-00001D020000}"/>
    <cellStyle name="Comma 2 2 3 3" xfId="549" xr:uid="{00000000-0005-0000-0000-00001E020000}"/>
    <cellStyle name="Comma 2 2 3 3 2" xfId="550" xr:uid="{00000000-0005-0000-0000-00001F020000}"/>
    <cellStyle name="Comma 2 2 3 3 2 2" xfId="551" xr:uid="{00000000-0005-0000-0000-000020020000}"/>
    <cellStyle name="Comma 2 2 3 3 3" xfId="552" xr:uid="{00000000-0005-0000-0000-000021020000}"/>
    <cellStyle name="Comma 2 2 3 4" xfId="553" xr:uid="{00000000-0005-0000-0000-000022020000}"/>
    <cellStyle name="Comma 2 2 3 4 2" xfId="554" xr:uid="{00000000-0005-0000-0000-000023020000}"/>
    <cellStyle name="Comma 2 2 3 5" xfId="555" xr:uid="{00000000-0005-0000-0000-000024020000}"/>
    <cellStyle name="Comma 2 2 3 5 2" xfId="556" xr:uid="{00000000-0005-0000-0000-000025020000}"/>
    <cellStyle name="Comma 2 2 3 6" xfId="557" xr:uid="{00000000-0005-0000-0000-000026020000}"/>
    <cellStyle name="Comma 2 2 4" xfId="558" xr:uid="{00000000-0005-0000-0000-000027020000}"/>
    <cellStyle name="Comma 2 2 4 2" xfId="559" xr:uid="{00000000-0005-0000-0000-000028020000}"/>
    <cellStyle name="Comma 2 2 5" xfId="560" xr:uid="{00000000-0005-0000-0000-000029020000}"/>
    <cellStyle name="Comma 2 2 6" xfId="561" xr:uid="{00000000-0005-0000-0000-00002A020000}"/>
    <cellStyle name="Comma 2 2 6 2" xfId="562" xr:uid="{00000000-0005-0000-0000-00002B020000}"/>
    <cellStyle name="Comma 2 2 7" xfId="563" xr:uid="{00000000-0005-0000-0000-00002C020000}"/>
    <cellStyle name="Comma 2 2 7 2" xfId="564" xr:uid="{00000000-0005-0000-0000-00002D020000}"/>
    <cellStyle name="Comma 2 2 8" xfId="565" xr:uid="{00000000-0005-0000-0000-00002E020000}"/>
    <cellStyle name="Comma 2 3" xfId="566" xr:uid="{00000000-0005-0000-0000-00002F020000}"/>
    <cellStyle name="Comma 2 3 2" xfId="567" xr:uid="{00000000-0005-0000-0000-000030020000}"/>
    <cellStyle name="Comma 2 3 3" xfId="568" xr:uid="{00000000-0005-0000-0000-000031020000}"/>
    <cellStyle name="Comma 2 3 3 2" xfId="569" xr:uid="{00000000-0005-0000-0000-000032020000}"/>
    <cellStyle name="Comma 2 3 4" xfId="570" xr:uid="{00000000-0005-0000-0000-000033020000}"/>
    <cellStyle name="Comma 2 4" xfId="571" xr:uid="{00000000-0005-0000-0000-000034020000}"/>
    <cellStyle name="Comma 2 4 2" xfId="572" xr:uid="{00000000-0005-0000-0000-000035020000}"/>
    <cellStyle name="Comma 2 4 2 2" xfId="573" xr:uid="{00000000-0005-0000-0000-000036020000}"/>
    <cellStyle name="Comma 2 4 2 2 2" xfId="574" xr:uid="{00000000-0005-0000-0000-000037020000}"/>
    <cellStyle name="Comma 2 4 2 3" xfId="575" xr:uid="{00000000-0005-0000-0000-000038020000}"/>
    <cellStyle name="Comma 2 4 3" xfId="576" xr:uid="{00000000-0005-0000-0000-000039020000}"/>
    <cellStyle name="Comma 2 4 3 2" xfId="577" xr:uid="{00000000-0005-0000-0000-00003A020000}"/>
    <cellStyle name="Comma 2 4 4" xfId="578" xr:uid="{00000000-0005-0000-0000-00003B020000}"/>
    <cellStyle name="Comma 2 4 4 2" xfId="579" xr:uid="{00000000-0005-0000-0000-00003C020000}"/>
    <cellStyle name="Comma 2 4 5" xfId="580" xr:uid="{00000000-0005-0000-0000-00003D020000}"/>
    <cellStyle name="Comma 2 4 5 2" xfId="581" xr:uid="{00000000-0005-0000-0000-00003E020000}"/>
    <cellStyle name="Comma 2 4 6" xfId="582" xr:uid="{00000000-0005-0000-0000-00003F020000}"/>
    <cellStyle name="Comma 2 4 7" xfId="583" xr:uid="{00000000-0005-0000-0000-000040020000}"/>
    <cellStyle name="Comma 2 5" xfId="584" xr:uid="{00000000-0005-0000-0000-000041020000}"/>
    <cellStyle name="Comma 2 5 2" xfId="585" xr:uid="{00000000-0005-0000-0000-000042020000}"/>
    <cellStyle name="Comma 2 5 2 2" xfId="586" xr:uid="{00000000-0005-0000-0000-000043020000}"/>
    <cellStyle name="Comma 2 5 2 2 2" xfId="587" xr:uid="{00000000-0005-0000-0000-000044020000}"/>
    <cellStyle name="Comma 2 5 2 2 2 2" xfId="588" xr:uid="{00000000-0005-0000-0000-000045020000}"/>
    <cellStyle name="Comma 2 5 2 2 3" xfId="589" xr:uid="{00000000-0005-0000-0000-000046020000}"/>
    <cellStyle name="Comma 2 5 2 3" xfId="590" xr:uid="{00000000-0005-0000-0000-000047020000}"/>
    <cellStyle name="Comma 2 5 2 3 2" xfId="591" xr:uid="{00000000-0005-0000-0000-000048020000}"/>
    <cellStyle name="Comma 2 5 2 4" xfId="592" xr:uid="{00000000-0005-0000-0000-000049020000}"/>
    <cellStyle name="Comma 2 5 2 4 2" xfId="593" xr:uid="{00000000-0005-0000-0000-00004A020000}"/>
    <cellStyle name="Comma 2 5 2 5" xfId="594" xr:uid="{00000000-0005-0000-0000-00004B020000}"/>
    <cellStyle name="Comma 2 5 2 5 2" xfId="595" xr:uid="{00000000-0005-0000-0000-00004C020000}"/>
    <cellStyle name="Comma 2 5 2 6" xfId="596" xr:uid="{00000000-0005-0000-0000-00004D020000}"/>
    <cellStyle name="Comma 2 5 2 6 2" xfId="597" xr:uid="{00000000-0005-0000-0000-00004E020000}"/>
    <cellStyle name="Comma 2 5 2 7" xfId="598" xr:uid="{00000000-0005-0000-0000-00004F020000}"/>
    <cellStyle name="Comma 2 5 3" xfId="599" xr:uid="{00000000-0005-0000-0000-000050020000}"/>
    <cellStyle name="Comma 2 5 3 2" xfId="600" xr:uid="{00000000-0005-0000-0000-000051020000}"/>
    <cellStyle name="Comma 2 5 3 2 2" xfId="601" xr:uid="{00000000-0005-0000-0000-000052020000}"/>
    <cellStyle name="Comma 2 5 3 3" xfId="602" xr:uid="{00000000-0005-0000-0000-000053020000}"/>
    <cellStyle name="Comma 2 5 4" xfId="603" xr:uid="{00000000-0005-0000-0000-000054020000}"/>
    <cellStyle name="Comma 2 5 4 2" xfId="604" xr:uid="{00000000-0005-0000-0000-000055020000}"/>
    <cellStyle name="Comma 2 5 5" xfId="605" xr:uid="{00000000-0005-0000-0000-000056020000}"/>
    <cellStyle name="Comma 2 5 5 2" xfId="606" xr:uid="{00000000-0005-0000-0000-000057020000}"/>
    <cellStyle name="Comma 2 5 6" xfId="607" xr:uid="{00000000-0005-0000-0000-000058020000}"/>
    <cellStyle name="Comma 2 5 6 2" xfId="608" xr:uid="{00000000-0005-0000-0000-000059020000}"/>
    <cellStyle name="Comma 2 5 7" xfId="609" xr:uid="{00000000-0005-0000-0000-00005A020000}"/>
    <cellStyle name="Comma 2 5 8" xfId="610" xr:uid="{00000000-0005-0000-0000-00005B020000}"/>
    <cellStyle name="Comma 2 6" xfId="611" xr:uid="{00000000-0005-0000-0000-00005C020000}"/>
    <cellStyle name="Comma 2 6 2" xfId="612" xr:uid="{00000000-0005-0000-0000-00005D020000}"/>
    <cellStyle name="Comma 2 6 3" xfId="613" xr:uid="{00000000-0005-0000-0000-00005E020000}"/>
    <cellStyle name="Comma 2 6 4" xfId="614" xr:uid="{00000000-0005-0000-0000-00005F020000}"/>
    <cellStyle name="Comma 2 6 4 2" xfId="615" xr:uid="{00000000-0005-0000-0000-000060020000}"/>
    <cellStyle name="Comma 2 6 5" xfId="616" xr:uid="{00000000-0005-0000-0000-000061020000}"/>
    <cellStyle name="Comma 2 7" xfId="617" xr:uid="{00000000-0005-0000-0000-000062020000}"/>
    <cellStyle name="Comma 2 7 2" xfId="618" xr:uid="{00000000-0005-0000-0000-000063020000}"/>
    <cellStyle name="Comma 2 8" xfId="619" xr:uid="{00000000-0005-0000-0000-000064020000}"/>
    <cellStyle name="Comma 2 8 2" xfId="620" xr:uid="{00000000-0005-0000-0000-000065020000}"/>
    <cellStyle name="Comma 2 9" xfId="621" xr:uid="{00000000-0005-0000-0000-000066020000}"/>
    <cellStyle name="Comma 2 9 2" xfId="622" xr:uid="{00000000-0005-0000-0000-000067020000}"/>
    <cellStyle name="Comma 20" xfId="623" xr:uid="{00000000-0005-0000-0000-000068020000}"/>
    <cellStyle name="Comma 21" xfId="624" xr:uid="{00000000-0005-0000-0000-000069020000}"/>
    <cellStyle name="Comma 21 2" xfId="625" xr:uid="{00000000-0005-0000-0000-00006A020000}"/>
    <cellStyle name="Comma 21 2 2" xfId="626" xr:uid="{00000000-0005-0000-0000-00006B020000}"/>
    <cellStyle name="Comma 21 3" xfId="627" xr:uid="{00000000-0005-0000-0000-00006C020000}"/>
    <cellStyle name="Comma 22" xfId="628" xr:uid="{00000000-0005-0000-0000-00006D020000}"/>
    <cellStyle name="Comma 22 2" xfId="629" xr:uid="{00000000-0005-0000-0000-00006E020000}"/>
    <cellStyle name="Comma 23" xfId="630" xr:uid="{00000000-0005-0000-0000-00006F020000}"/>
    <cellStyle name="Comma 23 2" xfId="631" xr:uid="{00000000-0005-0000-0000-000070020000}"/>
    <cellStyle name="Comma 24" xfId="632" xr:uid="{00000000-0005-0000-0000-000071020000}"/>
    <cellStyle name="Comma 24 2" xfId="633" xr:uid="{00000000-0005-0000-0000-000072020000}"/>
    <cellStyle name="Comma 25" xfId="634" xr:uid="{00000000-0005-0000-0000-000073020000}"/>
    <cellStyle name="Comma 25 2" xfId="635" xr:uid="{00000000-0005-0000-0000-000074020000}"/>
    <cellStyle name="Comma 26" xfId="636" xr:uid="{00000000-0005-0000-0000-000075020000}"/>
    <cellStyle name="Comma 26 2" xfId="637" xr:uid="{00000000-0005-0000-0000-000076020000}"/>
    <cellStyle name="Comma 27" xfId="638" xr:uid="{00000000-0005-0000-0000-000077020000}"/>
    <cellStyle name="Comma 27 2" xfId="639" xr:uid="{00000000-0005-0000-0000-000078020000}"/>
    <cellStyle name="Comma 28" xfId="640" xr:uid="{00000000-0005-0000-0000-000079020000}"/>
    <cellStyle name="Comma 28 2" xfId="641" xr:uid="{00000000-0005-0000-0000-00007A020000}"/>
    <cellStyle name="Comma 29" xfId="642" xr:uid="{00000000-0005-0000-0000-00007B020000}"/>
    <cellStyle name="Comma 29 2" xfId="643" xr:uid="{00000000-0005-0000-0000-00007C020000}"/>
    <cellStyle name="Comma 3" xfId="644" xr:uid="{00000000-0005-0000-0000-00007D020000}"/>
    <cellStyle name="Comma 3 10" xfId="645" xr:uid="{00000000-0005-0000-0000-00007E020000}"/>
    <cellStyle name="Comma 3 10 2" xfId="646" xr:uid="{00000000-0005-0000-0000-00007F020000}"/>
    <cellStyle name="Comma 3 11" xfId="647" xr:uid="{00000000-0005-0000-0000-000080020000}"/>
    <cellStyle name="Comma 3 12" xfId="648" xr:uid="{00000000-0005-0000-0000-000081020000}"/>
    <cellStyle name="Comma 3 2" xfId="649" xr:uid="{00000000-0005-0000-0000-000082020000}"/>
    <cellStyle name="Comma 3 2 2" xfId="650" xr:uid="{00000000-0005-0000-0000-000083020000}"/>
    <cellStyle name="Comma 3 2 2 2" xfId="651" xr:uid="{00000000-0005-0000-0000-000084020000}"/>
    <cellStyle name="Comma 3 2 3" xfId="652" xr:uid="{00000000-0005-0000-0000-000085020000}"/>
    <cellStyle name="Comma 3 3" xfId="653" xr:uid="{00000000-0005-0000-0000-000086020000}"/>
    <cellStyle name="Comma 3 4" xfId="654" xr:uid="{00000000-0005-0000-0000-000087020000}"/>
    <cellStyle name="Comma 3 5" xfId="655" xr:uid="{00000000-0005-0000-0000-000088020000}"/>
    <cellStyle name="Comma 3 6" xfId="656" xr:uid="{00000000-0005-0000-0000-000089020000}"/>
    <cellStyle name="Comma 3 7" xfId="657" xr:uid="{00000000-0005-0000-0000-00008A020000}"/>
    <cellStyle name="Comma 3 8" xfId="658" xr:uid="{00000000-0005-0000-0000-00008B020000}"/>
    <cellStyle name="Comma 3 9" xfId="659" xr:uid="{00000000-0005-0000-0000-00008C020000}"/>
    <cellStyle name="Comma 30" xfId="660" xr:uid="{00000000-0005-0000-0000-00008D020000}"/>
    <cellStyle name="Comma 30 2" xfId="661" xr:uid="{00000000-0005-0000-0000-00008E020000}"/>
    <cellStyle name="Comma 31" xfId="662" xr:uid="{00000000-0005-0000-0000-00008F020000}"/>
    <cellStyle name="Comma 31 2" xfId="663" xr:uid="{00000000-0005-0000-0000-000090020000}"/>
    <cellStyle name="Comma 32" xfId="664" xr:uid="{00000000-0005-0000-0000-000091020000}"/>
    <cellStyle name="Comma 32 2" xfId="665" xr:uid="{00000000-0005-0000-0000-000092020000}"/>
    <cellStyle name="Comma 33" xfId="666" xr:uid="{00000000-0005-0000-0000-000093020000}"/>
    <cellStyle name="Comma 33 2" xfId="667" xr:uid="{00000000-0005-0000-0000-000094020000}"/>
    <cellStyle name="Comma 34" xfId="668" xr:uid="{00000000-0005-0000-0000-000095020000}"/>
    <cellStyle name="Comma 34 2" xfId="669" xr:uid="{00000000-0005-0000-0000-000096020000}"/>
    <cellStyle name="Comma 35" xfId="670" xr:uid="{00000000-0005-0000-0000-000097020000}"/>
    <cellStyle name="Comma 36" xfId="671" xr:uid="{00000000-0005-0000-0000-000098020000}"/>
    <cellStyle name="Comma 37" xfId="672" xr:uid="{00000000-0005-0000-0000-000099020000}"/>
    <cellStyle name="Comma 4" xfId="673" xr:uid="{00000000-0005-0000-0000-00009A020000}"/>
    <cellStyle name="Comma 4 2" xfId="674" xr:uid="{00000000-0005-0000-0000-00009B020000}"/>
    <cellStyle name="Comma 4 2 2" xfId="675" xr:uid="{00000000-0005-0000-0000-00009C020000}"/>
    <cellStyle name="Comma 4 3" xfId="676" xr:uid="{00000000-0005-0000-0000-00009D020000}"/>
    <cellStyle name="Comma 4 3 2" xfId="677" xr:uid="{00000000-0005-0000-0000-00009E020000}"/>
    <cellStyle name="Comma 4 3 2 2" xfId="678" xr:uid="{00000000-0005-0000-0000-00009F020000}"/>
    <cellStyle name="Comma 4 3 3" xfId="679" xr:uid="{00000000-0005-0000-0000-0000A0020000}"/>
    <cellStyle name="Comma 4 4" xfId="680" xr:uid="{00000000-0005-0000-0000-0000A1020000}"/>
    <cellStyle name="Comma 4 4 2" xfId="681" xr:uid="{00000000-0005-0000-0000-0000A2020000}"/>
    <cellStyle name="Comma 4 5" xfId="682" xr:uid="{00000000-0005-0000-0000-0000A3020000}"/>
    <cellStyle name="Comma 4 5 2" xfId="683" xr:uid="{00000000-0005-0000-0000-0000A4020000}"/>
    <cellStyle name="Comma 4 6" xfId="684" xr:uid="{00000000-0005-0000-0000-0000A5020000}"/>
    <cellStyle name="Comma 4 6 2" xfId="685" xr:uid="{00000000-0005-0000-0000-0000A6020000}"/>
    <cellStyle name="Comma 4 7" xfId="686" xr:uid="{00000000-0005-0000-0000-0000A7020000}"/>
    <cellStyle name="Comma 4 8" xfId="687" xr:uid="{00000000-0005-0000-0000-0000A8020000}"/>
    <cellStyle name="Comma 4 9" xfId="688" xr:uid="{00000000-0005-0000-0000-0000A9020000}"/>
    <cellStyle name="Comma 5" xfId="689" xr:uid="{00000000-0005-0000-0000-0000AA020000}"/>
    <cellStyle name="Comma 5 2" xfId="690" xr:uid="{00000000-0005-0000-0000-0000AB020000}"/>
    <cellStyle name="Comma 5 2 2" xfId="691" xr:uid="{00000000-0005-0000-0000-0000AC020000}"/>
    <cellStyle name="Comma 5 2 2 2" xfId="692" xr:uid="{00000000-0005-0000-0000-0000AD020000}"/>
    <cellStyle name="Comma 5 2 2 2 2" xfId="693" xr:uid="{00000000-0005-0000-0000-0000AE020000}"/>
    <cellStyle name="Comma 5 2 2 2 2 2" xfId="694" xr:uid="{00000000-0005-0000-0000-0000AF020000}"/>
    <cellStyle name="Comma 5 2 2 2 3" xfId="695" xr:uid="{00000000-0005-0000-0000-0000B0020000}"/>
    <cellStyle name="Comma 5 2 2 3" xfId="696" xr:uid="{00000000-0005-0000-0000-0000B1020000}"/>
    <cellStyle name="Comma 5 2 2 3 2" xfId="697" xr:uid="{00000000-0005-0000-0000-0000B2020000}"/>
    <cellStyle name="Comma 5 2 2 4" xfId="698" xr:uid="{00000000-0005-0000-0000-0000B3020000}"/>
    <cellStyle name="Comma 5 2 2 4 2" xfId="699" xr:uid="{00000000-0005-0000-0000-0000B4020000}"/>
    <cellStyle name="Comma 5 2 2 5" xfId="700" xr:uid="{00000000-0005-0000-0000-0000B5020000}"/>
    <cellStyle name="Comma 5 2 2 5 2" xfId="701" xr:uid="{00000000-0005-0000-0000-0000B6020000}"/>
    <cellStyle name="Comma 5 2 2 6" xfId="702" xr:uid="{00000000-0005-0000-0000-0000B7020000}"/>
    <cellStyle name="Comma 5 2 2 6 2" xfId="703" xr:uid="{00000000-0005-0000-0000-0000B8020000}"/>
    <cellStyle name="Comma 5 2 2 7" xfId="704" xr:uid="{00000000-0005-0000-0000-0000B9020000}"/>
    <cellStyle name="Comma 5 2 3" xfId="705" xr:uid="{00000000-0005-0000-0000-0000BA020000}"/>
    <cellStyle name="Comma 5 2 3 2" xfId="706" xr:uid="{00000000-0005-0000-0000-0000BB020000}"/>
    <cellStyle name="Comma 5 2 3 2 2" xfId="707" xr:uid="{00000000-0005-0000-0000-0000BC020000}"/>
    <cellStyle name="Comma 5 2 3 3" xfId="708" xr:uid="{00000000-0005-0000-0000-0000BD020000}"/>
    <cellStyle name="Comma 5 2 4" xfId="709" xr:uid="{00000000-0005-0000-0000-0000BE020000}"/>
    <cellStyle name="Comma 5 2 4 2" xfId="710" xr:uid="{00000000-0005-0000-0000-0000BF020000}"/>
    <cellStyle name="Comma 5 2 5" xfId="711" xr:uid="{00000000-0005-0000-0000-0000C0020000}"/>
    <cellStyle name="Comma 5 2 5 2" xfId="712" xr:uid="{00000000-0005-0000-0000-0000C1020000}"/>
    <cellStyle name="Comma 5 2 6" xfId="713" xr:uid="{00000000-0005-0000-0000-0000C2020000}"/>
    <cellStyle name="Comma 5 2 6 2" xfId="714" xr:uid="{00000000-0005-0000-0000-0000C3020000}"/>
    <cellStyle name="Comma 5 2 7" xfId="715" xr:uid="{00000000-0005-0000-0000-0000C4020000}"/>
    <cellStyle name="Comma 5 2 7 2" xfId="716" xr:uid="{00000000-0005-0000-0000-0000C5020000}"/>
    <cellStyle name="Comma 5 2 8" xfId="717" xr:uid="{00000000-0005-0000-0000-0000C6020000}"/>
    <cellStyle name="Comma 5 3" xfId="718" xr:uid="{00000000-0005-0000-0000-0000C7020000}"/>
    <cellStyle name="Comma 5 3 2" xfId="719" xr:uid="{00000000-0005-0000-0000-0000C8020000}"/>
    <cellStyle name="Comma 5 3 2 2" xfId="720" xr:uid="{00000000-0005-0000-0000-0000C9020000}"/>
    <cellStyle name="Comma 5 3 3" xfId="721" xr:uid="{00000000-0005-0000-0000-0000CA020000}"/>
    <cellStyle name="Comma 5 4" xfId="722" xr:uid="{00000000-0005-0000-0000-0000CB020000}"/>
    <cellStyle name="Comma 5 4 2" xfId="723" xr:uid="{00000000-0005-0000-0000-0000CC020000}"/>
    <cellStyle name="Comma 5 5" xfId="724" xr:uid="{00000000-0005-0000-0000-0000CD020000}"/>
    <cellStyle name="Comma 5 5 2" xfId="725" xr:uid="{00000000-0005-0000-0000-0000CE020000}"/>
    <cellStyle name="Comma 5 6" xfId="726" xr:uid="{00000000-0005-0000-0000-0000CF020000}"/>
    <cellStyle name="Comma 5 6 2" xfId="727" xr:uid="{00000000-0005-0000-0000-0000D0020000}"/>
    <cellStyle name="Comma 5 7" xfId="728" xr:uid="{00000000-0005-0000-0000-0000D1020000}"/>
    <cellStyle name="Comma 5 7 2" xfId="729" xr:uid="{00000000-0005-0000-0000-0000D2020000}"/>
    <cellStyle name="Comma 5 8" xfId="730" xr:uid="{00000000-0005-0000-0000-0000D3020000}"/>
    <cellStyle name="Comma 5 9" xfId="731" xr:uid="{00000000-0005-0000-0000-0000D4020000}"/>
    <cellStyle name="Comma 6" xfId="732" xr:uid="{00000000-0005-0000-0000-0000D5020000}"/>
    <cellStyle name="Comma 6 2" xfId="733" xr:uid="{00000000-0005-0000-0000-0000D6020000}"/>
    <cellStyle name="Comma 6 2 2" xfId="734" xr:uid="{00000000-0005-0000-0000-0000D7020000}"/>
    <cellStyle name="Comma 6 2 2 2" xfId="735" xr:uid="{00000000-0005-0000-0000-0000D8020000}"/>
    <cellStyle name="Comma 6 2 3" xfId="736" xr:uid="{00000000-0005-0000-0000-0000D9020000}"/>
    <cellStyle name="Comma 6 3" xfId="737" xr:uid="{00000000-0005-0000-0000-0000DA020000}"/>
    <cellStyle name="Comma 6 3 2" xfId="738" xr:uid="{00000000-0005-0000-0000-0000DB020000}"/>
    <cellStyle name="Comma 6 4" xfId="739" xr:uid="{00000000-0005-0000-0000-0000DC020000}"/>
    <cellStyle name="Comma 6 4 2" xfId="740" xr:uid="{00000000-0005-0000-0000-0000DD020000}"/>
    <cellStyle name="Comma 6 5" xfId="741" xr:uid="{00000000-0005-0000-0000-0000DE020000}"/>
    <cellStyle name="Comma 6 5 2" xfId="742" xr:uid="{00000000-0005-0000-0000-0000DF020000}"/>
    <cellStyle name="Comma 6 6" xfId="743" xr:uid="{00000000-0005-0000-0000-0000E0020000}"/>
    <cellStyle name="Comma 6 6 2" xfId="744" xr:uid="{00000000-0005-0000-0000-0000E1020000}"/>
    <cellStyle name="Comma 7" xfId="745" xr:uid="{00000000-0005-0000-0000-0000E2020000}"/>
    <cellStyle name="Comma 8" xfId="746" xr:uid="{00000000-0005-0000-0000-0000E3020000}"/>
    <cellStyle name="Comma 8 2" xfId="747" xr:uid="{00000000-0005-0000-0000-0000E4020000}"/>
    <cellStyle name="Comma 8 2 2" xfId="748" xr:uid="{00000000-0005-0000-0000-0000E5020000}"/>
    <cellStyle name="Comma 8 2 2 2" xfId="749" xr:uid="{00000000-0005-0000-0000-0000E6020000}"/>
    <cellStyle name="Comma 8 2 3" xfId="750" xr:uid="{00000000-0005-0000-0000-0000E7020000}"/>
    <cellStyle name="Comma 8 3" xfId="751" xr:uid="{00000000-0005-0000-0000-0000E8020000}"/>
    <cellStyle name="Comma 8 3 2" xfId="752" xr:uid="{00000000-0005-0000-0000-0000E9020000}"/>
    <cellStyle name="Comma 8 4" xfId="753" xr:uid="{00000000-0005-0000-0000-0000EA020000}"/>
    <cellStyle name="Comma 8 4 2" xfId="754" xr:uid="{00000000-0005-0000-0000-0000EB020000}"/>
    <cellStyle name="Comma 8 5" xfId="755" xr:uid="{00000000-0005-0000-0000-0000EC020000}"/>
    <cellStyle name="Comma 8 5 2" xfId="756" xr:uid="{00000000-0005-0000-0000-0000ED020000}"/>
    <cellStyle name="Comma 8 6" xfId="757" xr:uid="{00000000-0005-0000-0000-0000EE020000}"/>
    <cellStyle name="Comma 8 6 2" xfId="758" xr:uid="{00000000-0005-0000-0000-0000EF020000}"/>
    <cellStyle name="Comma 8 7" xfId="759" xr:uid="{00000000-0005-0000-0000-0000F0020000}"/>
    <cellStyle name="Comma 9" xfId="760" xr:uid="{00000000-0005-0000-0000-0000F1020000}"/>
    <cellStyle name="Comma 9 2" xfId="761" xr:uid="{00000000-0005-0000-0000-0000F2020000}"/>
    <cellStyle name="Comma 9 3" xfId="762" xr:uid="{00000000-0005-0000-0000-0000F3020000}"/>
    <cellStyle name="Comma 9 4" xfId="763" xr:uid="{00000000-0005-0000-0000-0000F4020000}"/>
    <cellStyle name="Currency £" xfId="764" xr:uid="{00000000-0005-0000-0000-0000F5020000}"/>
    <cellStyle name="Currency 10" xfId="765" xr:uid="{00000000-0005-0000-0000-0000F6020000}"/>
    <cellStyle name="Currency 10 2" xfId="766" xr:uid="{00000000-0005-0000-0000-0000F7020000}"/>
    <cellStyle name="Currency 10 3" xfId="767" xr:uid="{00000000-0005-0000-0000-0000F8020000}"/>
    <cellStyle name="Currency 11" xfId="768" xr:uid="{00000000-0005-0000-0000-0000F9020000}"/>
    <cellStyle name="Currency 11 2" xfId="769" xr:uid="{00000000-0005-0000-0000-0000FA020000}"/>
    <cellStyle name="Currency 12" xfId="770" xr:uid="{00000000-0005-0000-0000-0000FB020000}"/>
    <cellStyle name="Currency 13" xfId="771" xr:uid="{00000000-0005-0000-0000-0000FC020000}"/>
    <cellStyle name="Currency 14" xfId="772" xr:uid="{00000000-0005-0000-0000-0000FD020000}"/>
    <cellStyle name="Currency 15" xfId="773" xr:uid="{00000000-0005-0000-0000-0000FE020000}"/>
    <cellStyle name="Currency 16" xfId="774" xr:uid="{00000000-0005-0000-0000-0000FF020000}"/>
    <cellStyle name="Currency 17" xfId="775" xr:uid="{00000000-0005-0000-0000-000000030000}"/>
    <cellStyle name="Currency 18" xfId="776" xr:uid="{00000000-0005-0000-0000-000001030000}"/>
    <cellStyle name="Currency 19" xfId="777" xr:uid="{00000000-0005-0000-0000-000002030000}"/>
    <cellStyle name="Currency 19 2" xfId="778" xr:uid="{00000000-0005-0000-0000-000003030000}"/>
    <cellStyle name="Currency 2" xfId="779" xr:uid="{00000000-0005-0000-0000-000004030000}"/>
    <cellStyle name="Currency 2 10" xfId="780" xr:uid="{00000000-0005-0000-0000-000005030000}"/>
    <cellStyle name="Currency 2 10 2" xfId="781" xr:uid="{00000000-0005-0000-0000-000006030000}"/>
    <cellStyle name="Currency 2 2" xfId="782" xr:uid="{00000000-0005-0000-0000-000007030000}"/>
    <cellStyle name="Currency 2 2 2" xfId="783" xr:uid="{00000000-0005-0000-0000-000008030000}"/>
    <cellStyle name="Currency 2 3" xfId="784" xr:uid="{00000000-0005-0000-0000-000009030000}"/>
    <cellStyle name="Currency 2 3 2" xfId="785" xr:uid="{00000000-0005-0000-0000-00000A030000}"/>
    <cellStyle name="Currency 2 4" xfId="786" xr:uid="{00000000-0005-0000-0000-00000B030000}"/>
    <cellStyle name="Currency 2 4 2" xfId="787" xr:uid="{00000000-0005-0000-0000-00000C030000}"/>
    <cellStyle name="Currency 2 4 2 2" xfId="788" xr:uid="{00000000-0005-0000-0000-00000D030000}"/>
    <cellStyle name="Currency 2 5" xfId="789" xr:uid="{00000000-0005-0000-0000-00000E030000}"/>
    <cellStyle name="Currency 2 5 2" xfId="790" xr:uid="{00000000-0005-0000-0000-00000F030000}"/>
    <cellStyle name="Currency 2 5 3" xfId="791" xr:uid="{00000000-0005-0000-0000-000010030000}"/>
    <cellStyle name="Currency 2 5 4" xfId="792" xr:uid="{00000000-0005-0000-0000-000011030000}"/>
    <cellStyle name="Currency 2 6" xfId="793" xr:uid="{00000000-0005-0000-0000-000012030000}"/>
    <cellStyle name="Currency 2 6 2" xfId="794" xr:uid="{00000000-0005-0000-0000-000013030000}"/>
    <cellStyle name="Currency 2 6 2 2" xfId="795" xr:uid="{00000000-0005-0000-0000-000014030000}"/>
    <cellStyle name="Currency 2 6 2 2 2" xfId="796" xr:uid="{00000000-0005-0000-0000-000015030000}"/>
    <cellStyle name="Currency 2 6 2 3" xfId="797" xr:uid="{00000000-0005-0000-0000-000016030000}"/>
    <cellStyle name="Currency 2 7" xfId="798" xr:uid="{00000000-0005-0000-0000-000017030000}"/>
    <cellStyle name="Currency 2 7 2" xfId="799" xr:uid="{00000000-0005-0000-0000-000018030000}"/>
    <cellStyle name="Currency 2 7 2 2" xfId="800" xr:uid="{00000000-0005-0000-0000-000019030000}"/>
    <cellStyle name="Currency 2 7 3" xfId="801" xr:uid="{00000000-0005-0000-0000-00001A030000}"/>
    <cellStyle name="Currency 2 7 3 2" xfId="802" xr:uid="{00000000-0005-0000-0000-00001B030000}"/>
    <cellStyle name="Currency 2 7 4" xfId="803" xr:uid="{00000000-0005-0000-0000-00001C030000}"/>
    <cellStyle name="Currency 2 8" xfId="804" xr:uid="{00000000-0005-0000-0000-00001D030000}"/>
    <cellStyle name="Currency 2 9" xfId="805" xr:uid="{00000000-0005-0000-0000-00001E030000}"/>
    <cellStyle name="Currency 2 9 2" xfId="806" xr:uid="{00000000-0005-0000-0000-00001F030000}"/>
    <cellStyle name="Currency 20" xfId="807" xr:uid="{00000000-0005-0000-0000-000020030000}"/>
    <cellStyle name="Currency 20 2" xfId="808" xr:uid="{00000000-0005-0000-0000-000021030000}"/>
    <cellStyle name="Currency 21" xfId="809" xr:uid="{00000000-0005-0000-0000-000022030000}"/>
    <cellStyle name="Currency 22" xfId="810" xr:uid="{00000000-0005-0000-0000-000023030000}"/>
    <cellStyle name="Currency 3" xfId="811" xr:uid="{00000000-0005-0000-0000-000024030000}"/>
    <cellStyle name="Currency 3 2" xfId="812" xr:uid="{00000000-0005-0000-0000-000025030000}"/>
    <cellStyle name="Currency 3 2 2" xfId="813" xr:uid="{00000000-0005-0000-0000-000026030000}"/>
    <cellStyle name="Currency 3 2 2 2" xfId="814" xr:uid="{00000000-0005-0000-0000-000027030000}"/>
    <cellStyle name="Currency 3 2 3" xfId="815" xr:uid="{00000000-0005-0000-0000-000028030000}"/>
    <cellStyle name="Currency 3 2 3 2" xfId="816" xr:uid="{00000000-0005-0000-0000-000029030000}"/>
    <cellStyle name="Currency 3 2 4" xfId="817" xr:uid="{00000000-0005-0000-0000-00002A030000}"/>
    <cellStyle name="Currency 3 3" xfId="818" xr:uid="{00000000-0005-0000-0000-00002B030000}"/>
    <cellStyle name="Currency 3 4" xfId="819" xr:uid="{00000000-0005-0000-0000-00002C030000}"/>
    <cellStyle name="Currency 3 4 2" xfId="820" xr:uid="{00000000-0005-0000-0000-00002D030000}"/>
    <cellStyle name="Currency 4" xfId="821" xr:uid="{00000000-0005-0000-0000-00002E030000}"/>
    <cellStyle name="Currency 4 2" xfId="822" xr:uid="{00000000-0005-0000-0000-00002F030000}"/>
    <cellStyle name="Currency 4 3" xfId="823" xr:uid="{00000000-0005-0000-0000-000030030000}"/>
    <cellStyle name="Currency 4 3 2" xfId="824" xr:uid="{00000000-0005-0000-0000-000031030000}"/>
    <cellStyle name="Currency 4 4" xfId="825" xr:uid="{00000000-0005-0000-0000-000032030000}"/>
    <cellStyle name="Currency 4 4 2" xfId="826" xr:uid="{00000000-0005-0000-0000-000033030000}"/>
    <cellStyle name="Currency 4 5" xfId="827" xr:uid="{00000000-0005-0000-0000-000034030000}"/>
    <cellStyle name="Currency 5" xfId="828" xr:uid="{00000000-0005-0000-0000-000035030000}"/>
    <cellStyle name="Currency 5 10" xfId="829" xr:uid="{00000000-0005-0000-0000-000036030000}"/>
    <cellStyle name="Currency 5 2" xfId="830" xr:uid="{00000000-0005-0000-0000-000037030000}"/>
    <cellStyle name="Currency 5 2 2" xfId="831" xr:uid="{00000000-0005-0000-0000-000038030000}"/>
    <cellStyle name="Currency 5 2 2 2" xfId="832" xr:uid="{00000000-0005-0000-0000-000039030000}"/>
    <cellStyle name="Currency 5 2 2 2 2" xfId="833" xr:uid="{00000000-0005-0000-0000-00003A030000}"/>
    <cellStyle name="Currency 5 2 2 2 2 2" xfId="834" xr:uid="{00000000-0005-0000-0000-00003B030000}"/>
    <cellStyle name="Currency 5 2 2 2 3" xfId="835" xr:uid="{00000000-0005-0000-0000-00003C030000}"/>
    <cellStyle name="Currency 5 2 2 3" xfId="836" xr:uid="{00000000-0005-0000-0000-00003D030000}"/>
    <cellStyle name="Currency 5 2 2 3 2" xfId="837" xr:uid="{00000000-0005-0000-0000-00003E030000}"/>
    <cellStyle name="Currency 5 2 2 4" xfId="838" xr:uid="{00000000-0005-0000-0000-00003F030000}"/>
    <cellStyle name="Currency 5 2 2 4 2" xfId="839" xr:uid="{00000000-0005-0000-0000-000040030000}"/>
    <cellStyle name="Currency 5 2 2 5" xfId="840" xr:uid="{00000000-0005-0000-0000-000041030000}"/>
    <cellStyle name="Currency 5 2 2 5 2" xfId="841" xr:uid="{00000000-0005-0000-0000-000042030000}"/>
    <cellStyle name="Currency 5 2 2 6" xfId="842" xr:uid="{00000000-0005-0000-0000-000043030000}"/>
    <cellStyle name="Currency 5 2 2 6 2" xfId="843" xr:uid="{00000000-0005-0000-0000-000044030000}"/>
    <cellStyle name="Currency 5 2 2 7" xfId="844" xr:uid="{00000000-0005-0000-0000-000045030000}"/>
    <cellStyle name="Currency 5 2 3" xfId="845" xr:uid="{00000000-0005-0000-0000-000046030000}"/>
    <cellStyle name="Currency 5 2 3 2" xfId="846" xr:uid="{00000000-0005-0000-0000-000047030000}"/>
    <cellStyle name="Currency 5 2 3 2 2" xfId="847" xr:uid="{00000000-0005-0000-0000-000048030000}"/>
    <cellStyle name="Currency 5 2 3 3" xfId="848" xr:uid="{00000000-0005-0000-0000-000049030000}"/>
    <cellStyle name="Currency 5 2 4" xfId="849" xr:uid="{00000000-0005-0000-0000-00004A030000}"/>
    <cellStyle name="Currency 5 2 4 2" xfId="850" xr:uid="{00000000-0005-0000-0000-00004B030000}"/>
    <cellStyle name="Currency 5 2 5" xfId="851" xr:uid="{00000000-0005-0000-0000-00004C030000}"/>
    <cellStyle name="Currency 5 2 5 2" xfId="852" xr:uid="{00000000-0005-0000-0000-00004D030000}"/>
    <cellStyle name="Currency 5 2 6" xfId="853" xr:uid="{00000000-0005-0000-0000-00004E030000}"/>
    <cellStyle name="Currency 5 2 6 2" xfId="854" xr:uid="{00000000-0005-0000-0000-00004F030000}"/>
    <cellStyle name="Currency 5 2 7" xfId="855" xr:uid="{00000000-0005-0000-0000-000050030000}"/>
    <cellStyle name="Currency 5 2 7 2" xfId="856" xr:uid="{00000000-0005-0000-0000-000051030000}"/>
    <cellStyle name="Currency 5 2 8" xfId="857" xr:uid="{00000000-0005-0000-0000-000052030000}"/>
    <cellStyle name="Currency 5 3" xfId="858" xr:uid="{00000000-0005-0000-0000-000053030000}"/>
    <cellStyle name="Currency 5 3 2" xfId="859" xr:uid="{00000000-0005-0000-0000-000054030000}"/>
    <cellStyle name="Currency 5 3 2 2" xfId="860" xr:uid="{00000000-0005-0000-0000-000055030000}"/>
    <cellStyle name="Currency 5 3 2 2 2" xfId="861" xr:uid="{00000000-0005-0000-0000-000056030000}"/>
    <cellStyle name="Currency 5 3 2 3" xfId="862" xr:uid="{00000000-0005-0000-0000-000057030000}"/>
    <cellStyle name="Currency 5 3 3" xfId="863" xr:uid="{00000000-0005-0000-0000-000058030000}"/>
    <cellStyle name="Currency 5 3 3 2" xfId="864" xr:uid="{00000000-0005-0000-0000-000059030000}"/>
    <cellStyle name="Currency 5 3 4" xfId="865" xr:uid="{00000000-0005-0000-0000-00005A030000}"/>
    <cellStyle name="Currency 5 3 4 2" xfId="866" xr:uid="{00000000-0005-0000-0000-00005B030000}"/>
    <cellStyle name="Currency 5 3 5" xfId="867" xr:uid="{00000000-0005-0000-0000-00005C030000}"/>
    <cellStyle name="Currency 5 3 5 2" xfId="868" xr:uid="{00000000-0005-0000-0000-00005D030000}"/>
    <cellStyle name="Currency 5 3 6" xfId="869" xr:uid="{00000000-0005-0000-0000-00005E030000}"/>
    <cellStyle name="Currency 5 3 6 2" xfId="870" xr:uid="{00000000-0005-0000-0000-00005F030000}"/>
    <cellStyle name="Currency 5 3 7" xfId="871" xr:uid="{00000000-0005-0000-0000-000060030000}"/>
    <cellStyle name="Currency 5 4" xfId="872" xr:uid="{00000000-0005-0000-0000-000061030000}"/>
    <cellStyle name="Currency 5 4 2" xfId="873" xr:uid="{00000000-0005-0000-0000-000062030000}"/>
    <cellStyle name="Currency 5 4 2 2" xfId="874" xr:uid="{00000000-0005-0000-0000-000063030000}"/>
    <cellStyle name="Currency 5 4 3" xfId="875" xr:uid="{00000000-0005-0000-0000-000064030000}"/>
    <cellStyle name="Currency 5 4 3 2" xfId="876" xr:uid="{00000000-0005-0000-0000-000065030000}"/>
    <cellStyle name="Currency 5 4 4" xfId="877" xr:uid="{00000000-0005-0000-0000-000066030000}"/>
    <cellStyle name="Currency 5 5" xfId="878" xr:uid="{00000000-0005-0000-0000-000067030000}"/>
    <cellStyle name="Currency 5 5 2" xfId="879" xr:uid="{00000000-0005-0000-0000-000068030000}"/>
    <cellStyle name="Currency 5 5 2 2" xfId="880" xr:uid="{00000000-0005-0000-0000-000069030000}"/>
    <cellStyle name="Currency 5 5 3" xfId="881" xr:uid="{00000000-0005-0000-0000-00006A030000}"/>
    <cellStyle name="Currency 5 6" xfId="882" xr:uid="{00000000-0005-0000-0000-00006B030000}"/>
    <cellStyle name="Currency 5 6 2" xfId="883" xr:uid="{00000000-0005-0000-0000-00006C030000}"/>
    <cellStyle name="Currency 5 7" xfId="884" xr:uid="{00000000-0005-0000-0000-00006D030000}"/>
    <cellStyle name="Currency 5 7 2" xfId="885" xr:uid="{00000000-0005-0000-0000-00006E030000}"/>
    <cellStyle name="Currency 5 8" xfId="886" xr:uid="{00000000-0005-0000-0000-00006F030000}"/>
    <cellStyle name="Currency 5 8 2" xfId="887" xr:uid="{00000000-0005-0000-0000-000070030000}"/>
    <cellStyle name="Currency 5 9" xfId="888" xr:uid="{00000000-0005-0000-0000-000071030000}"/>
    <cellStyle name="Currency 6" xfId="889" xr:uid="{00000000-0005-0000-0000-000072030000}"/>
    <cellStyle name="Currency 7" xfId="890" xr:uid="{00000000-0005-0000-0000-000073030000}"/>
    <cellStyle name="Currency 8" xfId="891" xr:uid="{00000000-0005-0000-0000-000074030000}"/>
    <cellStyle name="Currency 8 2" xfId="892" xr:uid="{00000000-0005-0000-0000-000075030000}"/>
    <cellStyle name="Currency 9" xfId="893" xr:uid="{00000000-0005-0000-0000-000076030000}"/>
    <cellStyle name="Currency p" xfId="894" xr:uid="{00000000-0005-0000-0000-000077030000}"/>
    <cellStyle name="D216" xfId="895" xr:uid="{00000000-0005-0000-0000-000078030000}"/>
    <cellStyle name="Date" xfId="896" xr:uid="{00000000-0005-0000-0000-000079030000}"/>
    <cellStyle name="Decimal (2dp)" xfId="897" xr:uid="{00000000-0005-0000-0000-00007A030000}"/>
    <cellStyle name="Decimal (5dp)" xfId="898" xr:uid="{00000000-0005-0000-0000-00007B030000}"/>
    <cellStyle name="Developer" xfId="899" xr:uid="{00000000-0005-0000-0000-00007C030000}"/>
    <cellStyle name="Display Control" xfId="900" xr:uid="{00000000-0005-0000-0000-00007D030000}"/>
    <cellStyle name="Dropdown list" xfId="901" xr:uid="{00000000-0005-0000-0000-00007E030000}"/>
    <cellStyle name="Euro" xfId="902" xr:uid="{00000000-0005-0000-0000-00007F030000}"/>
    <cellStyle name="Euro 2" xfId="903" xr:uid="{00000000-0005-0000-0000-000080030000}"/>
    <cellStyle name="Explanatory Text 2" xfId="904" xr:uid="{00000000-0005-0000-0000-000081030000}"/>
    <cellStyle name="Explanatory Text 2 2" xfId="905" xr:uid="{00000000-0005-0000-0000-000082030000}"/>
    <cellStyle name="Explanatory Text 3" xfId="906" xr:uid="{00000000-0005-0000-0000-000083030000}"/>
    <cellStyle name="Explanatory Text 4" xfId="907" xr:uid="{00000000-0005-0000-0000-000084030000}"/>
    <cellStyle name="EY House" xfId="908" xr:uid="{00000000-0005-0000-0000-000085030000}"/>
    <cellStyle name="Followed Hyperlink 2" xfId="909" xr:uid="{00000000-0005-0000-0000-000086030000}"/>
    <cellStyle name="Good 2" xfId="910" xr:uid="{00000000-0005-0000-0000-000087030000}"/>
    <cellStyle name="Good 2 2" xfId="911" xr:uid="{00000000-0005-0000-0000-000088030000}"/>
    <cellStyle name="Good 3" xfId="912" xr:uid="{00000000-0005-0000-0000-000089030000}"/>
    <cellStyle name="Gr-Or Spectrum" xfId="913" xr:uid="{00000000-0005-0000-0000-00008A030000}"/>
    <cellStyle name="GSHP Heading" xfId="914" xr:uid="{00000000-0005-0000-0000-00008B030000}"/>
    <cellStyle name="Heading 1 2" xfId="915" xr:uid="{00000000-0005-0000-0000-00008C030000}"/>
    <cellStyle name="Heading 1 2 2" xfId="916" xr:uid="{00000000-0005-0000-0000-00008D030000}"/>
    <cellStyle name="Heading 1 3" xfId="917" xr:uid="{00000000-0005-0000-0000-00008E030000}"/>
    <cellStyle name="Heading 1 4" xfId="918" xr:uid="{00000000-0005-0000-0000-00008F030000}"/>
    <cellStyle name="Heading 2 2" xfId="919" xr:uid="{00000000-0005-0000-0000-000090030000}"/>
    <cellStyle name="Heading 2 2 2" xfId="920" xr:uid="{00000000-0005-0000-0000-000091030000}"/>
    <cellStyle name="Heading 2 3" xfId="921" xr:uid="{00000000-0005-0000-0000-000092030000}"/>
    <cellStyle name="Heading 2 4" xfId="922" xr:uid="{00000000-0005-0000-0000-000093030000}"/>
    <cellStyle name="Heading 3 2" xfId="923" xr:uid="{00000000-0005-0000-0000-000094030000}"/>
    <cellStyle name="Heading 3 2 2" xfId="924" xr:uid="{00000000-0005-0000-0000-000095030000}"/>
    <cellStyle name="Heading 3 3" xfId="925" xr:uid="{00000000-0005-0000-0000-000096030000}"/>
    <cellStyle name="Heading 3 4" xfId="926" xr:uid="{00000000-0005-0000-0000-000097030000}"/>
    <cellStyle name="Heading 4 2" xfId="927" xr:uid="{00000000-0005-0000-0000-000098030000}"/>
    <cellStyle name="Heading 4 2 2" xfId="928" xr:uid="{00000000-0005-0000-0000-000099030000}"/>
    <cellStyle name="Heading 4 3" xfId="929" xr:uid="{00000000-0005-0000-0000-00009A030000}"/>
    <cellStyle name="Heading3" xfId="930" xr:uid="{00000000-0005-0000-0000-00009B030000}"/>
    <cellStyle name="Headline1" xfId="931" xr:uid="{00000000-0005-0000-0000-00009C030000}"/>
    <cellStyle name="Headline2" xfId="932" xr:uid="{00000000-0005-0000-0000-00009D030000}"/>
    <cellStyle name="Headline3" xfId="933" xr:uid="{00000000-0005-0000-0000-00009E030000}"/>
    <cellStyle name="Hidden" xfId="934" xr:uid="{00000000-0005-0000-0000-00009F030000}"/>
    <cellStyle name="Hidden Text" xfId="935" xr:uid="{00000000-0005-0000-0000-0000A0030000}"/>
    <cellStyle name="Hyperlink 2" xfId="936" xr:uid="{00000000-0005-0000-0000-0000A1030000}"/>
    <cellStyle name="Hyperlink 2 2" xfId="937" xr:uid="{00000000-0005-0000-0000-0000A2030000}"/>
    <cellStyle name="Hyperlink 3" xfId="938" xr:uid="{00000000-0005-0000-0000-0000A3030000}"/>
    <cellStyle name="Hyperlink 3 2" xfId="939" xr:uid="{00000000-0005-0000-0000-0000A4030000}"/>
    <cellStyle name="Hyperlink 3 3" xfId="940" xr:uid="{00000000-0005-0000-0000-0000A5030000}"/>
    <cellStyle name="Hyperlink 4" xfId="941" xr:uid="{00000000-0005-0000-0000-0000A6030000}"/>
    <cellStyle name="Hyperlink 5" xfId="942" xr:uid="{00000000-0005-0000-0000-0000A7030000}"/>
    <cellStyle name="Hyperlink 6" xfId="943" xr:uid="{00000000-0005-0000-0000-0000A8030000}"/>
    <cellStyle name="Hyperlink 7" xfId="944" xr:uid="{00000000-0005-0000-0000-0000A9030000}"/>
    <cellStyle name="Input 2" xfId="945" xr:uid="{00000000-0005-0000-0000-0000AA030000}"/>
    <cellStyle name="Input 2 2" xfId="946" xr:uid="{00000000-0005-0000-0000-0000AB030000}"/>
    <cellStyle name="Input 2 2 2" xfId="947" xr:uid="{00000000-0005-0000-0000-0000AC030000}"/>
    <cellStyle name="Input 2 2 2 2" xfId="948" xr:uid="{00000000-0005-0000-0000-0000AD030000}"/>
    <cellStyle name="Input 2 2 2 2 2" xfId="949" xr:uid="{00000000-0005-0000-0000-0000AE030000}"/>
    <cellStyle name="Input 2 2 2 2 2 2" xfId="950" xr:uid="{00000000-0005-0000-0000-0000AF030000}"/>
    <cellStyle name="Input 2 2 2 2 2 3" xfId="951" xr:uid="{00000000-0005-0000-0000-0000B0030000}"/>
    <cellStyle name="Input 2 2 2 2 2 4" xfId="952" xr:uid="{00000000-0005-0000-0000-0000B1030000}"/>
    <cellStyle name="Input 2 2 2 2 3" xfId="953" xr:uid="{00000000-0005-0000-0000-0000B2030000}"/>
    <cellStyle name="Input 2 2 2 2 4" xfId="954" xr:uid="{00000000-0005-0000-0000-0000B3030000}"/>
    <cellStyle name="Input 2 2 2 2 5" xfId="955" xr:uid="{00000000-0005-0000-0000-0000B4030000}"/>
    <cellStyle name="Input 2 2 2 3" xfId="956" xr:uid="{00000000-0005-0000-0000-0000B5030000}"/>
    <cellStyle name="Input 2 2 2 3 2" xfId="957" xr:uid="{00000000-0005-0000-0000-0000B6030000}"/>
    <cellStyle name="Input 2 2 2 3 2 2" xfId="958" xr:uid="{00000000-0005-0000-0000-0000B7030000}"/>
    <cellStyle name="Input 2 2 2 3 2 3" xfId="959" xr:uid="{00000000-0005-0000-0000-0000B8030000}"/>
    <cellStyle name="Input 2 2 2 3 2 4" xfId="960" xr:uid="{00000000-0005-0000-0000-0000B9030000}"/>
    <cellStyle name="Input 2 2 2 3 3" xfId="961" xr:uid="{00000000-0005-0000-0000-0000BA030000}"/>
    <cellStyle name="Input 2 2 2 3 4" xfId="962" xr:uid="{00000000-0005-0000-0000-0000BB030000}"/>
    <cellStyle name="Input 2 2 2 3 5" xfId="963" xr:uid="{00000000-0005-0000-0000-0000BC030000}"/>
    <cellStyle name="Input 2 2 2 4" xfId="964" xr:uid="{00000000-0005-0000-0000-0000BD030000}"/>
    <cellStyle name="Input 2 2 2 4 2" xfId="965" xr:uid="{00000000-0005-0000-0000-0000BE030000}"/>
    <cellStyle name="Input 2 2 2 4 3" xfId="966" xr:uid="{00000000-0005-0000-0000-0000BF030000}"/>
    <cellStyle name="Input 2 2 2 4 4" xfId="967" xr:uid="{00000000-0005-0000-0000-0000C0030000}"/>
    <cellStyle name="Input 2 2 2 5" xfId="968" xr:uid="{00000000-0005-0000-0000-0000C1030000}"/>
    <cellStyle name="Input 2 2 2 6" xfId="969" xr:uid="{00000000-0005-0000-0000-0000C2030000}"/>
    <cellStyle name="Input 2 2 2 7" xfId="970" xr:uid="{00000000-0005-0000-0000-0000C3030000}"/>
    <cellStyle name="Input 2 2 3" xfId="971" xr:uid="{00000000-0005-0000-0000-0000C4030000}"/>
    <cellStyle name="Input 2 2 3 2" xfId="972" xr:uid="{00000000-0005-0000-0000-0000C5030000}"/>
    <cellStyle name="Input 2 2 3 2 2" xfId="973" xr:uid="{00000000-0005-0000-0000-0000C6030000}"/>
    <cellStyle name="Input 2 2 3 2 2 2" xfId="974" xr:uid="{00000000-0005-0000-0000-0000C7030000}"/>
    <cellStyle name="Input 2 2 3 2 2 3" xfId="975" xr:uid="{00000000-0005-0000-0000-0000C8030000}"/>
    <cellStyle name="Input 2 2 3 2 2 4" xfId="976" xr:uid="{00000000-0005-0000-0000-0000C9030000}"/>
    <cellStyle name="Input 2 2 3 2 3" xfId="977" xr:uid="{00000000-0005-0000-0000-0000CA030000}"/>
    <cellStyle name="Input 2 2 3 2 4" xfId="978" xr:uid="{00000000-0005-0000-0000-0000CB030000}"/>
    <cellStyle name="Input 2 2 3 2 5" xfId="979" xr:uid="{00000000-0005-0000-0000-0000CC030000}"/>
    <cellStyle name="Input 2 2 3 3" xfId="980" xr:uid="{00000000-0005-0000-0000-0000CD030000}"/>
    <cellStyle name="Input 2 2 3 3 2" xfId="981" xr:uid="{00000000-0005-0000-0000-0000CE030000}"/>
    <cellStyle name="Input 2 2 3 3 2 2" xfId="982" xr:uid="{00000000-0005-0000-0000-0000CF030000}"/>
    <cellStyle name="Input 2 2 3 3 2 3" xfId="983" xr:uid="{00000000-0005-0000-0000-0000D0030000}"/>
    <cellStyle name="Input 2 2 3 3 2 4" xfId="984" xr:uid="{00000000-0005-0000-0000-0000D1030000}"/>
    <cellStyle name="Input 2 2 3 3 3" xfId="985" xr:uid="{00000000-0005-0000-0000-0000D2030000}"/>
    <cellStyle name="Input 2 2 3 3 4" xfId="986" xr:uid="{00000000-0005-0000-0000-0000D3030000}"/>
    <cellStyle name="Input 2 2 3 3 5" xfId="987" xr:uid="{00000000-0005-0000-0000-0000D4030000}"/>
    <cellStyle name="Input 2 2 3 4" xfId="988" xr:uid="{00000000-0005-0000-0000-0000D5030000}"/>
    <cellStyle name="Input 2 2 3 4 2" xfId="989" xr:uid="{00000000-0005-0000-0000-0000D6030000}"/>
    <cellStyle name="Input 2 2 3 4 3" xfId="990" xr:uid="{00000000-0005-0000-0000-0000D7030000}"/>
    <cellStyle name="Input 2 2 3 4 4" xfId="991" xr:uid="{00000000-0005-0000-0000-0000D8030000}"/>
    <cellStyle name="Input 2 2 3 5" xfId="992" xr:uid="{00000000-0005-0000-0000-0000D9030000}"/>
    <cellStyle name="Input 2 2 3 6" xfId="993" xr:uid="{00000000-0005-0000-0000-0000DA030000}"/>
    <cellStyle name="Input 2 2 3 7" xfId="994" xr:uid="{00000000-0005-0000-0000-0000DB030000}"/>
    <cellStyle name="Input 2 2 4" xfId="995" xr:uid="{00000000-0005-0000-0000-0000DC030000}"/>
    <cellStyle name="Input 2 2 4 2" xfId="996" xr:uid="{00000000-0005-0000-0000-0000DD030000}"/>
    <cellStyle name="Input 2 2 4 2 2" xfId="997" xr:uid="{00000000-0005-0000-0000-0000DE030000}"/>
    <cellStyle name="Input 2 2 4 2 2 2" xfId="998" xr:uid="{00000000-0005-0000-0000-0000DF030000}"/>
    <cellStyle name="Input 2 2 4 2 2 3" xfId="999" xr:uid="{00000000-0005-0000-0000-0000E0030000}"/>
    <cellStyle name="Input 2 2 4 2 2 4" xfId="1000" xr:uid="{00000000-0005-0000-0000-0000E1030000}"/>
    <cellStyle name="Input 2 2 4 2 3" xfId="1001" xr:uid="{00000000-0005-0000-0000-0000E2030000}"/>
    <cellStyle name="Input 2 2 4 2 4" xfId="1002" xr:uid="{00000000-0005-0000-0000-0000E3030000}"/>
    <cellStyle name="Input 2 2 4 2 5" xfId="1003" xr:uid="{00000000-0005-0000-0000-0000E4030000}"/>
    <cellStyle name="Input 2 2 4 3" xfId="1004" xr:uid="{00000000-0005-0000-0000-0000E5030000}"/>
    <cellStyle name="Input 2 2 4 3 2" xfId="1005" xr:uid="{00000000-0005-0000-0000-0000E6030000}"/>
    <cellStyle name="Input 2 2 4 3 2 2" xfId="1006" xr:uid="{00000000-0005-0000-0000-0000E7030000}"/>
    <cellStyle name="Input 2 2 4 3 2 3" xfId="1007" xr:uid="{00000000-0005-0000-0000-0000E8030000}"/>
    <cellStyle name="Input 2 2 4 3 2 4" xfId="1008" xr:uid="{00000000-0005-0000-0000-0000E9030000}"/>
    <cellStyle name="Input 2 2 4 3 3" xfId="1009" xr:uid="{00000000-0005-0000-0000-0000EA030000}"/>
    <cellStyle name="Input 2 2 4 3 4" xfId="1010" xr:uid="{00000000-0005-0000-0000-0000EB030000}"/>
    <cellStyle name="Input 2 2 4 3 5" xfId="1011" xr:uid="{00000000-0005-0000-0000-0000EC030000}"/>
    <cellStyle name="Input 2 2 4 4" xfId="1012" xr:uid="{00000000-0005-0000-0000-0000ED030000}"/>
    <cellStyle name="Input 2 2 4 4 2" xfId="1013" xr:uid="{00000000-0005-0000-0000-0000EE030000}"/>
    <cellStyle name="Input 2 2 4 4 3" xfId="1014" xr:uid="{00000000-0005-0000-0000-0000EF030000}"/>
    <cellStyle name="Input 2 2 4 4 4" xfId="1015" xr:uid="{00000000-0005-0000-0000-0000F0030000}"/>
    <cellStyle name="Input 2 2 4 5" xfId="1016" xr:uid="{00000000-0005-0000-0000-0000F1030000}"/>
    <cellStyle name="Input 2 2 4 6" xfId="1017" xr:uid="{00000000-0005-0000-0000-0000F2030000}"/>
    <cellStyle name="Input 2 2 4 7" xfId="1018" xr:uid="{00000000-0005-0000-0000-0000F3030000}"/>
    <cellStyle name="Input 2 2 5" xfId="1019" xr:uid="{00000000-0005-0000-0000-0000F4030000}"/>
    <cellStyle name="Input 2 2 5 2" xfId="1020" xr:uid="{00000000-0005-0000-0000-0000F5030000}"/>
    <cellStyle name="Input 2 2 5 2 2" xfId="1021" xr:uid="{00000000-0005-0000-0000-0000F6030000}"/>
    <cellStyle name="Input 2 2 5 2 3" xfId="1022" xr:uid="{00000000-0005-0000-0000-0000F7030000}"/>
    <cellStyle name="Input 2 2 5 2 4" xfId="1023" xr:uid="{00000000-0005-0000-0000-0000F8030000}"/>
    <cellStyle name="Input 2 2 5 3" xfId="1024" xr:uid="{00000000-0005-0000-0000-0000F9030000}"/>
    <cellStyle name="Input 2 2 5 4" xfId="1025" xr:uid="{00000000-0005-0000-0000-0000FA030000}"/>
    <cellStyle name="Input 2 2 5 5" xfId="1026" xr:uid="{00000000-0005-0000-0000-0000FB030000}"/>
    <cellStyle name="Input 2 2 6" xfId="1027" xr:uid="{00000000-0005-0000-0000-0000FC030000}"/>
    <cellStyle name="Input 2 2 6 2" xfId="1028" xr:uid="{00000000-0005-0000-0000-0000FD030000}"/>
    <cellStyle name="Input 2 2 6 2 2" xfId="1029" xr:uid="{00000000-0005-0000-0000-0000FE030000}"/>
    <cellStyle name="Input 2 2 6 2 3" xfId="1030" xr:uid="{00000000-0005-0000-0000-0000FF030000}"/>
    <cellStyle name="Input 2 2 6 2 4" xfId="1031" xr:uid="{00000000-0005-0000-0000-000000040000}"/>
    <cellStyle name="Input 2 2 6 3" xfId="1032" xr:uid="{00000000-0005-0000-0000-000001040000}"/>
    <cellStyle name="Input 2 2 6 4" xfId="1033" xr:uid="{00000000-0005-0000-0000-000002040000}"/>
    <cellStyle name="Input 2 2 6 5" xfId="1034" xr:uid="{00000000-0005-0000-0000-000003040000}"/>
    <cellStyle name="Input 2 2 7" xfId="1035" xr:uid="{00000000-0005-0000-0000-000004040000}"/>
    <cellStyle name="Input 2 3" xfId="1036" xr:uid="{00000000-0005-0000-0000-000005040000}"/>
    <cellStyle name="Input 2 3 2" xfId="1037" xr:uid="{00000000-0005-0000-0000-000006040000}"/>
    <cellStyle name="Input 2 3 2 2" xfId="1038" xr:uid="{00000000-0005-0000-0000-000007040000}"/>
    <cellStyle name="Input 2 3 2 2 2" xfId="1039" xr:uid="{00000000-0005-0000-0000-000008040000}"/>
    <cellStyle name="Input 2 3 2 2 3" xfId="1040" xr:uid="{00000000-0005-0000-0000-000009040000}"/>
    <cellStyle name="Input 2 3 2 2 4" xfId="1041" xr:uid="{00000000-0005-0000-0000-00000A040000}"/>
    <cellStyle name="Input 2 3 2 3" xfId="1042" xr:uid="{00000000-0005-0000-0000-00000B040000}"/>
    <cellStyle name="Input 2 3 2 4" xfId="1043" xr:uid="{00000000-0005-0000-0000-00000C040000}"/>
    <cellStyle name="Input 2 3 2 5" xfId="1044" xr:uid="{00000000-0005-0000-0000-00000D040000}"/>
    <cellStyle name="Input 2 3 3" xfId="1045" xr:uid="{00000000-0005-0000-0000-00000E040000}"/>
    <cellStyle name="Input 2 3 3 2" xfId="1046" xr:uid="{00000000-0005-0000-0000-00000F040000}"/>
    <cellStyle name="Input 2 3 3 2 2" xfId="1047" xr:uid="{00000000-0005-0000-0000-000010040000}"/>
    <cellStyle name="Input 2 3 3 2 3" xfId="1048" xr:uid="{00000000-0005-0000-0000-000011040000}"/>
    <cellStyle name="Input 2 3 3 2 4" xfId="1049" xr:uid="{00000000-0005-0000-0000-000012040000}"/>
    <cellStyle name="Input 2 3 3 3" xfId="1050" xr:uid="{00000000-0005-0000-0000-000013040000}"/>
    <cellStyle name="Input 2 3 3 4" xfId="1051" xr:uid="{00000000-0005-0000-0000-000014040000}"/>
    <cellStyle name="Input 2 3 3 5" xfId="1052" xr:uid="{00000000-0005-0000-0000-000015040000}"/>
    <cellStyle name="Input 2 3 4" xfId="1053" xr:uid="{00000000-0005-0000-0000-000016040000}"/>
    <cellStyle name="Input 2 3 4 2" xfId="1054" xr:uid="{00000000-0005-0000-0000-000017040000}"/>
    <cellStyle name="Input 2 3 4 3" xfId="1055" xr:uid="{00000000-0005-0000-0000-000018040000}"/>
    <cellStyle name="Input 2 3 4 4" xfId="1056" xr:uid="{00000000-0005-0000-0000-000019040000}"/>
    <cellStyle name="Input 2 3 5" xfId="1057" xr:uid="{00000000-0005-0000-0000-00001A040000}"/>
    <cellStyle name="Input 2 3 6" xfId="1058" xr:uid="{00000000-0005-0000-0000-00001B040000}"/>
    <cellStyle name="Input 2 3 7" xfId="1059" xr:uid="{00000000-0005-0000-0000-00001C040000}"/>
    <cellStyle name="Input 2 4" xfId="1060" xr:uid="{00000000-0005-0000-0000-00001D040000}"/>
    <cellStyle name="Input 2 4 2" xfId="1061" xr:uid="{00000000-0005-0000-0000-00001E040000}"/>
    <cellStyle name="Input 2 4 2 2" xfId="1062" xr:uid="{00000000-0005-0000-0000-00001F040000}"/>
    <cellStyle name="Input 2 4 2 2 2" xfId="1063" xr:uid="{00000000-0005-0000-0000-000020040000}"/>
    <cellStyle name="Input 2 4 2 2 3" xfId="1064" xr:uid="{00000000-0005-0000-0000-000021040000}"/>
    <cellStyle name="Input 2 4 2 2 4" xfId="1065" xr:uid="{00000000-0005-0000-0000-000022040000}"/>
    <cellStyle name="Input 2 4 2 3" xfId="1066" xr:uid="{00000000-0005-0000-0000-000023040000}"/>
    <cellStyle name="Input 2 4 2 4" xfId="1067" xr:uid="{00000000-0005-0000-0000-000024040000}"/>
    <cellStyle name="Input 2 4 2 5" xfId="1068" xr:uid="{00000000-0005-0000-0000-000025040000}"/>
    <cellStyle name="Input 2 4 3" xfId="1069" xr:uid="{00000000-0005-0000-0000-000026040000}"/>
    <cellStyle name="Input 2 4 3 2" xfId="1070" xr:uid="{00000000-0005-0000-0000-000027040000}"/>
    <cellStyle name="Input 2 4 3 2 2" xfId="1071" xr:uid="{00000000-0005-0000-0000-000028040000}"/>
    <cellStyle name="Input 2 4 3 2 3" xfId="1072" xr:uid="{00000000-0005-0000-0000-000029040000}"/>
    <cellStyle name="Input 2 4 3 2 4" xfId="1073" xr:uid="{00000000-0005-0000-0000-00002A040000}"/>
    <cellStyle name="Input 2 4 3 3" xfId="1074" xr:uid="{00000000-0005-0000-0000-00002B040000}"/>
    <cellStyle name="Input 2 4 3 4" xfId="1075" xr:uid="{00000000-0005-0000-0000-00002C040000}"/>
    <cellStyle name="Input 2 4 3 5" xfId="1076" xr:uid="{00000000-0005-0000-0000-00002D040000}"/>
    <cellStyle name="Input 2 4 4" xfId="1077" xr:uid="{00000000-0005-0000-0000-00002E040000}"/>
    <cellStyle name="Input 2 4 4 2" xfId="1078" xr:uid="{00000000-0005-0000-0000-00002F040000}"/>
    <cellStyle name="Input 2 4 4 3" xfId="1079" xr:uid="{00000000-0005-0000-0000-000030040000}"/>
    <cellStyle name="Input 2 4 4 4" xfId="1080" xr:uid="{00000000-0005-0000-0000-000031040000}"/>
    <cellStyle name="Input 2 4 5" xfId="1081" xr:uid="{00000000-0005-0000-0000-000032040000}"/>
    <cellStyle name="Input 2 4 6" xfId="1082" xr:uid="{00000000-0005-0000-0000-000033040000}"/>
    <cellStyle name="Input 2 4 7" xfId="1083" xr:uid="{00000000-0005-0000-0000-000034040000}"/>
    <cellStyle name="Input 2 5" xfId="1084" xr:uid="{00000000-0005-0000-0000-000035040000}"/>
    <cellStyle name="Input 2 5 2" xfId="1085" xr:uid="{00000000-0005-0000-0000-000036040000}"/>
    <cellStyle name="Input 2 5 2 2" xfId="1086" xr:uid="{00000000-0005-0000-0000-000037040000}"/>
    <cellStyle name="Input 2 5 2 2 2" xfId="1087" xr:uid="{00000000-0005-0000-0000-000038040000}"/>
    <cellStyle name="Input 2 5 2 2 3" xfId="1088" xr:uid="{00000000-0005-0000-0000-000039040000}"/>
    <cellStyle name="Input 2 5 2 2 4" xfId="1089" xr:uid="{00000000-0005-0000-0000-00003A040000}"/>
    <cellStyle name="Input 2 5 2 3" xfId="1090" xr:uid="{00000000-0005-0000-0000-00003B040000}"/>
    <cellStyle name="Input 2 5 2 4" xfId="1091" xr:uid="{00000000-0005-0000-0000-00003C040000}"/>
    <cellStyle name="Input 2 5 2 5" xfId="1092" xr:uid="{00000000-0005-0000-0000-00003D040000}"/>
    <cellStyle name="Input 2 5 3" xfId="1093" xr:uid="{00000000-0005-0000-0000-00003E040000}"/>
    <cellStyle name="Input 2 5 3 2" xfId="1094" xr:uid="{00000000-0005-0000-0000-00003F040000}"/>
    <cellStyle name="Input 2 5 3 2 2" xfId="1095" xr:uid="{00000000-0005-0000-0000-000040040000}"/>
    <cellStyle name="Input 2 5 3 2 3" xfId="1096" xr:uid="{00000000-0005-0000-0000-000041040000}"/>
    <cellStyle name="Input 2 5 3 2 4" xfId="1097" xr:uid="{00000000-0005-0000-0000-000042040000}"/>
    <cellStyle name="Input 2 5 3 3" xfId="1098" xr:uid="{00000000-0005-0000-0000-000043040000}"/>
    <cellStyle name="Input 2 5 3 4" xfId="1099" xr:uid="{00000000-0005-0000-0000-000044040000}"/>
    <cellStyle name="Input 2 5 3 5" xfId="1100" xr:uid="{00000000-0005-0000-0000-000045040000}"/>
    <cellStyle name="Input 2 5 4" xfId="1101" xr:uid="{00000000-0005-0000-0000-000046040000}"/>
    <cellStyle name="Input 2 5 4 2" xfId="1102" xr:uid="{00000000-0005-0000-0000-000047040000}"/>
    <cellStyle name="Input 2 5 4 3" xfId="1103" xr:uid="{00000000-0005-0000-0000-000048040000}"/>
    <cellStyle name="Input 2 5 4 4" xfId="1104" xr:uid="{00000000-0005-0000-0000-000049040000}"/>
    <cellStyle name="Input 2 5 5" xfId="1105" xr:uid="{00000000-0005-0000-0000-00004A040000}"/>
    <cellStyle name="Input 2 5 6" xfId="1106" xr:uid="{00000000-0005-0000-0000-00004B040000}"/>
    <cellStyle name="Input 2 5 7" xfId="1107" xr:uid="{00000000-0005-0000-0000-00004C040000}"/>
    <cellStyle name="Input 2 6" xfId="1108" xr:uid="{00000000-0005-0000-0000-00004D040000}"/>
    <cellStyle name="Input 2 7" xfId="1109" xr:uid="{00000000-0005-0000-0000-00004E040000}"/>
    <cellStyle name="Input 3" xfId="1110" xr:uid="{00000000-0005-0000-0000-00004F040000}"/>
    <cellStyle name="Input 3 2" xfId="1111" xr:uid="{00000000-0005-0000-0000-000050040000}"/>
    <cellStyle name="Input 3 2 2" xfId="1112" xr:uid="{00000000-0005-0000-0000-000051040000}"/>
    <cellStyle name="Input 3 2 2 2" xfId="1113" xr:uid="{00000000-0005-0000-0000-000052040000}"/>
    <cellStyle name="Input 3 2 2 2 2" xfId="1114" xr:uid="{00000000-0005-0000-0000-000053040000}"/>
    <cellStyle name="Input 3 2 2 2 2 2" xfId="1115" xr:uid="{00000000-0005-0000-0000-000054040000}"/>
    <cellStyle name="Input 3 2 2 2 2 3" xfId="1116" xr:uid="{00000000-0005-0000-0000-000055040000}"/>
    <cellStyle name="Input 3 2 2 2 2 4" xfId="1117" xr:uid="{00000000-0005-0000-0000-000056040000}"/>
    <cellStyle name="Input 3 2 2 2 3" xfId="1118" xr:uid="{00000000-0005-0000-0000-000057040000}"/>
    <cellStyle name="Input 3 2 2 2 4" xfId="1119" xr:uid="{00000000-0005-0000-0000-000058040000}"/>
    <cellStyle name="Input 3 2 2 2 5" xfId="1120" xr:uid="{00000000-0005-0000-0000-000059040000}"/>
    <cellStyle name="Input 3 2 2 3" xfId="1121" xr:uid="{00000000-0005-0000-0000-00005A040000}"/>
    <cellStyle name="Input 3 2 2 3 2" xfId="1122" xr:uid="{00000000-0005-0000-0000-00005B040000}"/>
    <cellStyle name="Input 3 2 2 3 2 2" xfId="1123" xr:uid="{00000000-0005-0000-0000-00005C040000}"/>
    <cellStyle name="Input 3 2 2 3 2 3" xfId="1124" xr:uid="{00000000-0005-0000-0000-00005D040000}"/>
    <cellStyle name="Input 3 2 2 3 2 4" xfId="1125" xr:uid="{00000000-0005-0000-0000-00005E040000}"/>
    <cellStyle name="Input 3 2 2 3 3" xfId="1126" xr:uid="{00000000-0005-0000-0000-00005F040000}"/>
    <cellStyle name="Input 3 2 2 3 4" xfId="1127" xr:uid="{00000000-0005-0000-0000-000060040000}"/>
    <cellStyle name="Input 3 2 2 3 5" xfId="1128" xr:uid="{00000000-0005-0000-0000-000061040000}"/>
    <cellStyle name="Input 3 2 2 4" xfId="1129" xr:uid="{00000000-0005-0000-0000-000062040000}"/>
    <cellStyle name="Input 3 2 2 4 2" xfId="1130" xr:uid="{00000000-0005-0000-0000-000063040000}"/>
    <cellStyle name="Input 3 2 2 4 3" xfId="1131" xr:uid="{00000000-0005-0000-0000-000064040000}"/>
    <cellStyle name="Input 3 2 2 4 4" xfId="1132" xr:uid="{00000000-0005-0000-0000-000065040000}"/>
    <cellStyle name="Input 3 2 2 5" xfId="1133" xr:uid="{00000000-0005-0000-0000-000066040000}"/>
    <cellStyle name="Input 3 2 2 6" xfId="1134" xr:uid="{00000000-0005-0000-0000-000067040000}"/>
    <cellStyle name="Input 3 2 2 7" xfId="1135" xr:uid="{00000000-0005-0000-0000-000068040000}"/>
    <cellStyle name="Input 3 2 3" xfId="1136" xr:uid="{00000000-0005-0000-0000-000069040000}"/>
    <cellStyle name="Input 3 2 3 2" xfId="1137" xr:uid="{00000000-0005-0000-0000-00006A040000}"/>
    <cellStyle name="Input 3 2 3 2 2" xfId="1138" xr:uid="{00000000-0005-0000-0000-00006B040000}"/>
    <cellStyle name="Input 3 2 3 2 2 2" xfId="1139" xr:uid="{00000000-0005-0000-0000-00006C040000}"/>
    <cellStyle name="Input 3 2 3 2 2 3" xfId="1140" xr:uid="{00000000-0005-0000-0000-00006D040000}"/>
    <cellStyle name="Input 3 2 3 2 2 4" xfId="1141" xr:uid="{00000000-0005-0000-0000-00006E040000}"/>
    <cellStyle name="Input 3 2 3 2 3" xfId="1142" xr:uid="{00000000-0005-0000-0000-00006F040000}"/>
    <cellStyle name="Input 3 2 3 2 4" xfId="1143" xr:uid="{00000000-0005-0000-0000-000070040000}"/>
    <cellStyle name="Input 3 2 3 2 5" xfId="1144" xr:uid="{00000000-0005-0000-0000-000071040000}"/>
    <cellStyle name="Input 3 2 3 3" xfId="1145" xr:uid="{00000000-0005-0000-0000-000072040000}"/>
    <cellStyle name="Input 3 2 3 3 2" xfId="1146" xr:uid="{00000000-0005-0000-0000-000073040000}"/>
    <cellStyle name="Input 3 2 3 3 2 2" xfId="1147" xr:uid="{00000000-0005-0000-0000-000074040000}"/>
    <cellStyle name="Input 3 2 3 3 2 3" xfId="1148" xr:uid="{00000000-0005-0000-0000-000075040000}"/>
    <cellStyle name="Input 3 2 3 3 2 4" xfId="1149" xr:uid="{00000000-0005-0000-0000-000076040000}"/>
    <cellStyle name="Input 3 2 3 3 3" xfId="1150" xr:uid="{00000000-0005-0000-0000-000077040000}"/>
    <cellStyle name="Input 3 2 3 3 4" xfId="1151" xr:uid="{00000000-0005-0000-0000-000078040000}"/>
    <cellStyle name="Input 3 2 3 3 5" xfId="1152" xr:uid="{00000000-0005-0000-0000-000079040000}"/>
    <cellStyle name="Input 3 2 3 4" xfId="1153" xr:uid="{00000000-0005-0000-0000-00007A040000}"/>
    <cellStyle name="Input 3 2 3 4 2" xfId="1154" xr:uid="{00000000-0005-0000-0000-00007B040000}"/>
    <cellStyle name="Input 3 2 3 4 3" xfId="1155" xr:uid="{00000000-0005-0000-0000-00007C040000}"/>
    <cellStyle name="Input 3 2 3 4 4" xfId="1156" xr:uid="{00000000-0005-0000-0000-00007D040000}"/>
    <cellStyle name="Input 3 2 3 5" xfId="1157" xr:uid="{00000000-0005-0000-0000-00007E040000}"/>
    <cellStyle name="Input 3 2 3 6" xfId="1158" xr:uid="{00000000-0005-0000-0000-00007F040000}"/>
    <cellStyle name="Input 3 2 3 7" xfId="1159" xr:uid="{00000000-0005-0000-0000-000080040000}"/>
    <cellStyle name="Input 3 2 4" xfId="1160" xr:uid="{00000000-0005-0000-0000-000081040000}"/>
    <cellStyle name="Input 3 2 4 2" xfId="1161" xr:uid="{00000000-0005-0000-0000-000082040000}"/>
    <cellStyle name="Input 3 2 4 2 2" xfId="1162" xr:uid="{00000000-0005-0000-0000-000083040000}"/>
    <cellStyle name="Input 3 2 4 2 2 2" xfId="1163" xr:uid="{00000000-0005-0000-0000-000084040000}"/>
    <cellStyle name="Input 3 2 4 2 2 3" xfId="1164" xr:uid="{00000000-0005-0000-0000-000085040000}"/>
    <cellStyle name="Input 3 2 4 2 2 4" xfId="1165" xr:uid="{00000000-0005-0000-0000-000086040000}"/>
    <cellStyle name="Input 3 2 4 2 3" xfId="1166" xr:uid="{00000000-0005-0000-0000-000087040000}"/>
    <cellStyle name="Input 3 2 4 2 4" xfId="1167" xr:uid="{00000000-0005-0000-0000-000088040000}"/>
    <cellStyle name="Input 3 2 4 2 5" xfId="1168" xr:uid="{00000000-0005-0000-0000-000089040000}"/>
    <cellStyle name="Input 3 2 4 3" xfId="1169" xr:uid="{00000000-0005-0000-0000-00008A040000}"/>
    <cellStyle name="Input 3 2 4 3 2" xfId="1170" xr:uid="{00000000-0005-0000-0000-00008B040000}"/>
    <cellStyle name="Input 3 2 4 3 2 2" xfId="1171" xr:uid="{00000000-0005-0000-0000-00008C040000}"/>
    <cellStyle name="Input 3 2 4 3 2 3" xfId="1172" xr:uid="{00000000-0005-0000-0000-00008D040000}"/>
    <cellStyle name="Input 3 2 4 3 2 4" xfId="1173" xr:uid="{00000000-0005-0000-0000-00008E040000}"/>
    <cellStyle name="Input 3 2 4 3 3" xfId="1174" xr:uid="{00000000-0005-0000-0000-00008F040000}"/>
    <cellStyle name="Input 3 2 4 3 4" xfId="1175" xr:uid="{00000000-0005-0000-0000-000090040000}"/>
    <cellStyle name="Input 3 2 4 3 5" xfId="1176" xr:uid="{00000000-0005-0000-0000-000091040000}"/>
    <cellStyle name="Input 3 2 4 4" xfId="1177" xr:uid="{00000000-0005-0000-0000-000092040000}"/>
    <cellStyle name="Input 3 2 4 4 2" xfId="1178" xr:uid="{00000000-0005-0000-0000-000093040000}"/>
    <cellStyle name="Input 3 2 4 4 3" xfId="1179" xr:uid="{00000000-0005-0000-0000-000094040000}"/>
    <cellStyle name="Input 3 2 4 4 4" xfId="1180" xr:uid="{00000000-0005-0000-0000-000095040000}"/>
    <cellStyle name="Input 3 2 4 5" xfId="1181" xr:uid="{00000000-0005-0000-0000-000096040000}"/>
    <cellStyle name="Input 3 2 4 6" xfId="1182" xr:uid="{00000000-0005-0000-0000-000097040000}"/>
    <cellStyle name="Input 3 2 4 7" xfId="1183" xr:uid="{00000000-0005-0000-0000-000098040000}"/>
    <cellStyle name="Input 3 2 5" xfId="1184" xr:uid="{00000000-0005-0000-0000-000099040000}"/>
    <cellStyle name="Input 3 2 5 2" xfId="1185" xr:uid="{00000000-0005-0000-0000-00009A040000}"/>
    <cellStyle name="Input 3 2 5 2 2" xfId="1186" xr:uid="{00000000-0005-0000-0000-00009B040000}"/>
    <cellStyle name="Input 3 2 5 2 3" xfId="1187" xr:uid="{00000000-0005-0000-0000-00009C040000}"/>
    <cellStyle name="Input 3 2 5 2 4" xfId="1188" xr:uid="{00000000-0005-0000-0000-00009D040000}"/>
    <cellStyle name="Input 3 2 5 3" xfId="1189" xr:uid="{00000000-0005-0000-0000-00009E040000}"/>
    <cellStyle name="Input 3 2 5 4" xfId="1190" xr:uid="{00000000-0005-0000-0000-00009F040000}"/>
    <cellStyle name="Input 3 2 5 5" xfId="1191" xr:uid="{00000000-0005-0000-0000-0000A0040000}"/>
    <cellStyle name="Input 3 2 6" xfId="1192" xr:uid="{00000000-0005-0000-0000-0000A1040000}"/>
    <cellStyle name="Input 3 2 6 2" xfId="1193" xr:uid="{00000000-0005-0000-0000-0000A2040000}"/>
    <cellStyle name="Input 3 2 6 2 2" xfId="1194" xr:uid="{00000000-0005-0000-0000-0000A3040000}"/>
    <cellStyle name="Input 3 2 6 2 3" xfId="1195" xr:uid="{00000000-0005-0000-0000-0000A4040000}"/>
    <cellStyle name="Input 3 2 6 2 4" xfId="1196" xr:uid="{00000000-0005-0000-0000-0000A5040000}"/>
    <cellStyle name="Input 3 2 6 3" xfId="1197" xr:uid="{00000000-0005-0000-0000-0000A6040000}"/>
    <cellStyle name="Input 3 2 6 4" xfId="1198" xr:uid="{00000000-0005-0000-0000-0000A7040000}"/>
    <cellStyle name="Input 3 2 6 5" xfId="1199" xr:uid="{00000000-0005-0000-0000-0000A8040000}"/>
    <cellStyle name="Input 3 2 7" xfId="1200" xr:uid="{00000000-0005-0000-0000-0000A9040000}"/>
    <cellStyle name="Input 3 3" xfId="1201" xr:uid="{00000000-0005-0000-0000-0000AA040000}"/>
    <cellStyle name="Input 3 3 2" xfId="1202" xr:uid="{00000000-0005-0000-0000-0000AB040000}"/>
    <cellStyle name="Input 3 3 2 2" xfId="1203" xr:uid="{00000000-0005-0000-0000-0000AC040000}"/>
    <cellStyle name="Input 3 3 2 2 2" xfId="1204" xr:uid="{00000000-0005-0000-0000-0000AD040000}"/>
    <cellStyle name="Input 3 3 2 2 3" xfId="1205" xr:uid="{00000000-0005-0000-0000-0000AE040000}"/>
    <cellStyle name="Input 3 3 2 2 4" xfId="1206" xr:uid="{00000000-0005-0000-0000-0000AF040000}"/>
    <cellStyle name="Input 3 3 2 3" xfId="1207" xr:uid="{00000000-0005-0000-0000-0000B0040000}"/>
    <cellStyle name="Input 3 3 2 4" xfId="1208" xr:uid="{00000000-0005-0000-0000-0000B1040000}"/>
    <cellStyle name="Input 3 3 2 5" xfId="1209" xr:uid="{00000000-0005-0000-0000-0000B2040000}"/>
    <cellStyle name="Input 3 3 3" xfId="1210" xr:uid="{00000000-0005-0000-0000-0000B3040000}"/>
    <cellStyle name="Input 3 3 3 2" xfId="1211" xr:uid="{00000000-0005-0000-0000-0000B4040000}"/>
    <cellStyle name="Input 3 3 3 2 2" xfId="1212" xr:uid="{00000000-0005-0000-0000-0000B5040000}"/>
    <cellStyle name="Input 3 3 3 2 3" xfId="1213" xr:uid="{00000000-0005-0000-0000-0000B6040000}"/>
    <cellStyle name="Input 3 3 3 2 4" xfId="1214" xr:uid="{00000000-0005-0000-0000-0000B7040000}"/>
    <cellStyle name="Input 3 3 3 3" xfId="1215" xr:uid="{00000000-0005-0000-0000-0000B8040000}"/>
    <cellStyle name="Input 3 3 3 4" xfId="1216" xr:uid="{00000000-0005-0000-0000-0000B9040000}"/>
    <cellStyle name="Input 3 3 3 5" xfId="1217" xr:uid="{00000000-0005-0000-0000-0000BA040000}"/>
    <cellStyle name="Input 3 3 4" xfId="1218" xr:uid="{00000000-0005-0000-0000-0000BB040000}"/>
    <cellStyle name="Input 3 3 4 2" xfId="1219" xr:uid="{00000000-0005-0000-0000-0000BC040000}"/>
    <cellStyle name="Input 3 3 4 3" xfId="1220" xr:uid="{00000000-0005-0000-0000-0000BD040000}"/>
    <cellStyle name="Input 3 3 4 4" xfId="1221" xr:uid="{00000000-0005-0000-0000-0000BE040000}"/>
    <cellStyle name="Input 3 3 5" xfId="1222" xr:uid="{00000000-0005-0000-0000-0000BF040000}"/>
    <cellStyle name="Input 3 3 6" xfId="1223" xr:uid="{00000000-0005-0000-0000-0000C0040000}"/>
    <cellStyle name="Input 3 3 7" xfId="1224" xr:uid="{00000000-0005-0000-0000-0000C1040000}"/>
    <cellStyle name="Input 3 4" xfId="1225" xr:uid="{00000000-0005-0000-0000-0000C2040000}"/>
    <cellStyle name="Input 3 4 2" xfId="1226" xr:uid="{00000000-0005-0000-0000-0000C3040000}"/>
    <cellStyle name="Input 3 4 2 2" xfId="1227" xr:uid="{00000000-0005-0000-0000-0000C4040000}"/>
    <cellStyle name="Input 3 4 2 2 2" xfId="1228" xr:uid="{00000000-0005-0000-0000-0000C5040000}"/>
    <cellStyle name="Input 3 4 2 2 3" xfId="1229" xr:uid="{00000000-0005-0000-0000-0000C6040000}"/>
    <cellStyle name="Input 3 4 2 2 4" xfId="1230" xr:uid="{00000000-0005-0000-0000-0000C7040000}"/>
    <cellStyle name="Input 3 4 2 3" xfId="1231" xr:uid="{00000000-0005-0000-0000-0000C8040000}"/>
    <cellStyle name="Input 3 4 2 4" xfId="1232" xr:uid="{00000000-0005-0000-0000-0000C9040000}"/>
    <cellStyle name="Input 3 4 2 5" xfId="1233" xr:uid="{00000000-0005-0000-0000-0000CA040000}"/>
    <cellStyle name="Input 3 4 3" xfId="1234" xr:uid="{00000000-0005-0000-0000-0000CB040000}"/>
    <cellStyle name="Input 3 4 3 2" xfId="1235" xr:uid="{00000000-0005-0000-0000-0000CC040000}"/>
    <cellStyle name="Input 3 4 3 2 2" xfId="1236" xr:uid="{00000000-0005-0000-0000-0000CD040000}"/>
    <cellStyle name="Input 3 4 3 2 3" xfId="1237" xr:uid="{00000000-0005-0000-0000-0000CE040000}"/>
    <cellStyle name="Input 3 4 3 2 4" xfId="1238" xr:uid="{00000000-0005-0000-0000-0000CF040000}"/>
    <cellStyle name="Input 3 4 3 3" xfId="1239" xr:uid="{00000000-0005-0000-0000-0000D0040000}"/>
    <cellStyle name="Input 3 4 3 4" xfId="1240" xr:uid="{00000000-0005-0000-0000-0000D1040000}"/>
    <cellStyle name="Input 3 4 3 5" xfId="1241" xr:uid="{00000000-0005-0000-0000-0000D2040000}"/>
    <cellStyle name="Input 3 4 4" xfId="1242" xr:uid="{00000000-0005-0000-0000-0000D3040000}"/>
    <cellStyle name="Input 3 4 4 2" xfId="1243" xr:uid="{00000000-0005-0000-0000-0000D4040000}"/>
    <cellStyle name="Input 3 4 4 3" xfId="1244" xr:uid="{00000000-0005-0000-0000-0000D5040000}"/>
    <cellStyle name="Input 3 4 4 4" xfId="1245" xr:uid="{00000000-0005-0000-0000-0000D6040000}"/>
    <cellStyle name="Input 3 4 5" xfId="1246" xr:uid="{00000000-0005-0000-0000-0000D7040000}"/>
    <cellStyle name="Input 3 4 6" xfId="1247" xr:uid="{00000000-0005-0000-0000-0000D8040000}"/>
    <cellStyle name="Input 3 4 7" xfId="1248" xr:uid="{00000000-0005-0000-0000-0000D9040000}"/>
    <cellStyle name="Input 3 5" xfId="1249" xr:uid="{00000000-0005-0000-0000-0000DA040000}"/>
    <cellStyle name="Input 3 5 2" xfId="1250" xr:uid="{00000000-0005-0000-0000-0000DB040000}"/>
    <cellStyle name="Input 3 5 2 2" xfId="1251" xr:uid="{00000000-0005-0000-0000-0000DC040000}"/>
    <cellStyle name="Input 3 5 2 2 2" xfId="1252" xr:uid="{00000000-0005-0000-0000-0000DD040000}"/>
    <cellStyle name="Input 3 5 2 2 3" xfId="1253" xr:uid="{00000000-0005-0000-0000-0000DE040000}"/>
    <cellStyle name="Input 3 5 2 2 4" xfId="1254" xr:uid="{00000000-0005-0000-0000-0000DF040000}"/>
    <cellStyle name="Input 3 5 2 3" xfId="1255" xr:uid="{00000000-0005-0000-0000-0000E0040000}"/>
    <cellStyle name="Input 3 5 2 4" xfId="1256" xr:uid="{00000000-0005-0000-0000-0000E1040000}"/>
    <cellStyle name="Input 3 5 2 5" xfId="1257" xr:uid="{00000000-0005-0000-0000-0000E2040000}"/>
    <cellStyle name="Input 3 5 3" xfId="1258" xr:uid="{00000000-0005-0000-0000-0000E3040000}"/>
    <cellStyle name="Input 3 5 3 2" xfId="1259" xr:uid="{00000000-0005-0000-0000-0000E4040000}"/>
    <cellStyle name="Input 3 5 3 2 2" xfId="1260" xr:uid="{00000000-0005-0000-0000-0000E5040000}"/>
    <cellStyle name="Input 3 5 3 2 3" xfId="1261" xr:uid="{00000000-0005-0000-0000-0000E6040000}"/>
    <cellStyle name="Input 3 5 3 2 4" xfId="1262" xr:uid="{00000000-0005-0000-0000-0000E7040000}"/>
    <cellStyle name="Input 3 5 3 3" xfId="1263" xr:uid="{00000000-0005-0000-0000-0000E8040000}"/>
    <cellStyle name="Input 3 5 3 4" xfId="1264" xr:uid="{00000000-0005-0000-0000-0000E9040000}"/>
    <cellStyle name="Input 3 5 3 5" xfId="1265" xr:uid="{00000000-0005-0000-0000-0000EA040000}"/>
    <cellStyle name="Input 3 5 4" xfId="1266" xr:uid="{00000000-0005-0000-0000-0000EB040000}"/>
    <cellStyle name="Input 3 5 4 2" xfId="1267" xr:uid="{00000000-0005-0000-0000-0000EC040000}"/>
    <cellStyle name="Input 3 5 4 3" xfId="1268" xr:uid="{00000000-0005-0000-0000-0000ED040000}"/>
    <cellStyle name="Input 3 5 4 4" xfId="1269" xr:uid="{00000000-0005-0000-0000-0000EE040000}"/>
    <cellStyle name="Input 3 5 5" xfId="1270" xr:uid="{00000000-0005-0000-0000-0000EF040000}"/>
    <cellStyle name="Input 3 5 6" xfId="1271" xr:uid="{00000000-0005-0000-0000-0000F0040000}"/>
    <cellStyle name="Input 3 5 7" xfId="1272" xr:uid="{00000000-0005-0000-0000-0000F1040000}"/>
    <cellStyle name="Input 3 6" xfId="1273" xr:uid="{00000000-0005-0000-0000-0000F2040000}"/>
    <cellStyle name="Input 4" xfId="1274" xr:uid="{00000000-0005-0000-0000-0000F3040000}"/>
    <cellStyle name="Input, ext. linked" xfId="1275" xr:uid="{00000000-0005-0000-0000-0000F4040000}"/>
    <cellStyle name="Input, linked" xfId="1276" xr:uid="{00000000-0005-0000-0000-0000F5040000}"/>
    <cellStyle name="Integer" xfId="1277" xr:uid="{00000000-0005-0000-0000-0000F6040000}"/>
    <cellStyle name="Left Heading 4" xfId="1278" xr:uid="{00000000-0005-0000-0000-0000F7040000}"/>
    <cellStyle name="Linked Cell 2" xfId="1279" xr:uid="{00000000-0005-0000-0000-0000F8040000}"/>
    <cellStyle name="Linked Cell 2 2" xfId="1280" xr:uid="{00000000-0005-0000-0000-0000F9040000}"/>
    <cellStyle name="Linked Cell 3" xfId="1281" xr:uid="{00000000-0005-0000-0000-0000FA040000}"/>
    <cellStyle name="Linked Cell 4" xfId="1282" xr:uid="{00000000-0005-0000-0000-0000FB040000}"/>
    <cellStyle name="Locked" xfId="1283" xr:uid="{00000000-0005-0000-0000-0000FC040000}"/>
    <cellStyle name="Ma-Bl Spectrum" xfId="1284" xr:uid="{00000000-0005-0000-0000-0000FD040000}"/>
    <cellStyle name="Milliers_Martorell V6" xfId="1285" xr:uid="{00000000-0005-0000-0000-0000FE040000}"/>
    <cellStyle name="Navigation" xfId="1286" xr:uid="{00000000-0005-0000-0000-0000FF040000}"/>
    <cellStyle name="Neutral 2" xfId="1287" xr:uid="{00000000-0005-0000-0000-000000050000}"/>
    <cellStyle name="Neutral 2 2" xfId="1288" xr:uid="{00000000-0005-0000-0000-000001050000}"/>
    <cellStyle name="Neutral 3" xfId="1289" xr:uid="{00000000-0005-0000-0000-000002050000}"/>
    <cellStyle name="Normal" xfId="0" builtinId="0"/>
    <cellStyle name="Normal 10" xfId="1290" xr:uid="{00000000-0005-0000-0000-000004050000}"/>
    <cellStyle name="Normal 10 2" xfId="1291" xr:uid="{00000000-0005-0000-0000-000005050000}"/>
    <cellStyle name="Normal 10 2 2" xfId="1292" xr:uid="{00000000-0005-0000-0000-000006050000}"/>
    <cellStyle name="Normal 10 2 3" xfId="1293" xr:uid="{00000000-0005-0000-0000-000007050000}"/>
    <cellStyle name="Normal 10 3" xfId="1294" xr:uid="{00000000-0005-0000-0000-000008050000}"/>
    <cellStyle name="Normal 10 3 2" xfId="1295" xr:uid="{00000000-0005-0000-0000-000009050000}"/>
    <cellStyle name="Normal 10 4" xfId="1296" xr:uid="{00000000-0005-0000-0000-00000A050000}"/>
    <cellStyle name="Normal 10 4 2" xfId="1297" xr:uid="{00000000-0005-0000-0000-00000B050000}"/>
    <cellStyle name="Normal 10 5" xfId="1298" xr:uid="{00000000-0005-0000-0000-00000C050000}"/>
    <cellStyle name="Normal 10 6" xfId="1299" xr:uid="{00000000-0005-0000-0000-00000D050000}"/>
    <cellStyle name="Normal 10 7" xfId="1300" xr:uid="{00000000-0005-0000-0000-00000E050000}"/>
    <cellStyle name="Normal 11" xfId="1301" xr:uid="{00000000-0005-0000-0000-00000F050000}"/>
    <cellStyle name="Normal 11 2" xfId="1302" xr:uid="{00000000-0005-0000-0000-000010050000}"/>
    <cellStyle name="Normal 11 2 2" xfId="1303" xr:uid="{00000000-0005-0000-0000-000011050000}"/>
    <cellStyle name="Normal 11 2 2 2" xfId="1304" xr:uid="{00000000-0005-0000-0000-000012050000}"/>
    <cellStyle name="Normal 11 2 3" xfId="1305" xr:uid="{00000000-0005-0000-0000-000013050000}"/>
    <cellStyle name="Normal 11 2 3 2" xfId="1306" xr:uid="{00000000-0005-0000-0000-000014050000}"/>
    <cellStyle name="Normal 11 2 4" xfId="1307" xr:uid="{00000000-0005-0000-0000-000015050000}"/>
    <cellStyle name="Normal 11 3" xfId="1308" xr:uid="{00000000-0005-0000-0000-000016050000}"/>
    <cellStyle name="Normal 12" xfId="1309" xr:uid="{00000000-0005-0000-0000-000017050000}"/>
    <cellStyle name="Normal 12 2" xfId="1310" xr:uid="{00000000-0005-0000-0000-000018050000}"/>
    <cellStyle name="Normal 12 2 2" xfId="1311" xr:uid="{00000000-0005-0000-0000-000019050000}"/>
    <cellStyle name="Normal 12 2 2 2" xfId="1312" xr:uid="{00000000-0005-0000-0000-00001A050000}"/>
    <cellStyle name="Normal 12 2 3" xfId="1313" xr:uid="{00000000-0005-0000-0000-00001B050000}"/>
    <cellStyle name="Normal 12 2 3 2" xfId="1314" xr:uid="{00000000-0005-0000-0000-00001C050000}"/>
    <cellStyle name="Normal 12 2 4" xfId="1315" xr:uid="{00000000-0005-0000-0000-00001D050000}"/>
    <cellStyle name="Normal 12 3" xfId="1316" xr:uid="{00000000-0005-0000-0000-00001E050000}"/>
    <cellStyle name="Normal 13" xfId="1317" xr:uid="{00000000-0005-0000-0000-00001F050000}"/>
    <cellStyle name="Normal 13 2" xfId="1318" xr:uid="{00000000-0005-0000-0000-000020050000}"/>
    <cellStyle name="Normal 13 2 2" xfId="1319" xr:uid="{00000000-0005-0000-0000-000021050000}"/>
    <cellStyle name="Normal 13 2 2 2" xfId="1320" xr:uid="{00000000-0005-0000-0000-000022050000}"/>
    <cellStyle name="Normal 13 2 3" xfId="1321" xr:uid="{00000000-0005-0000-0000-000023050000}"/>
    <cellStyle name="Normal 13 2 3 2" xfId="1322" xr:uid="{00000000-0005-0000-0000-000024050000}"/>
    <cellStyle name="Normal 13 2 4" xfId="1323" xr:uid="{00000000-0005-0000-0000-000025050000}"/>
    <cellStyle name="Normal 13 3" xfId="1324" xr:uid="{00000000-0005-0000-0000-000026050000}"/>
    <cellStyle name="Normal 14" xfId="1325" xr:uid="{00000000-0005-0000-0000-000027050000}"/>
    <cellStyle name="Normal 14 2" xfId="1326" xr:uid="{00000000-0005-0000-0000-000028050000}"/>
    <cellStyle name="Normal 15" xfId="1327" xr:uid="{00000000-0005-0000-0000-000029050000}"/>
    <cellStyle name="Normal 15 2" xfId="1328" xr:uid="{00000000-0005-0000-0000-00002A050000}"/>
    <cellStyle name="Normal 16" xfId="1329" xr:uid="{00000000-0005-0000-0000-00002B050000}"/>
    <cellStyle name="Normal 16 2" xfId="1330" xr:uid="{00000000-0005-0000-0000-00002C050000}"/>
    <cellStyle name="Normal 16 2 2" xfId="1331" xr:uid="{00000000-0005-0000-0000-00002D050000}"/>
    <cellStyle name="Normal 16 2 3" xfId="1332" xr:uid="{00000000-0005-0000-0000-00002E050000}"/>
    <cellStyle name="Normal 16 2 4" xfId="1333" xr:uid="{00000000-0005-0000-0000-00002F050000}"/>
    <cellStyle name="Normal 16 2 5" xfId="1334" xr:uid="{00000000-0005-0000-0000-000030050000}"/>
    <cellStyle name="Normal 16 2 6" xfId="1335" xr:uid="{00000000-0005-0000-0000-000031050000}"/>
    <cellStyle name="Normal 16 2 7" xfId="1336" xr:uid="{00000000-0005-0000-0000-000032050000}"/>
    <cellStyle name="Normal 16 2 7 2" xfId="1337" xr:uid="{00000000-0005-0000-0000-000033050000}"/>
    <cellStyle name="Normal 16 2 7 2 2" xfId="1338" xr:uid="{00000000-0005-0000-0000-000034050000}"/>
    <cellStyle name="Normal 16 2 8" xfId="1339" xr:uid="{00000000-0005-0000-0000-000035050000}"/>
    <cellStyle name="Normal 16 2 9" xfId="1340" xr:uid="{00000000-0005-0000-0000-000036050000}"/>
    <cellStyle name="Normal 16 3" xfId="1341" xr:uid="{00000000-0005-0000-0000-000037050000}"/>
    <cellStyle name="Normal 16 4" xfId="1342" xr:uid="{00000000-0005-0000-0000-000038050000}"/>
    <cellStyle name="Normal 16 5" xfId="1343" xr:uid="{00000000-0005-0000-0000-000039050000}"/>
    <cellStyle name="Normal 17" xfId="1344" xr:uid="{00000000-0005-0000-0000-00003A050000}"/>
    <cellStyle name="Normal 17 2" xfId="1345" xr:uid="{00000000-0005-0000-0000-00003B050000}"/>
    <cellStyle name="Normal 17 3" xfId="1346" xr:uid="{00000000-0005-0000-0000-00003C050000}"/>
    <cellStyle name="Normal 17 3 2" xfId="1347" xr:uid="{00000000-0005-0000-0000-00003D050000}"/>
    <cellStyle name="Normal 17 4" xfId="1348" xr:uid="{00000000-0005-0000-0000-00003E050000}"/>
    <cellStyle name="Normal 17 5" xfId="1349" xr:uid="{00000000-0005-0000-0000-00003F050000}"/>
    <cellStyle name="Normal 18" xfId="1350" xr:uid="{00000000-0005-0000-0000-000040050000}"/>
    <cellStyle name="Normal 18 2" xfId="1351" xr:uid="{00000000-0005-0000-0000-000041050000}"/>
    <cellStyle name="Normal 18 2 2" xfId="1352" xr:uid="{00000000-0005-0000-0000-000042050000}"/>
    <cellStyle name="Normal 18 3" xfId="1353" xr:uid="{00000000-0005-0000-0000-000043050000}"/>
    <cellStyle name="Normal 18 3 2" xfId="1354" xr:uid="{00000000-0005-0000-0000-000044050000}"/>
    <cellStyle name="Normal 18 4" xfId="1355" xr:uid="{00000000-0005-0000-0000-000045050000}"/>
    <cellStyle name="Normal 18 4 2" xfId="1356" xr:uid="{00000000-0005-0000-0000-000046050000}"/>
    <cellStyle name="Normal 18 5" xfId="1357" xr:uid="{00000000-0005-0000-0000-000047050000}"/>
    <cellStyle name="Normal 18 5 2" xfId="1358" xr:uid="{00000000-0005-0000-0000-000048050000}"/>
    <cellStyle name="Normal 18 6" xfId="1359" xr:uid="{00000000-0005-0000-0000-000049050000}"/>
    <cellStyle name="Normal 18 7" xfId="1360" xr:uid="{00000000-0005-0000-0000-00004A050000}"/>
    <cellStyle name="Normal 18 7 2" xfId="1361" xr:uid="{00000000-0005-0000-0000-00004B050000}"/>
    <cellStyle name="Normal 18 8" xfId="1362" xr:uid="{00000000-0005-0000-0000-00004C050000}"/>
    <cellStyle name="Normal 18 9" xfId="1363" xr:uid="{00000000-0005-0000-0000-00004D050000}"/>
    <cellStyle name="Normal 19" xfId="1364" xr:uid="{00000000-0005-0000-0000-00004E050000}"/>
    <cellStyle name="Normal 19 2" xfId="1365" xr:uid="{00000000-0005-0000-0000-00004F050000}"/>
    <cellStyle name="Normal 19 2 2" xfId="1366" xr:uid="{00000000-0005-0000-0000-000050050000}"/>
    <cellStyle name="Normal 19 3" xfId="1367" xr:uid="{00000000-0005-0000-0000-000051050000}"/>
    <cellStyle name="Normal 2" xfId="1368" xr:uid="{00000000-0005-0000-0000-000052050000}"/>
    <cellStyle name="Normal 2 10" xfId="1369" xr:uid="{00000000-0005-0000-0000-000053050000}"/>
    <cellStyle name="Normal 2 11" xfId="1370" xr:uid="{00000000-0005-0000-0000-000054050000}"/>
    <cellStyle name="Normal 2 12" xfId="1371" xr:uid="{00000000-0005-0000-0000-000055050000}"/>
    <cellStyle name="Normal 2 13" xfId="1372" xr:uid="{00000000-0005-0000-0000-000056050000}"/>
    <cellStyle name="Normal 2 14" xfId="1373" xr:uid="{00000000-0005-0000-0000-000057050000}"/>
    <cellStyle name="Normal 2 2" xfId="1374" xr:uid="{00000000-0005-0000-0000-000058050000}"/>
    <cellStyle name="Normal 2 2 2" xfId="1375" xr:uid="{00000000-0005-0000-0000-000059050000}"/>
    <cellStyle name="Normal 2 2 2 2" xfId="1376" xr:uid="{00000000-0005-0000-0000-00005A050000}"/>
    <cellStyle name="Normal 2 2 2 3" xfId="1377" xr:uid="{00000000-0005-0000-0000-00005B050000}"/>
    <cellStyle name="Normal 2 2 2 4" xfId="1378" xr:uid="{00000000-0005-0000-0000-00005C050000}"/>
    <cellStyle name="Normal 2 2 2 5" xfId="7" xr:uid="{00000000-0005-0000-0000-00005D050000}"/>
    <cellStyle name="Normal 2 2 3" xfId="1379" xr:uid="{00000000-0005-0000-0000-00005E050000}"/>
    <cellStyle name="Normal 2 2 3 2" xfId="1380" xr:uid="{00000000-0005-0000-0000-00005F050000}"/>
    <cellStyle name="Normal 2 2 3 2 2" xfId="1381" xr:uid="{00000000-0005-0000-0000-000060050000}"/>
    <cellStyle name="Normal 2 2 3 2 2 2" xfId="1382" xr:uid="{00000000-0005-0000-0000-000061050000}"/>
    <cellStyle name="Normal 2 2 3 2 2 2 2" xfId="1383" xr:uid="{00000000-0005-0000-0000-000062050000}"/>
    <cellStyle name="Normal 2 2 3 2 2 3" xfId="1384" xr:uid="{00000000-0005-0000-0000-000063050000}"/>
    <cellStyle name="Normal 2 2 3 2 3" xfId="1385" xr:uid="{00000000-0005-0000-0000-000064050000}"/>
    <cellStyle name="Normal 2 2 3 2 3 2" xfId="1386" xr:uid="{00000000-0005-0000-0000-000065050000}"/>
    <cellStyle name="Normal 2 2 3 2 4" xfId="1387" xr:uid="{00000000-0005-0000-0000-000066050000}"/>
    <cellStyle name="Normal 2 2 3 2 4 2" xfId="1388" xr:uid="{00000000-0005-0000-0000-000067050000}"/>
    <cellStyle name="Normal 2 2 3 2 5" xfId="1389" xr:uid="{00000000-0005-0000-0000-000068050000}"/>
    <cellStyle name="Normal 2 2 3 2 5 2" xfId="1390" xr:uid="{00000000-0005-0000-0000-000069050000}"/>
    <cellStyle name="Normal 2 2 3 2 6" xfId="1391" xr:uid="{00000000-0005-0000-0000-00006A050000}"/>
    <cellStyle name="Normal 2 2 3 2 6 2" xfId="1392" xr:uid="{00000000-0005-0000-0000-00006B050000}"/>
    <cellStyle name="Normal 2 2 3 2 7" xfId="1393" xr:uid="{00000000-0005-0000-0000-00006C050000}"/>
    <cellStyle name="Normal 2 2 3 3" xfId="1394" xr:uid="{00000000-0005-0000-0000-00006D050000}"/>
    <cellStyle name="Normal 2 2 3 3 2" xfId="1395" xr:uid="{00000000-0005-0000-0000-00006E050000}"/>
    <cellStyle name="Normal 2 2 3 3 2 2" xfId="1396" xr:uid="{00000000-0005-0000-0000-00006F050000}"/>
    <cellStyle name="Normal 2 2 3 3 3" xfId="1397" xr:uid="{00000000-0005-0000-0000-000070050000}"/>
    <cellStyle name="Normal 2 2 3 4" xfId="1398" xr:uid="{00000000-0005-0000-0000-000071050000}"/>
    <cellStyle name="Normal 2 2 3 4 2" xfId="1399" xr:uid="{00000000-0005-0000-0000-000072050000}"/>
    <cellStyle name="Normal 2 2 3 5" xfId="1400" xr:uid="{00000000-0005-0000-0000-000073050000}"/>
    <cellStyle name="Normal 2 2 3 5 2" xfId="1401" xr:uid="{00000000-0005-0000-0000-000074050000}"/>
    <cellStyle name="Normal 2 2 3 6" xfId="1402" xr:uid="{00000000-0005-0000-0000-000075050000}"/>
    <cellStyle name="Normal 2 2 3 6 2" xfId="1403" xr:uid="{00000000-0005-0000-0000-000076050000}"/>
    <cellStyle name="Normal 2 2 3 7" xfId="1404" xr:uid="{00000000-0005-0000-0000-000077050000}"/>
    <cellStyle name="Normal 2 2 3 7 2" xfId="1405" xr:uid="{00000000-0005-0000-0000-000078050000}"/>
    <cellStyle name="Normal 2 2 3 8" xfId="1406" xr:uid="{00000000-0005-0000-0000-000079050000}"/>
    <cellStyle name="Normal 2 2 4" xfId="1407" xr:uid="{00000000-0005-0000-0000-00007A050000}"/>
    <cellStyle name="Normal 2 2 4 2" xfId="1408" xr:uid="{00000000-0005-0000-0000-00007B050000}"/>
    <cellStyle name="Normal 2 2 5" xfId="1409" xr:uid="{00000000-0005-0000-0000-00007C050000}"/>
    <cellStyle name="Normal 2 2 5 2" xfId="1410" xr:uid="{00000000-0005-0000-0000-00007D050000}"/>
    <cellStyle name="Normal 2 2 6" xfId="1411" xr:uid="{00000000-0005-0000-0000-00007E050000}"/>
    <cellStyle name="Normal 2 2 6 2" xfId="1412" xr:uid="{00000000-0005-0000-0000-00007F050000}"/>
    <cellStyle name="Normal 2 2 7" xfId="1413" xr:uid="{00000000-0005-0000-0000-000080050000}"/>
    <cellStyle name="Normal 2 2 8" xfId="1414" xr:uid="{00000000-0005-0000-0000-000081050000}"/>
    <cellStyle name="Normal 2 2 9" xfId="1415" xr:uid="{00000000-0005-0000-0000-000082050000}"/>
    <cellStyle name="Normal 2 3" xfId="1416" xr:uid="{00000000-0005-0000-0000-000083050000}"/>
    <cellStyle name="Normal 2 3 2" xfId="1417" xr:uid="{00000000-0005-0000-0000-000084050000}"/>
    <cellStyle name="Normal 2 3 2 2" xfId="1418" xr:uid="{00000000-0005-0000-0000-000085050000}"/>
    <cellStyle name="Normal 2 3 2 2 2" xfId="1419" xr:uid="{00000000-0005-0000-0000-000086050000}"/>
    <cellStyle name="Normal 2 3 2 3" xfId="1420" xr:uid="{00000000-0005-0000-0000-000087050000}"/>
    <cellStyle name="Normal 2 3 3" xfId="1421" xr:uid="{00000000-0005-0000-0000-000088050000}"/>
    <cellStyle name="Normal 2 3 3 2" xfId="1422" xr:uid="{00000000-0005-0000-0000-000089050000}"/>
    <cellStyle name="Normal 2 3 3 2 2" xfId="1423" xr:uid="{00000000-0005-0000-0000-00008A050000}"/>
    <cellStyle name="Normal 2 3 4" xfId="1424" xr:uid="{00000000-0005-0000-0000-00008B050000}"/>
    <cellStyle name="Normal 2 3 4 2" xfId="1425" xr:uid="{00000000-0005-0000-0000-00008C050000}"/>
    <cellStyle name="Normal 2 3 4 2 2" xfId="1426" xr:uid="{00000000-0005-0000-0000-00008D050000}"/>
    <cellStyle name="Normal 2 3 4 3" xfId="1427" xr:uid="{00000000-0005-0000-0000-00008E050000}"/>
    <cellStyle name="Normal 2 3 4 3 2" xfId="1428" xr:uid="{00000000-0005-0000-0000-00008F050000}"/>
    <cellStyle name="Normal 2 3 4 4" xfId="1429" xr:uid="{00000000-0005-0000-0000-000090050000}"/>
    <cellStyle name="Normal 2 3 5" xfId="1430" xr:uid="{00000000-0005-0000-0000-000091050000}"/>
    <cellStyle name="Normal 2 3 5 2" xfId="1431" xr:uid="{00000000-0005-0000-0000-000092050000}"/>
    <cellStyle name="Normal 2 3 6" xfId="1432" xr:uid="{00000000-0005-0000-0000-000093050000}"/>
    <cellStyle name="Normal 2 3 6 2" xfId="1433" xr:uid="{00000000-0005-0000-0000-000094050000}"/>
    <cellStyle name="Normal 2 3 7" xfId="1434" xr:uid="{00000000-0005-0000-0000-000095050000}"/>
    <cellStyle name="Normal 2 4" xfId="1435" xr:uid="{00000000-0005-0000-0000-000096050000}"/>
    <cellStyle name="Normal 2 4 2" xfId="1436" xr:uid="{00000000-0005-0000-0000-000097050000}"/>
    <cellStyle name="Normal 2 4 3" xfId="1437" xr:uid="{00000000-0005-0000-0000-000098050000}"/>
    <cellStyle name="Normal 2 4 3 2" xfId="1438" xr:uid="{00000000-0005-0000-0000-000099050000}"/>
    <cellStyle name="Normal 2 4 4" xfId="1439" xr:uid="{00000000-0005-0000-0000-00009A050000}"/>
    <cellStyle name="Normal 2 4 5" xfId="1440" xr:uid="{00000000-0005-0000-0000-00009B050000}"/>
    <cellStyle name="Normal 2 4 6" xfId="1441" xr:uid="{00000000-0005-0000-0000-00009C050000}"/>
    <cellStyle name="Normal 2 4 7" xfId="1442" xr:uid="{00000000-0005-0000-0000-00009D050000}"/>
    <cellStyle name="Normal 2 5" xfId="1443" xr:uid="{00000000-0005-0000-0000-00009E050000}"/>
    <cellStyle name="Normal 2 5 2" xfId="1444" xr:uid="{00000000-0005-0000-0000-00009F050000}"/>
    <cellStyle name="Normal 2 5 2 2" xfId="1445" xr:uid="{00000000-0005-0000-0000-0000A0050000}"/>
    <cellStyle name="Normal 2 5 3" xfId="1446" xr:uid="{00000000-0005-0000-0000-0000A1050000}"/>
    <cellStyle name="Normal 2 5 4" xfId="1447" xr:uid="{00000000-0005-0000-0000-0000A2050000}"/>
    <cellStyle name="Normal 2 5 5" xfId="1448" xr:uid="{00000000-0005-0000-0000-0000A3050000}"/>
    <cellStyle name="Normal 2 5 5 2" xfId="1449" xr:uid="{00000000-0005-0000-0000-0000A4050000}"/>
    <cellStyle name="Normal 2 6" xfId="1450" xr:uid="{00000000-0005-0000-0000-0000A5050000}"/>
    <cellStyle name="Normal 2 6 2" xfId="1451" xr:uid="{00000000-0005-0000-0000-0000A6050000}"/>
    <cellStyle name="Normal 2 7" xfId="1452" xr:uid="{00000000-0005-0000-0000-0000A7050000}"/>
    <cellStyle name="Normal 2 7 2" xfId="1453" xr:uid="{00000000-0005-0000-0000-0000A8050000}"/>
    <cellStyle name="Normal 2 8" xfId="1454" xr:uid="{00000000-0005-0000-0000-0000A9050000}"/>
    <cellStyle name="Normal 2 8 2" xfId="1455" xr:uid="{00000000-0005-0000-0000-0000AA050000}"/>
    <cellStyle name="Normal 2 9" xfId="1456" xr:uid="{00000000-0005-0000-0000-0000AB050000}"/>
    <cellStyle name="Normal 2_2010 02 23 MSACI 40 Year life Cycle Cost Rev A" xfId="1457" xr:uid="{00000000-0005-0000-0000-0000AC050000}"/>
    <cellStyle name="Normal 20" xfId="1458" xr:uid="{00000000-0005-0000-0000-0000AD050000}"/>
    <cellStyle name="Normal 20 2" xfId="1459" xr:uid="{00000000-0005-0000-0000-0000AE050000}"/>
    <cellStyle name="Normal 20 2 2" xfId="1460" xr:uid="{00000000-0005-0000-0000-0000AF050000}"/>
    <cellStyle name="Normal 20 3" xfId="1461" xr:uid="{00000000-0005-0000-0000-0000B0050000}"/>
    <cellStyle name="Normal 20 4" xfId="1462" xr:uid="{00000000-0005-0000-0000-0000B1050000}"/>
    <cellStyle name="Normal 21" xfId="1463" xr:uid="{00000000-0005-0000-0000-0000B2050000}"/>
    <cellStyle name="Normal 22" xfId="1464" xr:uid="{00000000-0005-0000-0000-0000B3050000}"/>
    <cellStyle name="Normal 23" xfId="1465" xr:uid="{00000000-0005-0000-0000-0000B4050000}"/>
    <cellStyle name="Normal 24" xfId="1466" xr:uid="{00000000-0005-0000-0000-0000B5050000}"/>
    <cellStyle name="Normal 24 2" xfId="1467" xr:uid="{00000000-0005-0000-0000-0000B6050000}"/>
    <cellStyle name="Normal 25" xfId="1468" xr:uid="{00000000-0005-0000-0000-0000B7050000}"/>
    <cellStyle name="Normal 26" xfId="1469" xr:uid="{00000000-0005-0000-0000-0000B8050000}"/>
    <cellStyle name="Normal 26 2" xfId="1470" xr:uid="{00000000-0005-0000-0000-0000B9050000}"/>
    <cellStyle name="Normal 27" xfId="1471" xr:uid="{00000000-0005-0000-0000-0000BA050000}"/>
    <cellStyle name="Normal 27 2" xfId="1472" xr:uid="{00000000-0005-0000-0000-0000BB050000}"/>
    <cellStyle name="Normal 27 2 2" xfId="1473" xr:uid="{00000000-0005-0000-0000-0000BC050000}"/>
    <cellStyle name="Normal 27 3" xfId="1474" xr:uid="{00000000-0005-0000-0000-0000BD050000}"/>
    <cellStyle name="Normal 28" xfId="1475" xr:uid="{00000000-0005-0000-0000-0000BE050000}"/>
    <cellStyle name="Normal 28 2" xfId="1476" xr:uid="{00000000-0005-0000-0000-0000BF050000}"/>
    <cellStyle name="Normal 29" xfId="1477" xr:uid="{00000000-0005-0000-0000-0000C0050000}"/>
    <cellStyle name="Normal 29 2" xfId="1478" xr:uid="{00000000-0005-0000-0000-0000C1050000}"/>
    <cellStyle name="Normal 3" xfId="2" xr:uid="{00000000-0005-0000-0000-0000C2050000}"/>
    <cellStyle name="Normal 3 10" xfId="1479" xr:uid="{00000000-0005-0000-0000-0000C3050000}"/>
    <cellStyle name="Normal 3 11" xfId="1480" xr:uid="{00000000-0005-0000-0000-0000C4050000}"/>
    <cellStyle name="Normal 3 12" xfId="1481" xr:uid="{00000000-0005-0000-0000-0000C5050000}"/>
    <cellStyle name="Normal 3 13" xfId="1482" xr:uid="{00000000-0005-0000-0000-0000C6050000}"/>
    <cellStyle name="Normal 3 2" xfId="1483" xr:uid="{00000000-0005-0000-0000-0000C7050000}"/>
    <cellStyle name="Normal 3 2 2" xfId="1484" xr:uid="{00000000-0005-0000-0000-0000C8050000}"/>
    <cellStyle name="Normal 3 2 3" xfId="1485" xr:uid="{00000000-0005-0000-0000-0000C9050000}"/>
    <cellStyle name="Normal 3 2 3 2" xfId="1486" xr:uid="{00000000-0005-0000-0000-0000CA050000}"/>
    <cellStyle name="Normal 3 2 3 2 2" xfId="1487" xr:uid="{00000000-0005-0000-0000-0000CB050000}"/>
    <cellStyle name="Normal 3 2 3 3" xfId="1488" xr:uid="{00000000-0005-0000-0000-0000CC050000}"/>
    <cellStyle name="Normal 3 2 4" xfId="1489" xr:uid="{00000000-0005-0000-0000-0000CD050000}"/>
    <cellStyle name="Normal 3 2 4 2" xfId="1490" xr:uid="{00000000-0005-0000-0000-0000CE050000}"/>
    <cellStyle name="Normal 3 3" xfId="1491" xr:uid="{00000000-0005-0000-0000-0000CF050000}"/>
    <cellStyle name="Normal 3 3 2" xfId="1492" xr:uid="{00000000-0005-0000-0000-0000D0050000}"/>
    <cellStyle name="Normal 3 3 2 2" xfId="1493" xr:uid="{00000000-0005-0000-0000-0000D1050000}"/>
    <cellStyle name="Normal 3 3 2 2 2" xfId="1494" xr:uid="{00000000-0005-0000-0000-0000D2050000}"/>
    <cellStyle name="Normal 3 3 2 3" xfId="1495" xr:uid="{00000000-0005-0000-0000-0000D3050000}"/>
    <cellStyle name="Normal 3 3 3" xfId="1496" xr:uid="{00000000-0005-0000-0000-0000D4050000}"/>
    <cellStyle name="Normal 3 3 3 2" xfId="1497" xr:uid="{00000000-0005-0000-0000-0000D5050000}"/>
    <cellStyle name="Normal 3 3 4" xfId="1498" xr:uid="{00000000-0005-0000-0000-0000D6050000}"/>
    <cellStyle name="Normal 3 3 4 2" xfId="1499" xr:uid="{00000000-0005-0000-0000-0000D7050000}"/>
    <cellStyle name="Normal 3 3 5" xfId="1500" xr:uid="{00000000-0005-0000-0000-0000D8050000}"/>
    <cellStyle name="Normal 3 3 5 2" xfId="1501" xr:uid="{00000000-0005-0000-0000-0000D9050000}"/>
    <cellStyle name="Normal 3 3 6" xfId="1502" xr:uid="{00000000-0005-0000-0000-0000DA050000}"/>
    <cellStyle name="Normal 3 3 6 2" xfId="1503" xr:uid="{00000000-0005-0000-0000-0000DB050000}"/>
    <cellStyle name="Normal 3 3 7" xfId="1504" xr:uid="{00000000-0005-0000-0000-0000DC050000}"/>
    <cellStyle name="Normal 3 4" xfId="1505" xr:uid="{00000000-0005-0000-0000-0000DD050000}"/>
    <cellStyle name="Normal 3 4 2" xfId="1506" xr:uid="{00000000-0005-0000-0000-0000DE050000}"/>
    <cellStyle name="Normal 3 4 2 2" xfId="1507" xr:uid="{00000000-0005-0000-0000-0000DF050000}"/>
    <cellStyle name="Normal 3 4 2 2 2" xfId="1508" xr:uid="{00000000-0005-0000-0000-0000E0050000}"/>
    <cellStyle name="Normal 3 4 2 3" xfId="1509" xr:uid="{00000000-0005-0000-0000-0000E1050000}"/>
    <cellStyle name="Normal 3 4 3" xfId="1510" xr:uid="{00000000-0005-0000-0000-0000E2050000}"/>
    <cellStyle name="Normal 3 4 3 2" xfId="1511" xr:uid="{00000000-0005-0000-0000-0000E3050000}"/>
    <cellStyle name="Normal 3 4 4" xfId="1512" xr:uid="{00000000-0005-0000-0000-0000E4050000}"/>
    <cellStyle name="Normal 3 4 4 2" xfId="1513" xr:uid="{00000000-0005-0000-0000-0000E5050000}"/>
    <cellStyle name="Normal 3 4 5" xfId="1514" xr:uid="{00000000-0005-0000-0000-0000E6050000}"/>
    <cellStyle name="Normal 3 4 5 2" xfId="1515" xr:uid="{00000000-0005-0000-0000-0000E7050000}"/>
    <cellStyle name="Normal 3 4 6" xfId="1516" xr:uid="{00000000-0005-0000-0000-0000E8050000}"/>
    <cellStyle name="Normal 3 4 7" xfId="1517" xr:uid="{00000000-0005-0000-0000-0000E9050000}"/>
    <cellStyle name="Normal 3 5" xfId="1518" xr:uid="{00000000-0005-0000-0000-0000EA050000}"/>
    <cellStyle name="Normal 3 6" xfId="1519" xr:uid="{00000000-0005-0000-0000-0000EB050000}"/>
    <cellStyle name="Normal 3 7" xfId="1520" xr:uid="{00000000-0005-0000-0000-0000EC050000}"/>
    <cellStyle name="Normal 3 8" xfId="1521" xr:uid="{00000000-0005-0000-0000-0000ED050000}"/>
    <cellStyle name="Normal 3 9" xfId="1522" xr:uid="{00000000-0005-0000-0000-0000EE050000}"/>
    <cellStyle name="Normal 30" xfId="1523" xr:uid="{00000000-0005-0000-0000-0000EF050000}"/>
    <cellStyle name="Normal 30 2" xfId="1524" xr:uid="{00000000-0005-0000-0000-0000F0050000}"/>
    <cellStyle name="Normal 31" xfId="1525" xr:uid="{00000000-0005-0000-0000-0000F1050000}"/>
    <cellStyle name="Normal 31 2" xfId="1526" xr:uid="{00000000-0005-0000-0000-0000F2050000}"/>
    <cellStyle name="Normal 32" xfId="1527" xr:uid="{00000000-0005-0000-0000-0000F3050000}"/>
    <cellStyle name="Normal 33" xfId="1528" xr:uid="{00000000-0005-0000-0000-0000F4050000}"/>
    <cellStyle name="Normal 33 2" xfId="1529" xr:uid="{00000000-0005-0000-0000-0000F5050000}"/>
    <cellStyle name="Normal 34" xfId="1530" xr:uid="{00000000-0005-0000-0000-0000F6050000}"/>
    <cellStyle name="Normal 34 2" xfId="1531" xr:uid="{00000000-0005-0000-0000-0000F7050000}"/>
    <cellStyle name="Normal 35" xfId="1532" xr:uid="{00000000-0005-0000-0000-0000F8050000}"/>
    <cellStyle name="Normal 35 2" xfId="1533" xr:uid="{00000000-0005-0000-0000-0000F9050000}"/>
    <cellStyle name="Normal 36" xfId="1534" xr:uid="{00000000-0005-0000-0000-0000FA050000}"/>
    <cellStyle name="Normal 36 2" xfId="1535" xr:uid="{00000000-0005-0000-0000-0000FB050000}"/>
    <cellStyle name="Normal 37" xfId="1536" xr:uid="{00000000-0005-0000-0000-0000FC050000}"/>
    <cellStyle name="Normal 38" xfId="1537" xr:uid="{00000000-0005-0000-0000-0000FD050000}"/>
    <cellStyle name="Normal 39" xfId="1538" xr:uid="{00000000-0005-0000-0000-0000FE050000}"/>
    <cellStyle name="Normal 4" xfId="1539" xr:uid="{00000000-0005-0000-0000-0000FF050000}"/>
    <cellStyle name="Normal 4 2" xfId="1540" xr:uid="{00000000-0005-0000-0000-000000060000}"/>
    <cellStyle name="Normal 4 2 2" xfId="1541" xr:uid="{00000000-0005-0000-0000-000001060000}"/>
    <cellStyle name="Normal 4 2 3" xfId="1542" xr:uid="{00000000-0005-0000-0000-000002060000}"/>
    <cellStyle name="Normal 4 2 4" xfId="1543" xr:uid="{00000000-0005-0000-0000-000003060000}"/>
    <cellStyle name="Normal 4 3" xfId="1544" xr:uid="{00000000-0005-0000-0000-000004060000}"/>
    <cellStyle name="Normal 4 3 2" xfId="1545" xr:uid="{00000000-0005-0000-0000-000005060000}"/>
    <cellStyle name="Normal 4 3 2 2" xfId="1546" xr:uid="{00000000-0005-0000-0000-000006060000}"/>
    <cellStyle name="Normal 4 3 3" xfId="1547" xr:uid="{00000000-0005-0000-0000-000007060000}"/>
    <cellStyle name="Normal 4 4" xfId="1548" xr:uid="{00000000-0005-0000-0000-000008060000}"/>
    <cellStyle name="Normal 4 5" xfId="1549" xr:uid="{00000000-0005-0000-0000-000009060000}"/>
    <cellStyle name="Normal 4 6" xfId="1550" xr:uid="{00000000-0005-0000-0000-00000A060000}"/>
    <cellStyle name="Normal 4 7" xfId="1551" xr:uid="{00000000-0005-0000-0000-00000B060000}"/>
    <cellStyle name="Normal 40" xfId="1552" xr:uid="{00000000-0005-0000-0000-00000C060000}"/>
    <cellStyle name="Normal 41" xfId="1553" xr:uid="{00000000-0005-0000-0000-00000D060000}"/>
    <cellStyle name="Normal 42" xfId="1554" xr:uid="{00000000-0005-0000-0000-00000E060000}"/>
    <cellStyle name="Normal 43" xfId="1555" xr:uid="{00000000-0005-0000-0000-00000F060000}"/>
    <cellStyle name="Normal 44" xfId="1556" xr:uid="{00000000-0005-0000-0000-000010060000}"/>
    <cellStyle name="Normal 45" xfId="1557" xr:uid="{00000000-0005-0000-0000-000011060000}"/>
    <cellStyle name="Normal 46" xfId="1558" xr:uid="{00000000-0005-0000-0000-000012060000}"/>
    <cellStyle name="Normal 47" xfId="1559" xr:uid="{00000000-0005-0000-0000-000013060000}"/>
    <cellStyle name="Normal 48" xfId="1560" xr:uid="{00000000-0005-0000-0000-000014060000}"/>
    <cellStyle name="Normal 49" xfId="1561" xr:uid="{00000000-0005-0000-0000-000015060000}"/>
    <cellStyle name="Normal 5" xfId="1562" xr:uid="{00000000-0005-0000-0000-000016060000}"/>
    <cellStyle name="Normal 5 2" xfId="1563" xr:uid="{00000000-0005-0000-0000-000017060000}"/>
    <cellStyle name="Normal 5 3" xfId="1564" xr:uid="{00000000-0005-0000-0000-000018060000}"/>
    <cellStyle name="Normal 5 3 2" xfId="1565" xr:uid="{00000000-0005-0000-0000-000019060000}"/>
    <cellStyle name="Normal 5 3 2 2" xfId="1566" xr:uid="{00000000-0005-0000-0000-00001A060000}"/>
    <cellStyle name="Normal 5 3 3" xfId="1567" xr:uid="{00000000-0005-0000-0000-00001B060000}"/>
    <cellStyle name="Normal 5 3 3 2" xfId="1568" xr:uid="{00000000-0005-0000-0000-00001C060000}"/>
    <cellStyle name="Normal 5 3 4" xfId="1569" xr:uid="{00000000-0005-0000-0000-00001D060000}"/>
    <cellStyle name="Normal 5 4" xfId="1570" xr:uid="{00000000-0005-0000-0000-00001E060000}"/>
    <cellStyle name="Normal 5 5" xfId="1571" xr:uid="{00000000-0005-0000-0000-00001F060000}"/>
    <cellStyle name="Normal 50" xfId="1572" xr:uid="{00000000-0005-0000-0000-000020060000}"/>
    <cellStyle name="Normal 51" xfId="1573" xr:uid="{00000000-0005-0000-0000-000021060000}"/>
    <cellStyle name="Normal 52" xfId="1574" xr:uid="{00000000-0005-0000-0000-000022060000}"/>
    <cellStyle name="Normal 53" xfId="1575" xr:uid="{00000000-0005-0000-0000-000023060000}"/>
    <cellStyle name="Normal 54" xfId="1576" xr:uid="{00000000-0005-0000-0000-000024060000}"/>
    <cellStyle name="Normal 55" xfId="1577" xr:uid="{00000000-0005-0000-0000-000025060000}"/>
    <cellStyle name="Normal 56" xfId="1578" xr:uid="{00000000-0005-0000-0000-000026060000}"/>
    <cellStyle name="Normal 57" xfId="1579" xr:uid="{00000000-0005-0000-0000-000027060000}"/>
    <cellStyle name="Normal 58" xfId="3" xr:uid="{00000000-0005-0000-0000-000028060000}"/>
    <cellStyle name="Normal 59" xfId="1580" xr:uid="{00000000-0005-0000-0000-000029060000}"/>
    <cellStyle name="Normal 6" xfId="1581" xr:uid="{00000000-0005-0000-0000-00002A060000}"/>
    <cellStyle name="Normal 6 2" xfId="1582" xr:uid="{00000000-0005-0000-0000-00002B060000}"/>
    <cellStyle name="Normal 6 2 10" xfId="1583" xr:uid="{00000000-0005-0000-0000-00002C060000}"/>
    <cellStyle name="Normal 6 2 10 2" xfId="1584" xr:uid="{00000000-0005-0000-0000-00002D060000}"/>
    <cellStyle name="Normal 6 2 11" xfId="1585" xr:uid="{00000000-0005-0000-0000-00002E060000}"/>
    <cellStyle name="Normal 6 2 12" xfId="1586" xr:uid="{00000000-0005-0000-0000-00002F060000}"/>
    <cellStyle name="Normal 6 2 2" xfId="1587" xr:uid="{00000000-0005-0000-0000-000030060000}"/>
    <cellStyle name="Normal 6 2 2 2" xfId="1588" xr:uid="{00000000-0005-0000-0000-000031060000}"/>
    <cellStyle name="Normal 6 2 2 2 2" xfId="1589" xr:uid="{00000000-0005-0000-0000-000032060000}"/>
    <cellStyle name="Normal 6 2 2 2 2 2" xfId="1590" xr:uid="{00000000-0005-0000-0000-000033060000}"/>
    <cellStyle name="Normal 6 2 2 2 3" xfId="1591" xr:uid="{00000000-0005-0000-0000-000034060000}"/>
    <cellStyle name="Normal 6 2 2 3" xfId="1592" xr:uid="{00000000-0005-0000-0000-000035060000}"/>
    <cellStyle name="Normal 6 2 2 3 2" xfId="1593" xr:uid="{00000000-0005-0000-0000-000036060000}"/>
    <cellStyle name="Normal 6 2 2 4" xfId="1594" xr:uid="{00000000-0005-0000-0000-000037060000}"/>
    <cellStyle name="Normal 6 2 2 4 2" xfId="1595" xr:uid="{00000000-0005-0000-0000-000038060000}"/>
    <cellStyle name="Normal 6 2 2 5" xfId="1596" xr:uid="{00000000-0005-0000-0000-000039060000}"/>
    <cellStyle name="Normal 6 2 2 5 2" xfId="1597" xr:uid="{00000000-0005-0000-0000-00003A060000}"/>
    <cellStyle name="Normal 6 2 2 6" xfId="1598" xr:uid="{00000000-0005-0000-0000-00003B060000}"/>
    <cellStyle name="Normal 6 2 2 6 2" xfId="1599" xr:uid="{00000000-0005-0000-0000-00003C060000}"/>
    <cellStyle name="Normal 6 2 2 7" xfId="1600" xr:uid="{00000000-0005-0000-0000-00003D060000}"/>
    <cellStyle name="Normal 6 2 3" xfId="1601" xr:uid="{00000000-0005-0000-0000-00003E060000}"/>
    <cellStyle name="Normal 6 2 3 2" xfId="1602" xr:uid="{00000000-0005-0000-0000-00003F060000}"/>
    <cellStyle name="Normal 6 2 3 2 2" xfId="1603" xr:uid="{00000000-0005-0000-0000-000040060000}"/>
    <cellStyle name="Normal 6 2 3 2 2 2" xfId="1604" xr:uid="{00000000-0005-0000-0000-000041060000}"/>
    <cellStyle name="Normal 6 2 3 2 2 2 2" xfId="1605" xr:uid="{00000000-0005-0000-0000-000042060000}"/>
    <cellStyle name="Normal 6 2 3 2 2 3" xfId="1606" xr:uid="{00000000-0005-0000-0000-000043060000}"/>
    <cellStyle name="Normal 6 2 3 2 3" xfId="1607" xr:uid="{00000000-0005-0000-0000-000044060000}"/>
    <cellStyle name="Normal 6 2 3 2 3 2" xfId="1608" xr:uid="{00000000-0005-0000-0000-000045060000}"/>
    <cellStyle name="Normal 6 2 3 2 4" xfId="1609" xr:uid="{00000000-0005-0000-0000-000046060000}"/>
    <cellStyle name="Normal 6 2 3 2 4 2" xfId="1610" xr:uid="{00000000-0005-0000-0000-000047060000}"/>
    <cellStyle name="Normal 6 2 3 2 5" xfId="1611" xr:uid="{00000000-0005-0000-0000-000048060000}"/>
    <cellStyle name="Normal 6 2 3 2 5 2" xfId="1612" xr:uid="{00000000-0005-0000-0000-000049060000}"/>
    <cellStyle name="Normal 6 2 3 2 6" xfId="1613" xr:uid="{00000000-0005-0000-0000-00004A060000}"/>
    <cellStyle name="Normal 6 2 3 2 6 2" xfId="1614" xr:uid="{00000000-0005-0000-0000-00004B060000}"/>
    <cellStyle name="Normal 6 2 3 2 7" xfId="1615" xr:uid="{00000000-0005-0000-0000-00004C060000}"/>
    <cellStyle name="Normal 6 2 3 3" xfId="1616" xr:uid="{00000000-0005-0000-0000-00004D060000}"/>
    <cellStyle name="Normal 6 2 3 3 2" xfId="1617" xr:uid="{00000000-0005-0000-0000-00004E060000}"/>
    <cellStyle name="Normal 6 2 3 3 2 2" xfId="1618" xr:uid="{00000000-0005-0000-0000-00004F060000}"/>
    <cellStyle name="Normal 6 2 3 3 3" xfId="1619" xr:uid="{00000000-0005-0000-0000-000050060000}"/>
    <cellStyle name="Normal 6 2 3 4" xfId="1620" xr:uid="{00000000-0005-0000-0000-000051060000}"/>
    <cellStyle name="Normal 6 2 3 4 2" xfId="1621" xr:uid="{00000000-0005-0000-0000-000052060000}"/>
    <cellStyle name="Normal 6 2 3 5" xfId="1622" xr:uid="{00000000-0005-0000-0000-000053060000}"/>
    <cellStyle name="Normal 6 2 3 5 2" xfId="1623" xr:uid="{00000000-0005-0000-0000-000054060000}"/>
    <cellStyle name="Normal 6 2 3 6" xfId="1624" xr:uid="{00000000-0005-0000-0000-000055060000}"/>
    <cellStyle name="Normal 6 2 3 6 2" xfId="1625" xr:uid="{00000000-0005-0000-0000-000056060000}"/>
    <cellStyle name="Normal 6 2 3 7" xfId="1626" xr:uid="{00000000-0005-0000-0000-000057060000}"/>
    <cellStyle name="Normal 6 2 3 7 2" xfId="1627" xr:uid="{00000000-0005-0000-0000-000058060000}"/>
    <cellStyle name="Normal 6 2 3 8" xfId="1628" xr:uid="{00000000-0005-0000-0000-000059060000}"/>
    <cellStyle name="Normal 6 2 4" xfId="1629" xr:uid="{00000000-0005-0000-0000-00005A060000}"/>
    <cellStyle name="Normal 6 2 4 2" xfId="1630" xr:uid="{00000000-0005-0000-0000-00005B060000}"/>
    <cellStyle name="Normal 6 2 4 2 2" xfId="1631" xr:uid="{00000000-0005-0000-0000-00005C060000}"/>
    <cellStyle name="Normal 6 2 4 3" xfId="1632" xr:uid="{00000000-0005-0000-0000-00005D060000}"/>
    <cellStyle name="Normal 6 2 4 3 2" xfId="1633" xr:uid="{00000000-0005-0000-0000-00005E060000}"/>
    <cellStyle name="Normal 6 2 4 4" xfId="1634" xr:uid="{00000000-0005-0000-0000-00005F060000}"/>
    <cellStyle name="Normal 6 2 5" xfId="1635" xr:uid="{00000000-0005-0000-0000-000060060000}"/>
    <cellStyle name="Normal 6 2 5 2" xfId="1636" xr:uid="{00000000-0005-0000-0000-000061060000}"/>
    <cellStyle name="Normal 6 2 5 2 2" xfId="1637" xr:uid="{00000000-0005-0000-0000-000062060000}"/>
    <cellStyle name="Normal 6 2 5 3" xfId="1638" xr:uid="{00000000-0005-0000-0000-000063060000}"/>
    <cellStyle name="Normal 6 2 6" xfId="1639" xr:uid="{00000000-0005-0000-0000-000064060000}"/>
    <cellStyle name="Normal 6 2 6 2" xfId="1640" xr:uid="{00000000-0005-0000-0000-000065060000}"/>
    <cellStyle name="Normal 6 2 7" xfId="1641" xr:uid="{00000000-0005-0000-0000-000066060000}"/>
    <cellStyle name="Normal 6 2 7 2" xfId="1642" xr:uid="{00000000-0005-0000-0000-000067060000}"/>
    <cellStyle name="Normal 6 2 8" xfId="1643" xr:uid="{00000000-0005-0000-0000-000068060000}"/>
    <cellStyle name="Normal 6 2 8 2" xfId="1644" xr:uid="{00000000-0005-0000-0000-000069060000}"/>
    <cellStyle name="Normal 6 2 9" xfId="1645" xr:uid="{00000000-0005-0000-0000-00006A060000}"/>
    <cellStyle name="Normal 6 2 9 2" xfId="1646" xr:uid="{00000000-0005-0000-0000-00006B060000}"/>
    <cellStyle name="Normal 6 3" xfId="1647" xr:uid="{00000000-0005-0000-0000-00006C060000}"/>
    <cellStyle name="Normal 6 3 2" xfId="1648" xr:uid="{00000000-0005-0000-0000-00006D060000}"/>
    <cellStyle name="Normal 6 4" xfId="1649" xr:uid="{00000000-0005-0000-0000-00006E060000}"/>
    <cellStyle name="Normal 6 4 2" xfId="1650" xr:uid="{00000000-0005-0000-0000-00006F060000}"/>
    <cellStyle name="Normal 6 5" xfId="1651" xr:uid="{00000000-0005-0000-0000-000070060000}"/>
    <cellStyle name="Normal 6 6" xfId="1652" xr:uid="{00000000-0005-0000-0000-000071060000}"/>
    <cellStyle name="Normal 6 7" xfId="1653" xr:uid="{00000000-0005-0000-0000-000072060000}"/>
    <cellStyle name="Normal 6 8" xfId="1654" xr:uid="{00000000-0005-0000-0000-000073060000}"/>
    <cellStyle name="Normal 60" xfId="1655" xr:uid="{00000000-0005-0000-0000-000074060000}"/>
    <cellStyle name="Normal 61" xfId="1656" xr:uid="{00000000-0005-0000-0000-000075060000}"/>
    <cellStyle name="Normal 62" xfId="1657" xr:uid="{00000000-0005-0000-0000-000076060000}"/>
    <cellStyle name="Normal 63" xfId="1658" xr:uid="{00000000-0005-0000-0000-000077060000}"/>
    <cellStyle name="Normal 64" xfId="1659" xr:uid="{00000000-0005-0000-0000-000078060000}"/>
    <cellStyle name="Normal 65" xfId="1660" xr:uid="{00000000-0005-0000-0000-000079060000}"/>
    <cellStyle name="Normal 66" xfId="1661" xr:uid="{00000000-0005-0000-0000-00007A060000}"/>
    <cellStyle name="Normal 67" xfId="1662" xr:uid="{00000000-0005-0000-0000-00007B060000}"/>
    <cellStyle name="Normal 68" xfId="1663" xr:uid="{00000000-0005-0000-0000-00007C060000}"/>
    <cellStyle name="Normal 69" xfId="1664" xr:uid="{00000000-0005-0000-0000-00007D060000}"/>
    <cellStyle name="Normal 7" xfId="1665" xr:uid="{00000000-0005-0000-0000-00007E060000}"/>
    <cellStyle name="Normal 7 2" xfId="1666" xr:uid="{00000000-0005-0000-0000-00007F060000}"/>
    <cellStyle name="Normal 7 2 2" xfId="1667" xr:uid="{00000000-0005-0000-0000-000080060000}"/>
    <cellStyle name="Normal 7 2 2 2" xfId="1668" xr:uid="{00000000-0005-0000-0000-000081060000}"/>
    <cellStyle name="Normal 7 2 2 2 2" xfId="1669" xr:uid="{00000000-0005-0000-0000-000082060000}"/>
    <cellStyle name="Normal 7 2 2 3" xfId="1670" xr:uid="{00000000-0005-0000-0000-000083060000}"/>
    <cellStyle name="Normal 7 2 3" xfId="1671" xr:uid="{00000000-0005-0000-0000-000084060000}"/>
    <cellStyle name="Normal 7 2 3 2" xfId="1672" xr:uid="{00000000-0005-0000-0000-000085060000}"/>
    <cellStyle name="Normal 7 2 4" xfId="1673" xr:uid="{00000000-0005-0000-0000-000086060000}"/>
    <cellStyle name="Normal 7 2 4 2" xfId="1674" xr:uid="{00000000-0005-0000-0000-000087060000}"/>
    <cellStyle name="Normal 7 2 5" xfId="1675" xr:uid="{00000000-0005-0000-0000-000088060000}"/>
    <cellStyle name="Normal 7 2 5 2" xfId="1676" xr:uid="{00000000-0005-0000-0000-000089060000}"/>
    <cellStyle name="Normal 7 2 6" xfId="1677" xr:uid="{00000000-0005-0000-0000-00008A060000}"/>
    <cellStyle name="Normal 7 2 6 2" xfId="1678" xr:uid="{00000000-0005-0000-0000-00008B060000}"/>
    <cellStyle name="Normal 7 2 7" xfId="1679" xr:uid="{00000000-0005-0000-0000-00008C060000}"/>
    <cellStyle name="Normal 7 3" xfId="1680" xr:uid="{00000000-0005-0000-0000-00008D060000}"/>
    <cellStyle name="Normal 7 4" xfId="1681" xr:uid="{00000000-0005-0000-0000-00008E060000}"/>
    <cellStyle name="Normal 7 4 2" xfId="1682" xr:uid="{00000000-0005-0000-0000-00008F060000}"/>
    <cellStyle name="Normal 7 5" xfId="1683" xr:uid="{00000000-0005-0000-0000-000090060000}"/>
    <cellStyle name="Normal 7 5 2" xfId="1684" xr:uid="{00000000-0005-0000-0000-000091060000}"/>
    <cellStyle name="Normal 7 6" xfId="1685" xr:uid="{00000000-0005-0000-0000-000092060000}"/>
    <cellStyle name="Normal 7 7" xfId="1686" xr:uid="{00000000-0005-0000-0000-000093060000}"/>
    <cellStyle name="Normal 7 8" xfId="1687" xr:uid="{00000000-0005-0000-0000-000094060000}"/>
    <cellStyle name="Normal 70" xfId="1688" xr:uid="{00000000-0005-0000-0000-000095060000}"/>
    <cellStyle name="Normal 8" xfId="1689" xr:uid="{00000000-0005-0000-0000-000096060000}"/>
    <cellStyle name="Normal 8 2" xfId="1690" xr:uid="{00000000-0005-0000-0000-000097060000}"/>
    <cellStyle name="Normal 8 2 2" xfId="1691" xr:uid="{00000000-0005-0000-0000-000098060000}"/>
    <cellStyle name="Normal 8 2 2 2" xfId="1692" xr:uid="{00000000-0005-0000-0000-000099060000}"/>
    <cellStyle name="Normal 8 2 2 2 2" xfId="1693" xr:uid="{00000000-0005-0000-0000-00009A060000}"/>
    <cellStyle name="Normal 8 2 2 3" xfId="1694" xr:uid="{00000000-0005-0000-0000-00009B060000}"/>
    <cellStyle name="Normal 8 2 3" xfId="1695" xr:uid="{00000000-0005-0000-0000-00009C060000}"/>
    <cellStyle name="Normal 8 2 3 2" xfId="1696" xr:uid="{00000000-0005-0000-0000-00009D060000}"/>
    <cellStyle name="Normal 8 2 4" xfId="1697" xr:uid="{00000000-0005-0000-0000-00009E060000}"/>
    <cellStyle name="Normal 8 2 4 2" xfId="1698" xr:uid="{00000000-0005-0000-0000-00009F060000}"/>
    <cellStyle name="Normal 8 2 5" xfId="1699" xr:uid="{00000000-0005-0000-0000-0000A0060000}"/>
    <cellStyle name="Normal 8 2 5 2" xfId="1700" xr:uid="{00000000-0005-0000-0000-0000A1060000}"/>
    <cellStyle name="Normal 8 2 6" xfId="1701" xr:uid="{00000000-0005-0000-0000-0000A2060000}"/>
    <cellStyle name="Normal 8 2 6 2" xfId="1702" xr:uid="{00000000-0005-0000-0000-0000A3060000}"/>
    <cellStyle name="Normal 8 2 7" xfId="1703" xr:uid="{00000000-0005-0000-0000-0000A4060000}"/>
    <cellStyle name="Normal 8 3" xfId="1704" xr:uid="{00000000-0005-0000-0000-0000A5060000}"/>
    <cellStyle name="Normal 8 4" xfId="1705" xr:uid="{00000000-0005-0000-0000-0000A6060000}"/>
    <cellStyle name="Normal 8 4 2" xfId="1706" xr:uid="{00000000-0005-0000-0000-0000A7060000}"/>
    <cellStyle name="Normal 8 5" xfId="1707" xr:uid="{00000000-0005-0000-0000-0000A8060000}"/>
    <cellStyle name="Normal 8 5 2" xfId="1708" xr:uid="{00000000-0005-0000-0000-0000A9060000}"/>
    <cellStyle name="Normal 8 6" xfId="1709" xr:uid="{00000000-0005-0000-0000-0000AA060000}"/>
    <cellStyle name="Normal 8 7" xfId="1710" xr:uid="{00000000-0005-0000-0000-0000AB060000}"/>
    <cellStyle name="Normal 8 8" xfId="1711" xr:uid="{00000000-0005-0000-0000-0000AC060000}"/>
    <cellStyle name="Normal 9" xfId="1712" xr:uid="{00000000-0005-0000-0000-0000AD060000}"/>
    <cellStyle name="Normal 9 2" xfId="1713" xr:uid="{00000000-0005-0000-0000-0000AE060000}"/>
    <cellStyle name="Normal 9 2 2" xfId="1714" xr:uid="{00000000-0005-0000-0000-0000AF060000}"/>
    <cellStyle name="Normal 9 3" xfId="1715" xr:uid="{00000000-0005-0000-0000-0000B0060000}"/>
    <cellStyle name="Normal 9 3 2" xfId="1716" xr:uid="{00000000-0005-0000-0000-0000B1060000}"/>
    <cellStyle name="Normal 9 4" xfId="1717" xr:uid="{00000000-0005-0000-0000-0000B2060000}"/>
    <cellStyle name="Normal 9 4 2" xfId="1718" xr:uid="{00000000-0005-0000-0000-0000B3060000}"/>
    <cellStyle name="Normal 9 5" xfId="1719" xr:uid="{00000000-0005-0000-0000-0000B4060000}"/>
    <cellStyle name="Normal 9 6" xfId="1720" xr:uid="{00000000-0005-0000-0000-0000B5060000}"/>
    <cellStyle name="Normal 9 7" xfId="1721" xr:uid="{00000000-0005-0000-0000-0000B6060000}"/>
    <cellStyle name="Normalny_Nasza pf" xfId="1722" xr:uid="{00000000-0005-0000-0000-0000B7060000}"/>
    <cellStyle name="Not Used" xfId="1723" xr:uid="{00000000-0005-0000-0000-0000B8060000}"/>
    <cellStyle name="Note 2" xfId="1724" xr:uid="{00000000-0005-0000-0000-0000B9060000}"/>
    <cellStyle name="Note 2 2" xfId="1725" xr:uid="{00000000-0005-0000-0000-0000BA060000}"/>
    <cellStyle name="Note 2 2 2" xfId="1726" xr:uid="{00000000-0005-0000-0000-0000BB060000}"/>
    <cellStyle name="Note 2 2 2 2" xfId="1727" xr:uid="{00000000-0005-0000-0000-0000BC060000}"/>
    <cellStyle name="Note 2 2 2 2 2" xfId="1728" xr:uid="{00000000-0005-0000-0000-0000BD060000}"/>
    <cellStyle name="Note 2 2 2 2 2 2" xfId="1729" xr:uid="{00000000-0005-0000-0000-0000BE060000}"/>
    <cellStyle name="Note 2 2 2 2 2 3" xfId="1730" xr:uid="{00000000-0005-0000-0000-0000BF060000}"/>
    <cellStyle name="Note 2 2 2 2 2 4" xfId="1731" xr:uid="{00000000-0005-0000-0000-0000C0060000}"/>
    <cellStyle name="Note 2 2 2 2 2 5" xfId="1732" xr:uid="{00000000-0005-0000-0000-0000C1060000}"/>
    <cellStyle name="Note 2 2 2 2 3" xfId="1733" xr:uid="{00000000-0005-0000-0000-0000C2060000}"/>
    <cellStyle name="Note 2 2 2 2 4" xfId="1734" xr:uid="{00000000-0005-0000-0000-0000C3060000}"/>
    <cellStyle name="Note 2 2 2 2 5" xfId="1735" xr:uid="{00000000-0005-0000-0000-0000C4060000}"/>
    <cellStyle name="Note 2 2 2 3" xfId="1736" xr:uid="{00000000-0005-0000-0000-0000C5060000}"/>
    <cellStyle name="Note 2 2 2 3 2" xfId="1737" xr:uid="{00000000-0005-0000-0000-0000C6060000}"/>
    <cellStyle name="Note 2 2 2 3 2 2" xfId="1738" xr:uid="{00000000-0005-0000-0000-0000C7060000}"/>
    <cellStyle name="Note 2 2 2 3 2 3" xfId="1739" xr:uid="{00000000-0005-0000-0000-0000C8060000}"/>
    <cellStyle name="Note 2 2 2 3 2 4" xfId="1740" xr:uid="{00000000-0005-0000-0000-0000C9060000}"/>
    <cellStyle name="Note 2 2 2 3 2 5" xfId="1741" xr:uid="{00000000-0005-0000-0000-0000CA060000}"/>
    <cellStyle name="Note 2 2 2 3 3" xfId="1742" xr:uid="{00000000-0005-0000-0000-0000CB060000}"/>
    <cellStyle name="Note 2 2 2 3 4" xfId="1743" xr:uid="{00000000-0005-0000-0000-0000CC060000}"/>
    <cellStyle name="Note 2 2 2 3 5" xfId="1744" xr:uid="{00000000-0005-0000-0000-0000CD060000}"/>
    <cellStyle name="Note 2 2 2 4" xfId="1745" xr:uid="{00000000-0005-0000-0000-0000CE060000}"/>
    <cellStyle name="Note 2 2 2 4 2" xfId="1746" xr:uid="{00000000-0005-0000-0000-0000CF060000}"/>
    <cellStyle name="Note 2 2 2 4 3" xfId="1747" xr:uid="{00000000-0005-0000-0000-0000D0060000}"/>
    <cellStyle name="Note 2 2 2 4 4" xfId="1748" xr:uid="{00000000-0005-0000-0000-0000D1060000}"/>
    <cellStyle name="Note 2 2 2 4 5" xfId="1749" xr:uid="{00000000-0005-0000-0000-0000D2060000}"/>
    <cellStyle name="Note 2 2 2 5" xfId="1750" xr:uid="{00000000-0005-0000-0000-0000D3060000}"/>
    <cellStyle name="Note 2 2 2 6" xfId="1751" xr:uid="{00000000-0005-0000-0000-0000D4060000}"/>
    <cellStyle name="Note 2 2 2 7" xfId="1752" xr:uid="{00000000-0005-0000-0000-0000D5060000}"/>
    <cellStyle name="Note 2 2 3" xfId="1753" xr:uid="{00000000-0005-0000-0000-0000D6060000}"/>
    <cellStyle name="Note 2 2 3 2" xfId="1754" xr:uid="{00000000-0005-0000-0000-0000D7060000}"/>
    <cellStyle name="Note 2 2 3 2 2" xfId="1755" xr:uid="{00000000-0005-0000-0000-0000D8060000}"/>
    <cellStyle name="Note 2 2 3 2 2 2" xfId="1756" xr:uid="{00000000-0005-0000-0000-0000D9060000}"/>
    <cellStyle name="Note 2 2 3 2 2 3" xfId="1757" xr:uid="{00000000-0005-0000-0000-0000DA060000}"/>
    <cellStyle name="Note 2 2 3 2 2 4" xfId="1758" xr:uid="{00000000-0005-0000-0000-0000DB060000}"/>
    <cellStyle name="Note 2 2 3 2 2 5" xfId="1759" xr:uid="{00000000-0005-0000-0000-0000DC060000}"/>
    <cellStyle name="Note 2 2 3 2 3" xfId="1760" xr:uid="{00000000-0005-0000-0000-0000DD060000}"/>
    <cellStyle name="Note 2 2 3 2 4" xfId="1761" xr:uid="{00000000-0005-0000-0000-0000DE060000}"/>
    <cellStyle name="Note 2 2 3 2 5" xfId="1762" xr:uid="{00000000-0005-0000-0000-0000DF060000}"/>
    <cellStyle name="Note 2 2 3 3" xfId="1763" xr:uid="{00000000-0005-0000-0000-0000E0060000}"/>
    <cellStyle name="Note 2 2 3 3 2" xfId="1764" xr:uid="{00000000-0005-0000-0000-0000E1060000}"/>
    <cellStyle name="Note 2 2 3 3 2 2" xfId="1765" xr:uid="{00000000-0005-0000-0000-0000E2060000}"/>
    <cellStyle name="Note 2 2 3 3 2 3" xfId="1766" xr:uid="{00000000-0005-0000-0000-0000E3060000}"/>
    <cellStyle name="Note 2 2 3 3 2 4" xfId="1767" xr:uid="{00000000-0005-0000-0000-0000E4060000}"/>
    <cellStyle name="Note 2 2 3 3 2 5" xfId="1768" xr:uid="{00000000-0005-0000-0000-0000E5060000}"/>
    <cellStyle name="Note 2 2 3 3 3" xfId="1769" xr:uid="{00000000-0005-0000-0000-0000E6060000}"/>
    <cellStyle name="Note 2 2 3 3 4" xfId="1770" xr:uid="{00000000-0005-0000-0000-0000E7060000}"/>
    <cellStyle name="Note 2 2 3 3 5" xfId="1771" xr:uid="{00000000-0005-0000-0000-0000E8060000}"/>
    <cellStyle name="Note 2 2 3 4" xfId="1772" xr:uid="{00000000-0005-0000-0000-0000E9060000}"/>
    <cellStyle name="Note 2 2 3 4 2" xfId="1773" xr:uid="{00000000-0005-0000-0000-0000EA060000}"/>
    <cellStyle name="Note 2 2 3 4 3" xfId="1774" xr:uid="{00000000-0005-0000-0000-0000EB060000}"/>
    <cellStyle name="Note 2 2 3 4 4" xfId="1775" xr:uid="{00000000-0005-0000-0000-0000EC060000}"/>
    <cellStyle name="Note 2 2 3 4 5" xfId="1776" xr:uid="{00000000-0005-0000-0000-0000ED060000}"/>
    <cellStyle name="Note 2 2 3 5" xfId="1777" xr:uid="{00000000-0005-0000-0000-0000EE060000}"/>
    <cellStyle name="Note 2 2 3 6" xfId="1778" xr:uid="{00000000-0005-0000-0000-0000EF060000}"/>
    <cellStyle name="Note 2 2 3 7" xfId="1779" xr:uid="{00000000-0005-0000-0000-0000F0060000}"/>
    <cellStyle name="Note 2 2 4" xfId="1780" xr:uid="{00000000-0005-0000-0000-0000F1060000}"/>
    <cellStyle name="Note 2 2 4 2" xfId="1781" xr:uid="{00000000-0005-0000-0000-0000F2060000}"/>
    <cellStyle name="Note 2 2 4 2 2" xfId="1782" xr:uid="{00000000-0005-0000-0000-0000F3060000}"/>
    <cellStyle name="Note 2 2 4 2 2 2" xfId="1783" xr:uid="{00000000-0005-0000-0000-0000F4060000}"/>
    <cellStyle name="Note 2 2 4 2 2 3" xfId="1784" xr:uid="{00000000-0005-0000-0000-0000F5060000}"/>
    <cellStyle name="Note 2 2 4 2 2 4" xfId="1785" xr:uid="{00000000-0005-0000-0000-0000F6060000}"/>
    <cellStyle name="Note 2 2 4 2 2 5" xfId="1786" xr:uid="{00000000-0005-0000-0000-0000F7060000}"/>
    <cellStyle name="Note 2 2 4 2 3" xfId="1787" xr:uid="{00000000-0005-0000-0000-0000F8060000}"/>
    <cellStyle name="Note 2 2 4 2 4" xfId="1788" xr:uid="{00000000-0005-0000-0000-0000F9060000}"/>
    <cellStyle name="Note 2 2 4 2 5" xfId="1789" xr:uid="{00000000-0005-0000-0000-0000FA060000}"/>
    <cellStyle name="Note 2 2 4 3" xfId="1790" xr:uid="{00000000-0005-0000-0000-0000FB060000}"/>
    <cellStyle name="Note 2 2 4 3 2" xfId="1791" xr:uid="{00000000-0005-0000-0000-0000FC060000}"/>
    <cellStyle name="Note 2 2 4 3 2 2" xfId="1792" xr:uid="{00000000-0005-0000-0000-0000FD060000}"/>
    <cellStyle name="Note 2 2 4 3 2 3" xfId="1793" xr:uid="{00000000-0005-0000-0000-0000FE060000}"/>
    <cellStyle name="Note 2 2 4 3 2 4" xfId="1794" xr:uid="{00000000-0005-0000-0000-0000FF060000}"/>
    <cellStyle name="Note 2 2 4 3 2 5" xfId="1795" xr:uid="{00000000-0005-0000-0000-000000070000}"/>
    <cellStyle name="Note 2 2 4 3 3" xfId="1796" xr:uid="{00000000-0005-0000-0000-000001070000}"/>
    <cellStyle name="Note 2 2 4 3 4" xfId="1797" xr:uid="{00000000-0005-0000-0000-000002070000}"/>
    <cellStyle name="Note 2 2 4 3 5" xfId="1798" xr:uid="{00000000-0005-0000-0000-000003070000}"/>
    <cellStyle name="Note 2 2 4 4" xfId="1799" xr:uid="{00000000-0005-0000-0000-000004070000}"/>
    <cellStyle name="Note 2 2 4 4 2" xfId="1800" xr:uid="{00000000-0005-0000-0000-000005070000}"/>
    <cellStyle name="Note 2 2 4 4 3" xfId="1801" xr:uid="{00000000-0005-0000-0000-000006070000}"/>
    <cellStyle name="Note 2 2 4 4 4" xfId="1802" xr:uid="{00000000-0005-0000-0000-000007070000}"/>
    <cellStyle name="Note 2 2 4 4 5" xfId="1803" xr:uid="{00000000-0005-0000-0000-000008070000}"/>
    <cellStyle name="Note 2 2 4 5" xfId="1804" xr:uid="{00000000-0005-0000-0000-000009070000}"/>
    <cellStyle name="Note 2 2 4 6" xfId="1805" xr:uid="{00000000-0005-0000-0000-00000A070000}"/>
    <cellStyle name="Note 2 2 4 7" xfId="1806" xr:uid="{00000000-0005-0000-0000-00000B070000}"/>
    <cellStyle name="Note 2 2 5" xfId="1807" xr:uid="{00000000-0005-0000-0000-00000C070000}"/>
    <cellStyle name="Note 2 2 5 2" xfId="1808" xr:uid="{00000000-0005-0000-0000-00000D070000}"/>
    <cellStyle name="Note 2 2 5 2 2" xfId="1809" xr:uid="{00000000-0005-0000-0000-00000E070000}"/>
    <cellStyle name="Note 2 2 5 2 3" xfId="1810" xr:uid="{00000000-0005-0000-0000-00000F070000}"/>
    <cellStyle name="Note 2 2 5 2 4" xfId="1811" xr:uid="{00000000-0005-0000-0000-000010070000}"/>
    <cellStyle name="Note 2 2 5 2 5" xfId="1812" xr:uid="{00000000-0005-0000-0000-000011070000}"/>
    <cellStyle name="Note 2 2 5 3" xfId="1813" xr:uid="{00000000-0005-0000-0000-000012070000}"/>
    <cellStyle name="Note 2 2 5 4" xfId="1814" xr:uid="{00000000-0005-0000-0000-000013070000}"/>
    <cellStyle name="Note 2 2 5 5" xfId="1815" xr:uid="{00000000-0005-0000-0000-000014070000}"/>
    <cellStyle name="Note 2 2 6" xfId="1816" xr:uid="{00000000-0005-0000-0000-000015070000}"/>
    <cellStyle name="Note 2 2 6 2" xfId="1817" xr:uid="{00000000-0005-0000-0000-000016070000}"/>
    <cellStyle name="Note 2 2 6 2 2" xfId="1818" xr:uid="{00000000-0005-0000-0000-000017070000}"/>
    <cellStyle name="Note 2 2 6 2 3" xfId="1819" xr:uid="{00000000-0005-0000-0000-000018070000}"/>
    <cellStyle name="Note 2 2 6 2 4" xfId="1820" xr:uid="{00000000-0005-0000-0000-000019070000}"/>
    <cellStyle name="Note 2 2 6 2 5" xfId="1821" xr:uid="{00000000-0005-0000-0000-00001A070000}"/>
    <cellStyle name="Note 2 2 6 3" xfId="1822" xr:uid="{00000000-0005-0000-0000-00001B070000}"/>
    <cellStyle name="Note 2 2 6 4" xfId="1823" xr:uid="{00000000-0005-0000-0000-00001C070000}"/>
    <cellStyle name="Note 2 2 6 5" xfId="1824" xr:uid="{00000000-0005-0000-0000-00001D070000}"/>
    <cellStyle name="Note 2 2 7" xfId="1825" xr:uid="{00000000-0005-0000-0000-00001E070000}"/>
    <cellStyle name="Note 2 3" xfId="1826" xr:uid="{00000000-0005-0000-0000-00001F070000}"/>
    <cellStyle name="Note 2 3 2" xfId="1827" xr:uid="{00000000-0005-0000-0000-000020070000}"/>
    <cellStyle name="Note 2 3 2 2" xfId="1828" xr:uid="{00000000-0005-0000-0000-000021070000}"/>
    <cellStyle name="Note 2 3 2 2 2" xfId="1829" xr:uid="{00000000-0005-0000-0000-000022070000}"/>
    <cellStyle name="Note 2 3 2 2 3" xfId="1830" xr:uid="{00000000-0005-0000-0000-000023070000}"/>
    <cellStyle name="Note 2 3 2 2 4" xfId="1831" xr:uid="{00000000-0005-0000-0000-000024070000}"/>
    <cellStyle name="Note 2 3 2 2 5" xfId="1832" xr:uid="{00000000-0005-0000-0000-000025070000}"/>
    <cellStyle name="Note 2 3 2 3" xfId="1833" xr:uid="{00000000-0005-0000-0000-000026070000}"/>
    <cellStyle name="Note 2 3 2 4" xfId="1834" xr:uid="{00000000-0005-0000-0000-000027070000}"/>
    <cellStyle name="Note 2 3 2 5" xfId="1835" xr:uid="{00000000-0005-0000-0000-000028070000}"/>
    <cellStyle name="Note 2 3 3" xfId="1836" xr:uid="{00000000-0005-0000-0000-000029070000}"/>
    <cellStyle name="Note 2 3 3 2" xfId="1837" xr:uid="{00000000-0005-0000-0000-00002A070000}"/>
    <cellStyle name="Note 2 3 3 2 2" xfId="1838" xr:uid="{00000000-0005-0000-0000-00002B070000}"/>
    <cellStyle name="Note 2 3 3 2 3" xfId="1839" xr:uid="{00000000-0005-0000-0000-00002C070000}"/>
    <cellStyle name="Note 2 3 3 2 4" xfId="1840" xr:uid="{00000000-0005-0000-0000-00002D070000}"/>
    <cellStyle name="Note 2 3 3 2 5" xfId="1841" xr:uid="{00000000-0005-0000-0000-00002E070000}"/>
    <cellStyle name="Note 2 3 3 3" xfId="1842" xr:uid="{00000000-0005-0000-0000-00002F070000}"/>
    <cellStyle name="Note 2 3 3 4" xfId="1843" xr:uid="{00000000-0005-0000-0000-000030070000}"/>
    <cellStyle name="Note 2 3 3 5" xfId="1844" xr:uid="{00000000-0005-0000-0000-000031070000}"/>
    <cellStyle name="Note 2 3 4" xfId="1845" xr:uid="{00000000-0005-0000-0000-000032070000}"/>
    <cellStyle name="Note 2 3 4 2" xfId="1846" xr:uid="{00000000-0005-0000-0000-000033070000}"/>
    <cellStyle name="Note 2 3 4 3" xfId="1847" xr:uid="{00000000-0005-0000-0000-000034070000}"/>
    <cellStyle name="Note 2 3 4 4" xfId="1848" xr:uid="{00000000-0005-0000-0000-000035070000}"/>
    <cellStyle name="Note 2 3 4 5" xfId="1849" xr:uid="{00000000-0005-0000-0000-000036070000}"/>
    <cellStyle name="Note 2 3 5" xfId="1850" xr:uid="{00000000-0005-0000-0000-000037070000}"/>
    <cellStyle name="Note 2 3 6" xfId="1851" xr:uid="{00000000-0005-0000-0000-000038070000}"/>
    <cellStyle name="Note 2 3 7" xfId="1852" xr:uid="{00000000-0005-0000-0000-000039070000}"/>
    <cellStyle name="Note 2 4" xfId="1853" xr:uid="{00000000-0005-0000-0000-00003A070000}"/>
    <cellStyle name="Note 2 4 2" xfId="1854" xr:uid="{00000000-0005-0000-0000-00003B070000}"/>
    <cellStyle name="Note 2 4 2 2" xfId="1855" xr:uid="{00000000-0005-0000-0000-00003C070000}"/>
    <cellStyle name="Note 2 4 2 2 2" xfId="1856" xr:uid="{00000000-0005-0000-0000-00003D070000}"/>
    <cellStyle name="Note 2 4 2 2 3" xfId="1857" xr:uid="{00000000-0005-0000-0000-00003E070000}"/>
    <cellStyle name="Note 2 4 2 2 4" xfId="1858" xr:uid="{00000000-0005-0000-0000-00003F070000}"/>
    <cellStyle name="Note 2 4 2 2 5" xfId="1859" xr:uid="{00000000-0005-0000-0000-000040070000}"/>
    <cellStyle name="Note 2 4 2 3" xfId="1860" xr:uid="{00000000-0005-0000-0000-000041070000}"/>
    <cellStyle name="Note 2 4 2 4" xfId="1861" xr:uid="{00000000-0005-0000-0000-000042070000}"/>
    <cellStyle name="Note 2 4 2 5" xfId="1862" xr:uid="{00000000-0005-0000-0000-000043070000}"/>
    <cellStyle name="Note 2 4 3" xfId="1863" xr:uid="{00000000-0005-0000-0000-000044070000}"/>
    <cellStyle name="Note 2 4 3 2" xfId="1864" xr:uid="{00000000-0005-0000-0000-000045070000}"/>
    <cellStyle name="Note 2 4 3 2 2" xfId="1865" xr:uid="{00000000-0005-0000-0000-000046070000}"/>
    <cellStyle name="Note 2 4 3 2 3" xfId="1866" xr:uid="{00000000-0005-0000-0000-000047070000}"/>
    <cellStyle name="Note 2 4 3 2 4" xfId="1867" xr:uid="{00000000-0005-0000-0000-000048070000}"/>
    <cellStyle name="Note 2 4 3 2 5" xfId="1868" xr:uid="{00000000-0005-0000-0000-000049070000}"/>
    <cellStyle name="Note 2 4 3 3" xfId="1869" xr:uid="{00000000-0005-0000-0000-00004A070000}"/>
    <cellStyle name="Note 2 4 3 4" xfId="1870" xr:uid="{00000000-0005-0000-0000-00004B070000}"/>
    <cellStyle name="Note 2 4 3 5" xfId="1871" xr:uid="{00000000-0005-0000-0000-00004C070000}"/>
    <cellStyle name="Note 2 4 4" xfId="1872" xr:uid="{00000000-0005-0000-0000-00004D070000}"/>
    <cellStyle name="Note 2 4 4 2" xfId="1873" xr:uid="{00000000-0005-0000-0000-00004E070000}"/>
    <cellStyle name="Note 2 4 4 3" xfId="1874" xr:uid="{00000000-0005-0000-0000-00004F070000}"/>
    <cellStyle name="Note 2 4 4 4" xfId="1875" xr:uid="{00000000-0005-0000-0000-000050070000}"/>
    <cellStyle name="Note 2 4 4 5" xfId="1876" xr:uid="{00000000-0005-0000-0000-000051070000}"/>
    <cellStyle name="Note 2 4 5" xfId="1877" xr:uid="{00000000-0005-0000-0000-000052070000}"/>
    <cellStyle name="Note 2 4 6" xfId="1878" xr:uid="{00000000-0005-0000-0000-000053070000}"/>
    <cellStyle name="Note 2 4 7" xfId="1879" xr:uid="{00000000-0005-0000-0000-000054070000}"/>
    <cellStyle name="Note 2 5" xfId="1880" xr:uid="{00000000-0005-0000-0000-000055070000}"/>
    <cellStyle name="Note 2 5 2" xfId="1881" xr:uid="{00000000-0005-0000-0000-000056070000}"/>
    <cellStyle name="Note 2 5 2 2" xfId="1882" xr:uid="{00000000-0005-0000-0000-000057070000}"/>
    <cellStyle name="Note 2 5 2 2 2" xfId="1883" xr:uid="{00000000-0005-0000-0000-000058070000}"/>
    <cellStyle name="Note 2 5 2 2 3" xfId="1884" xr:uid="{00000000-0005-0000-0000-000059070000}"/>
    <cellStyle name="Note 2 5 2 2 4" xfId="1885" xr:uid="{00000000-0005-0000-0000-00005A070000}"/>
    <cellStyle name="Note 2 5 2 2 5" xfId="1886" xr:uid="{00000000-0005-0000-0000-00005B070000}"/>
    <cellStyle name="Note 2 5 2 3" xfId="1887" xr:uid="{00000000-0005-0000-0000-00005C070000}"/>
    <cellStyle name="Note 2 5 2 4" xfId="1888" xr:uid="{00000000-0005-0000-0000-00005D070000}"/>
    <cellStyle name="Note 2 5 2 5" xfId="1889" xr:uid="{00000000-0005-0000-0000-00005E070000}"/>
    <cellStyle name="Note 2 5 3" xfId="1890" xr:uid="{00000000-0005-0000-0000-00005F070000}"/>
    <cellStyle name="Note 2 5 3 2" xfId="1891" xr:uid="{00000000-0005-0000-0000-000060070000}"/>
    <cellStyle name="Note 2 5 3 2 2" xfId="1892" xr:uid="{00000000-0005-0000-0000-000061070000}"/>
    <cellStyle name="Note 2 5 3 2 3" xfId="1893" xr:uid="{00000000-0005-0000-0000-000062070000}"/>
    <cellStyle name="Note 2 5 3 2 4" xfId="1894" xr:uid="{00000000-0005-0000-0000-000063070000}"/>
    <cellStyle name="Note 2 5 3 2 5" xfId="1895" xr:uid="{00000000-0005-0000-0000-000064070000}"/>
    <cellStyle name="Note 2 5 3 3" xfId="1896" xr:uid="{00000000-0005-0000-0000-000065070000}"/>
    <cellStyle name="Note 2 5 3 4" xfId="1897" xr:uid="{00000000-0005-0000-0000-000066070000}"/>
    <cellStyle name="Note 2 5 3 5" xfId="1898" xr:uid="{00000000-0005-0000-0000-000067070000}"/>
    <cellStyle name="Note 2 5 4" xfId="1899" xr:uid="{00000000-0005-0000-0000-000068070000}"/>
    <cellStyle name="Note 2 5 4 2" xfId="1900" xr:uid="{00000000-0005-0000-0000-000069070000}"/>
    <cellStyle name="Note 2 5 4 3" xfId="1901" xr:uid="{00000000-0005-0000-0000-00006A070000}"/>
    <cellStyle name="Note 2 5 4 4" xfId="1902" xr:uid="{00000000-0005-0000-0000-00006B070000}"/>
    <cellStyle name="Note 2 5 4 5" xfId="1903" xr:uid="{00000000-0005-0000-0000-00006C070000}"/>
    <cellStyle name="Note 2 5 5" xfId="1904" xr:uid="{00000000-0005-0000-0000-00006D070000}"/>
    <cellStyle name="Note 2 5 6" xfId="1905" xr:uid="{00000000-0005-0000-0000-00006E070000}"/>
    <cellStyle name="Note 2 5 7" xfId="1906" xr:uid="{00000000-0005-0000-0000-00006F070000}"/>
    <cellStyle name="Note 2 6" xfId="1907" xr:uid="{00000000-0005-0000-0000-000070070000}"/>
    <cellStyle name="Note 2 7" xfId="1908" xr:uid="{00000000-0005-0000-0000-000071070000}"/>
    <cellStyle name="Note 3" xfId="1909" xr:uid="{00000000-0005-0000-0000-000072070000}"/>
    <cellStyle name="Note 3 2" xfId="1910" xr:uid="{00000000-0005-0000-0000-000073070000}"/>
    <cellStyle name="Note 3 2 2" xfId="1911" xr:uid="{00000000-0005-0000-0000-000074070000}"/>
    <cellStyle name="Note 3 2 2 2" xfId="1912" xr:uid="{00000000-0005-0000-0000-000075070000}"/>
    <cellStyle name="Note 3 2 2 2 2" xfId="1913" xr:uid="{00000000-0005-0000-0000-000076070000}"/>
    <cellStyle name="Note 3 2 2 2 2 2" xfId="1914" xr:uid="{00000000-0005-0000-0000-000077070000}"/>
    <cellStyle name="Note 3 2 2 2 2 3" xfId="1915" xr:uid="{00000000-0005-0000-0000-000078070000}"/>
    <cellStyle name="Note 3 2 2 2 2 4" xfId="1916" xr:uid="{00000000-0005-0000-0000-000079070000}"/>
    <cellStyle name="Note 3 2 2 2 2 5" xfId="1917" xr:uid="{00000000-0005-0000-0000-00007A070000}"/>
    <cellStyle name="Note 3 2 2 2 3" xfId="1918" xr:uid="{00000000-0005-0000-0000-00007B070000}"/>
    <cellStyle name="Note 3 2 2 2 4" xfId="1919" xr:uid="{00000000-0005-0000-0000-00007C070000}"/>
    <cellStyle name="Note 3 2 2 2 5" xfId="1920" xr:uid="{00000000-0005-0000-0000-00007D070000}"/>
    <cellStyle name="Note 3 2 2 3" xfId="1921" xr:uid="{00000000-0005-0000-0000-00007E070000}"/>
    <cellStyle name="Note 3 2 2 3 2" xfId="1922" xr:uid="{00000000-0005-0000-0000-00007F070000}"/>
    <cellStyle name="Note 3 2 2 3 2 2" xfId="1923" xr:uid="{00000000-0005-0000-0000-000080070000}"/>
    <cellStyle name="Note 3 2 2 3 2 3" xfId="1924" xr:uid="{00000000-0005-0000-0000-000081070000}"/>
    <cellStyle name="Note 3 2 2 3 2 4" xfId="1925" xr:uid="{00000000-0005-0000-0000-000082070000}"/>
    <cellStyle name="Note 3 2 2 3 2 5" xfId="1926" xr:uid="{00000000-0005-0000-0000-000083070000}"/>
    <cellStyle name="Note 3 2 2 3 3" xfId="1927" xr:uid="{00000000-0005-0000-0000-000084070000}"/>
    <cellStyle name="Note 3 2 2 3 4" xfId="1928" xr:uid="{00000000-0005-0000-0000-000085070000}"/>
    <cellStyle name="Note 3 2 2 3 5" xfId="1929" xr:uid="{00000000-0005-0000-0000-000086070000}"/>
    <cellStyle name="Note 3 2 2 4" xfId="1930" xr:uid="{00000000-0005-0000-0000-000087070000}"/>
    <cellStyle name="Note 3 2 2 4 2" xfId="1931" xr:uid="{00000000-0005-0000-0000-000088070000}"/>
    <cellStyle name="Note 3 2 2 4 3" xfId="1932" xr:uid="{00000000-0005-0000-0000-000089070000}"/>
    <cellStyle name="Note 3 2 2 4 4" xfId="1933" xr:uid="{00000000-0005-0000-0000-00008A070000}"/>
    <cellStyle name="Note 3 2 2 4 5" xfId="1934" xr:uid="{00000000-0005-0000-0000-00008B070000}"/>
    <cellStyle name="Note 3 2 2 5" xfId="1935" xr:uid="{00000000-0005-0000-0000-00008C070000}"/>
    <cellStyle name="Note 3 2 2 6" xfId="1936" xr:uid="{00000000-0005-0000-0000-00008D070000}"/>
    <cellStyle name="Note 3 2 2 7" xfId="1937" xr:uid="{00000000-0005-0000-0000-00008E070000}"/>
    <cellStyle name="Note 3 2 3" xfId="1938" xr:uid="{00000000-0005-0000-0000-00008F070000}"/>
    <cellStyle name="Note 3 2 3 2" xfId="1939" xr:uid="{00000000-0005-0000-0000-000090070000}"/>
    <cellStyle name="Note 3 2 3 2 2" xfId="1940" xr:uid="{00000000-0005-0000-0000-000091070000}"/>
    <cellStyle name="Note 3 2 3 2 2 2" xfId="1941" xr:uid="{00000000-0005-0000-0000-000092070000}"/>
    <cellStyle name="Note 3 2 3 2 2 3" xfId="1942" xr:uid="{00000000-0005-0000-0000-000093070000}"/>
    <cellStyle name="Note 3 2 3 2 2 4" xfId="1943" xr:uid="{00000000-0005-0000-0000-000094070000}"/>
    <cellStyle name="Note 3 2 3 2 2 5" xfId="1944" xr:uid="{00000000-0005-0000-0000-000095070000}"/>
    <cellStyle name="Note 3 2 3 2 3" xfId="1945" xr:uid="{00000000-0005-0000-0000-000096070000}"/>
    <cellStyle name="Note 3 2 3 2 4" xfId="1946" xr:uid="{00000000-0005-0000-0000-000097070000}"/>
    <cellStyle name="Note 3 2 3 2 5" xfId="1947" xr:uid="{00000000-0005-0000-0000-000098070000}"/>
    <cellStyle name="Note 3 2 3 3" xfId="1948" xr:uid="{00000000-0005-0000-0000-000099070000}"/>
    <cellStyle name="Note 3 2 3 3 2" xfId="1949" xr:uid="{00000000-0005-0000-0000-00009A070000}"/>
    <cellStyle name="Note 3 2 3 3 2 2" xfId="1950" xr:uid="{00000000-0005-0000-0000-00009B070000}"/>
    <cellStyle name="Note 3 2 3 3 2 3" xfId="1951" xr:uid="{00000000-0005-0000-0000-00009C070000}"/>
    <cellStyle name="Note 3 2 3 3 2 4" xfId="1952" xr:uid="{00000000-0005-0000-0000-00009D070000}"/>
    <cellStyle name="Note 3 2 3 3 2 5" xfId="1953" xr:uid="{00000000-0005-0000-0000-00009E070000}"/>
    <cellStyle name="Note 3 2 3 3 3" xfId="1954" xr:uid="{00000000-0005-0000-0000-00009F070000}"/>
    <cellStyle name="Note 3 2 3 3 4" xfId="1955" xr:uid="{00000000-0005-0000-0000-0000A0070000}"/>
    <cellStyle name="Note 3 2 3 3 5" xfId="1956" xr:uid="{00000000-0005-0000-0000-0000A1070000}"/>
    <cellStyle name="Note 3 2 3 4" xfId="1957" xr:uid="{00000000-0005-0000-0000-0000A2070000}"/>
    <cellStyle name="Note 3 2 3 4 2" xfId="1958" xr:uid="{00000000-0005-0000-0000-0000A3070000}"/>
    <cellStyle name="Note 3 2 3 4 3" xfId="1959" xr:uid="{00000000-0005-0000-0000-0000A4070000}"/>
    <cellStyle name="Note 3 2 3 4 4" xfId="1960" xr:uid="{00000000-0005-0000-0000-0000A5070000}"/>
    <cellStyle name="Note 3 2 3 4 5" xfId="1961" xr:uid="{00000000-0005-0000-0000-0000A6070000}"/>
    <cellStyle name="Note 3 2 3 5" xfId="1962" xr:uid="{00000000-0005-0000-0000-0000A7070000}"/>
    <cellStyle name="Note 3 2 3 6" xfId="1963" xr:uid="{00000000-0005-0000-0000-0000A8070000}"/>
    <cellStyle name="Note 3 2 3 7" xfId="1964" xr:uid="{00000000-0005-0000-0000-0000A9070000}"/>
    <cellStyle name="Note 3 2 4" xfId="1965" xr:uid="{00000000-0005-0000-0000-0000AA070000}"/>
    <cellStyle name="Note 3 2 4 2" xfId="1966" xr:uid="{00000000-0005-0000-0000-0000AB070000}"/>
    <cellStyle name="Note 3 2 4 2 2" xfId="1967" xr:uid="{00000000-0005-0000-0000-0000AC070000}"/>
    <cellStyle name="Note 3 2 4 2 2 2" xfId="1968" xr:uid="{00000000-0005-0000-0000-0000AD070000}"/>
    <cellStyle name="Note 3 2 4 2 2 3" xfId="1969" xr:uid="{00000000-0005-0000-0000-0000AE070000}"/>
    <cellStyle name="Note 3 2 4 2 2 4" xfId="1970" xr:uid="{00000000-0005-0000-0000-0000AF070000}"/>
    <cellStyle name="Note 3 2 4 2 2 5" xfId="1971" xr:uid="{00000000-0005-0000-0000-0000B0070000}"/>
    <cellStyle name="Note 3 2 4 2 3" xfId="1972" xr:uid="{00000000-0005-0000-0000-0000B1070000}"/>
    <cellStyle name="Note 3 2 4 2 4" xfId="1973" xr:uid="{00000000-0005-0000-0000-0000B2070000}"/>
    <cellStyle name="Note 3 2 4 2 5" xfId="1974" xr:uid="{00000000-0005-0000-0000-0000B3070000}"/>
    <cellStyle name="Note 3 2 4 3" xfId="1975" xr:uid="{00000000-0005-0000-0000-0000B4070000}"/>
    <cellStyle name="Note 3 2 4 3 2" xfId="1976" xr:uid="{00000000-0005-0000-0000-0000B5070000}"/>
    <cellStyle name="Note 3 2 4 3 2 2" xfId="1977" xr:uid="{00000000-0005-0000-0000-0000B6070000}"/>
    <cellStyle name="Note 3 2 4 3 2 3" xfId="1978" xr:uid="{00000000-0005-0000-0000-0000B7070000}"/>
    <cellStyle name="Note 3 2 4 3 2 4" xfId="1979" xr:uid="{00000000-0005-0000-0000-0000B8070000}"/>
    <cellStyle name="Note 3 2 4 3 2 5" xfId="1980" xr:uid="{00000000-0005-0000-0000-0000B9070000}"/>
    <cellStyle name="Note 3 2 4 3 3" xfId="1981" xr:uid="{00000000-0005-0000-0000-0000BA070000}"/>
    <cellStyle name="Note 3 2 4 3 4" xfId="1982" xr:uid="{00000000-0005-0000-0000-0000BB070000}"/>
    <cellStyle name="Note 3 2 4 3 5" xfId="1983" xr:uid="{00000000-0005-0000-0000-0000BC070000}"/>
    <cellStyle name="Note 3 2 4 4" xfId="1984" xr:uid="{00000000-0005-0000-0000-0000BD070000}"/>
    <cellStyle name="Note 3 2 4 4 2" xfId="1985" xr:uid="{00000000-0005-0000-0000-0000BE070000}"/>
    <cellStyle name="Note 3 2 4 4 3" xfId="1986" xr:uid="{00000000-0005-0000-0000-0000BF070000}"/>
    <cellStyle name="Note 3 2 4 4 4" xfId="1987" xr:uid="{00000000-0005-0000-0000-0000C0070000}"/>
    <cellStyle name="Note 3 2 4 4 5" xfId="1988" xr:uid="{00000000-0005-0000-0000-0000C1070000}"/>
    <cellStyle name="Note 3 2 4 5" xfId="1989" xr:uid="{00000000-0005-0000-0000-0000C2070000}"/>
    <cellStyle name="Note 3 2 4 6" xfId="1990" xr:uid="{00000000-0005-0000-0000-0000C3070000}"/>
    <cellStyle name="Note 3 2 4 7" xfId="1991" xr:uid="{00000000-0005-0000-0000-0000C4070000}"/>
    <cellStyle name="Note 3 2 5" xfId="1992" xr:uid="{00000000-0005-0000-0000-0000C5070000}"/>
    <cellStyle name="Note 3 2 5 2" xfId="1993" xr:uid="{00000000-0005-0000-0000-0000C6070000}"/>
    <cellStyle name="Note 3 2 5 2 2" xfId="1994" xr:uid="{00000000-0005-0000-0000-0000C7070000}"/>
    <cellStyle name="Note 3 2 5 2 3" xfId="1995" xr:uid="{00000000-0005-0000-0000-0000C8070000}"/>
    <cellStyle name="Note 3 2 5 2 4" xfId="1996" xr:uid="{00000000-0005-0000-0000-0000C9070000}"/>
    <cellStyle name="Note 3 2 5 2 5" xfId="1997" xr:uid="{00000000-0005-0000-0000-0000CA070000}"/>
    <cellStyle name="Note 3 2 5 3" xfId="1998" xr:uid="{00000000-0005-0000-0000-0000CB070000}"/>
    <cellStyle name="Note 3 2 5 4" xfId="1999" xr:uid="{00000000-0005-0000-0000-0000CC070000}"/>
    <cellStyle name="Note 3 2 5 5" xfId="2000" xr:uid="{00000000-0005-0000-0000-0000CD070000}"/>
    <cellStyle name="Note 3 2 6" xfId="2001" xr:uid="{00000000-0005-0000-0000-0000CE070000}"/>
    <cellStyle name="Note 3 2 6 2" xfId="2002" xr:uid="{00000000-0005-0000-0000-0000CF070000}"/>
    <cellStyle name="Note 3 2 6 2 2" xfId="2003" xr:uid="{00000000-0005-0000-0000-0000D0070000}"/>
    <cellStyle name="Note 3 2 6 2 3" xfId="2004" xr:uid="{00000000-0005-0000-0000-0000D1070000}"/>
    <cellStyle name="Note 3 2 6 2 4" xfId="2005" xr:uid="{00000000-0005-0000-0000-0000D2070000}"/>
    <cellStyle name="Note 3 2 6 2 5" xfId="2006" xr:uid="{00000000-0005-0000-0000-0000D3070000}"/>
    <cellStyle name="Note 3 2 6 3" xfId="2007" xr:uid="{00000000-0005-0000-0000-0000D4070000}"/>
    <cellStyle name="Note 3 2 6 4" xfId="2008" xr:uid="{00000000-0005-0000-0000-0000D5070000}"/>
    <cellStyle name="Note 3 2 6 5" xfId="2009" xr:uid="{00000000-0005-0000-0000-0000D6070000}"/>
    <cellStyle name="Note 3 2 7" xfId="2010" xr:uid="{00000000-0005-0000-0000-0000D7070000}"/>
    <cellStyle name="Note 3 3" xfId="2011" xr:uid="{00000000-0005-0000-0000-0000D8070000}"/>
    <cellStyle name="Note 3 3 2" xfId="2012" xr:uid="{00000000-0005-0000-0000-0000D9070000}"/>
    <cellStyle name="Note 3 3 2 2" xfId="2013" xr:uid="{00000000-0005-0000-0000-0000DA070000}"/>
    <cellStyle name="Note 3 3 2 2 2" xfId="2014" xr:uid="{00000000-0005-0000-0000-0000DB070000}"/>
    <cellStyle name="Note 3 3 2 2 3" xfId="2015" xr:uid="{00000000-0005-0000-0000-0000DC070000}"/>
    <cellStyle name="Note 3 3 2 2 4" xfId="2016" xr:uid="{00000000-0005-0000-0000-0000DD070000}"/>
    <cellStyle name="Note 3 3 2 2 5" xfId="2017" xr:uid="{00000000-0005-0000-0000-0000DE070000}"/>
    <cellStyle name="Note 3 3 2 3" xfId="2018" xr:uid="{00000000-0005-0000-0000-0000DF070000}"/>
    <cellStyle name="Note 3 3 2 4" xfId="2019" xr:uid="{00000000-0005-0000-0000-0000E0070000}"/>
    <cellStyle name="Note 3 3 2 5" xfId="2020" xr:uid="{00000000-0005-0000-0000-0000E1070000}"/>
    <cellStyle name="Note 3 3 3" xfId="2021" xr:uid="{00000000-0005-0000-0000-0000E2070000}"/>
    <cellStyle name="Note 3 3 3 2" xfId="2022" xr:uid="{00000000-0005-0000-0000-0000E3070000}"/>
    <cellStyle name="Note 3 3 3 2 2" xfId="2023" xr:uid="{00000000-0005-0000-0000-0000E4070000}"/>
    <cellStyle name="Note 3 3 3 2 3" xfId="2024" xr:uid="{00000000-0005-0000-0000-0000E5070000}"/>
    <cellStyle name="Note 3 3 3 2 4" xfId="2025" xr:uid="{00000000-0005-0000-0000-0000E6070000}"/>
    <cellStyle name="Note 3 3 3 2 5" xfId="2026" xr:uid="{00000000-0005-0000-0000-0000E7070000}"/>
    <cellStyle name="Note 3 3 3 3" xfId="2027" xr:uid="{00000000-0005-0000-0000-0000E8070000}"/>
    <cellStyle name="Note 3 3 3 4" xfId="2028" xr:uid="{00000000-0005-0000-0000-0000E9070000}"/>
    <cellStyle name="Note 3 3 3 5" xfId="2029" xr:uid="{00000000-0005-0000-0000-0000EA070000}"/>
    <cellStyle name="Note 3 3 4" xfId="2030" xr:uid="{00000000-0005-0000-0000-0000EB070000}"/>
    <cellStyle name="Note 3 3 4 2" xfId="2031" xr:uid="{00000000-0005-0000-0000-0000EC070000}"/>
    <cellStyle name="Note 3 3 4 3" xfId="2032" xr:uid="{00000000-0005-0000-0000-0000ED070000}"/>
    <cellStyle name="Note 3 3 4 4" xfId="2033" xr:uid="{00000000-0005-0000-0000-0000EE070000}"/>
    <cellStyle name="Note 3 3 4 5" xfId="2034" xr:uid="{00000000-0005-0000-0000-0000EF070000}"/>
    <cellStyle name="Note 3 3 5" xfId="2035" xr:uid="{00000000-0005-0000-0000-0000F0070000}"/>
    <cellStyle name="Note 3 3 6" xfId="2036" xr:uid="{00000000-0005-0000-0000-0000F1070000}"/>
    <cellStyle name="Note 3 3 7" xfId="2037" xr:uid="{00000000-0005-0000-0000-0000F2070000}"/>
    <cellStyle name="Note 3 4" xfId="2038" xr:uid="{00000000-0005-0000-0000-0000F3070000}"/>
    <cellStyle name="Note 3 4 2" xfId="2039" xr:uid="{00000000-0005-0000-0000-0000F4070000}"/>
    <cellStyle name="Note 3 4 2 2" xfId="2040" xr:uid="{00000000-0005-0000-0000-0000F5070000}"/>
    <cellStyle name="Note 3 4 2 2 2" xfId="2041" xr:uid="{00000000-0005-0000-0000-0000F6070000}"/>
    <cellStyle name="Note 3 4 2 2 3" xfId="2042" xr:uid="{00000000-0005-0000-0000-0000F7070000}"/>
    <cellStyle name="Note 3 4 2 2 4" xfId="2043" xr:uid="{00000000-0005-0000-0000-0000F8070000}"/>
    <cellStyle name="Note 3 4 2 2 5" xfId="2044" xr:uid="{00000000-0005-0000-0000-0000F9070000}"/>
    <cellStyle name="Note 3 4 2 3" xfId="2045" xr:uid="{00000000-0005-0000-0000-0000FA070000}"/>
    <cellStyle name="Note 3 4 2 4" xfId="2046" xr:uid="{00000000-0005-0000-0000-0000FB070000}"/>
    <cellStyle name="Note 3 4 2 5" xfId="2047" xr:uid="{00000000-0005-0000-0000-0000FC070000}"/>
    <cellStyle name="Note 3 4 3" xfId="2048" xr:uid="{00000000-0005-0000-0000-0000FD070000}"/>
    <cellStyle name="Note 3 4 3 2" xfId="2049" xr:uid="{00000000-0005-0000-0000-0000FE070000}"/>
    <cellStyle name="Note 3 4 3 2 2" xfId="2050" xr:uid="{00000000-0005-0000-0000-0000FF070000}"/>
    <cellStyle name="Note 3 4 3 2 3" xfId="2051" xr:uid="{00000000-0005-0000-0000-000000080000}"/>
    <cellStyle name="Note 3 4 3 2 4" xfId="2052" xr:uid="{00000000-0005-0000-0000-000001080000}"/>
    <cellStyle name="Note 3 4 3 2 5" xfId="2053" xr:uid="{00000000-0005-0000-0000-000002080000}"/>
    <cellStyle name="Note 3 4 3 3" xfId="2054" xr:uid="{00000000-0005-0000-0000-000003080000}"/>
    <cellStyle name="Note 3 4 3 4" xfId="2055" xr:uid="{00000000-0005-0000-0000-000004080000}"/>
    <cellStyle name="Note 3 4 3 5" xfId="2056" xr:uid="{00000000-0005-0000-0000-000005080000}"/>
    <cellStyle name="Note 3 4 4" xfId="2057" xr:uid="{00000000-0005-0000-0000-000006080000}"/>
    <cellStyle name="Note 3 4 4 2" xfId="2058" xr:uid="{00000000-0005-0000-0000-000007080000}"/>
    <cellStyle name="Note 3 4 4 3" xfId="2059" xr:uid="{00000000-0005-0000-0000-000008080000}"/>
    <cellStyle name="Note 3 4 4 4" xfId="2060" xr:uid="{00000000-0005-0000-0000-000009080000}"/>
    <cellStyle name="Note 3 4 4 5" xfId="2061" xr:uid="{00000000-0005-0000-0000-00000A080000}"/>
    <cellStyle name="Note 3 4 5" xfId="2062" xr:uid="{00000000-0005-0000-0000-00000B080000}"/>
    <cellStyle name="Note 3 4 6" xfId="2063" xr:uid="{00000000-0005-0000-0000-00000C080000}"/>
    <cellStyle name="Note 3 4 7" xfId="2064" xr:uid="{00000000-0005-0000-0000-00000D080000}"/>
    <cellStyle name="Note 3 5" xfId="2065" xr:uid="{00000000-0005-0000-0000-00000E080000}"/>
    <cellStyle name="Note 3 5 2" xfId="2066" xr:uid="{00000000-0005-0000-0000-00000F080000}"/>
    <cellStyle name="Note 3 5 2 2" xfId="2067" xr:uid="{00000000-0005-0000-0000-000010080000}"/>
    <cellStyle name="Note 3 5 2 2 2" xfId="2068" xr:uid="{00000000-0005-0000-0000-000011080000}"/>
    <cellStyle name="Note 3 5 2 2 3" xfId="2069" xr:uid="{00000000-0005-0000-0000-000012080000}"/>
    <cellStyle name="Note 3 5 2 2 4" xfId="2070" xr:uid="{00000000-0005-0000-0000-000013080000}"/>
    <cellStyle name="Note 3 5 2 2 5" xfId="2071" xr:uid="{00000000-0005-0000-0000-000014080000}"/>
    <cellStyle name="Note 3 5 2 3" xfId="2072" xr:uid="{00000000-0005-0000-0000-000015080000}"/>
    <cellStyle name="Note 3 5 2 4" xfId="2073" xr:uid="{00000000-0005-0000-0000-000016080000}"/>
    <cellStyle name="Note 3 5 2 5" xfId="2074" xr:uid="{00000000-0005-0000-0000-000017080000}"/>
    <cellStyle name="Note 3 5 3" xfId="2075" xr:uid="{00000000-0005-0000-0000-000018080000}"/>
    <cellStyle name="Note 3 5 3 2" xfId="2076" xr:uid="{00000000-0005-0000-0000-000019080000}"/>
    <cellStyle name="Note 3 5 3 2 2" xfId="2077" xr:uid="{00000000-0005-0000-0000-00001A080000}"/>
    <cellStyle name="Note 3 5 3 2 3" xfId="2078" xr:uid="{00000000-0005-0000-0000-00001B080000}"/>
    <cellStyle name="Note 3 5 3 2 4" xfId="2079" xr:uid="{00000000-0005-0000-0000-00001C080000}"/>
    <cellStyle name="Note 3 5 3 2 5" xfId="2080" xr:uid="{00000000-0005-0000-0000-00001D080000}"/>
    <cellStyle name="Note 3 5 3 3" xfId="2081" xr:uid="{00000000-0005-0000-0000-00001E080000}"/>
    <cellStyle name="Note 3 5 3 4" xfId="2082" xr:uid="{00000000-0005-0000-0000-00001F080000}"/>
    <cellStyle name="Note 3 5 3 5" xfId="2083" xr:uid="{00000000-0005-0000-0000-000020080000}"/>
    <cellStyle name="Note 3 5 4" xfId="2084" xr:uid="{00000000-0005-0000-0000-000021080000}"/>
    <cellStyle name="Note 3 5 4 2" xfId="2085" xr:uid="{00000000-0005-0000-0000-000022080000}"/>
    <cellStyle name="Note 3 5 4 3" xfId="2086" xr:uid="{00000000-0005-0000-0000-000023080000}"/>
    <cellStyle name="Note 3 5 4 4" xfId="2087" xr:uid="{00000000-0005-0000-0000-000024080000}"/>
    <cellStyle name="Note 3 5 4 5" xfId="2088" xr:uid="{00000000-0005-0000-0000-000025080000}"/>
    <cellStyle name="Note 3 5 5" xfId="2089" xr:uid="{00000000-0005-0000-0000-000026080000}"/>
    <cellStyle name="Note 3 5 6" xfId="2090" xr:uid="{00000000-0005-0000-0000-000027080000}"/>
    <cellStyle name="Note 3 5 7" xfId="2091" xr:uid="{00000000-0005-0000-0000-000028080000}"/>
    <cellStyle name="Note 3 6" xfId="2092" xr:uid="{00000000-0005-0000-0000-000029080000}"/>
    <cellStyle name="Note 4" xfId="2093" xr:uid="{00000000-0005-0000-0000-00002A080000}"/>
    <cellStyle name="Note 4 2" xfId="2094" xr:uid="{00000000-0005-0000-0000-00002B080000}"/>
    <cellStyle name="Note 5" xfId="2095" xr:uid="{00000000-0005-0000-0000-00002C080000}"/>
    <cellStyle name="OLELink" xfId="2096" xr:uid="{00000000-0005-0000-0000-00002D080000}"/>
    <cellStyle name="Optional input" xfId="2097" xr:uid="{00000000-0005-0000-0000-00002E080000}"/>
    <cellStyle name="Or-Ma Spectrum" xfId="2098" xr:uid="{00000000-0005-0000-0000-00002F080000}"/>
    <cellStyle name="Output 2" xfId="2099" xr:uid="{00000000-0005-0000-0000-000030080000}"/>
    <cellStyle name="Output 2 2" xfId="2100" xr:uid="{00000000-0005-0000-0000-000031080000}"/>
    <cellStyle name="Output 2 2 2" xfId="2101" xr:uid="{00000000-0005-0000-0000-000032080000}"/>
    <cellStyle name="Output 2 2 2 2" xfId="2102" xr:uid="{00000000-0005-0000-0000-000033080000}"/>
    <cellStyle name="Output 2 2 2 2 2" xfId="2103" xr:uid="{00000000-0005-0000-0000-000034080000}"/>
    <cellStyle name="Output 2 2 2 2 2 2" xfId="2104" xr:uid="{00000000-0005-0000-0000-000035080000}"/>
    <cellStyle name="Output 2 2 2 2 2 3" xfId="2105" xr:uid="{00000000-0005-0000-0000-000036080000}"/>
    <cellStyle name="Output 2 2 2 2 2 4" xfId="2106" xr:uid="{00000000-0005-0000-0000-000037080000}"/>
    <cellStyle name="Output 2 2 2 2 2 5" xfId="2107" xr:uid="{00000000-0005-0000-0000-000038080000}"/>
    <cellStyle name="Output 2 2 2 2 3" xfId="2108" xr:uid="{00000000-0005-0000-0000-000039080000}"/>
    <cellStyle name="Output 2 2 2 2 4" xfId="2109" xr:uid="{00000000-0005-0000-0000-00003A080000}"/>
    <cellStyle name="Output 2 2 2 2 5" xfId="2110" xr:uid="{00000000-0005-0000-0000-00003B080000}"/>
    <cellStyle name="Output 2 2 2 3" xfId="2111" xr:uid="{00000000-0005-0000-0000-00003C080000}"/>
    <cellStyle name="Output 2 2 2 3 2" xfId="2112" xr:uid="{00000000-0005-0000-0000-00003D080000}"/>
    <cellStyle name="Output 2 2 2 3 2 2" xfId="2113" xr:uid="{00000000-0005-0000-0000-00003E080000}"/>
    <cellStyle name="Output 2 2 2 3 2 3" xfId="2114" xr:uid="{00000000-0005-0000-0000-00003F080000}"/>
    <cellStyle name="Output 2 2 2 3 2 4" xfId="2115" xr:uid="{00000000-0005-0000-0000-000040080000}"/>
    <cellStyle name="Output 2 2 2 3 2 5" xfId="2116" xr:uid="{00000000-0005-0000-0000-000041080000}"/>
    <cellStyle name="Output 2 2 2 3 3" xfId="2117" xr:uid="{00000000-0005-0000-0000-000042080000}"/>
    <cellStyle name="Output 2 2 2 3 4" xfId="2118" xr:uid="{00000000-0005-0000-0000-000043080000}"/>
    <cellStyle name="Output 2 2 2 3 5" xfId="2119" xr:uid="{00000000-0005-0000-0000-000044080000}"/>
    <cellStyle name="Output 2 2 2 4" xfId="2120" xr:uid="{00000000-0005-0000-0000-000045080000}"/>
    <cellStyle name="Output 2 2 2 4 2" xfId="2121" xr:uid="{00000000-0005-0000-0000-000046080000}"/>
    <cellStyle name="Output 2 2 2 4 3" xfId="2122" xr:uid="{00000000-0005-0000-0000-000047080000}"/>
    <cellStyle name="Output 2 2 2 4 4" xfId="2123" xr:uid="{00000000-0005-0000-0000-000048080000}"/>
    <cellStyle name="Output 2 2 2 4 5" xfId="2124" xr:uid="{00000000-0005-0000-0000-000049080000}"/>
    <cellStyle name="Output 2 2 2 5" xfId="2125" xr:uid="{00000000-0005-0000-0000-00004A080000}"/>
    <cellStyle name="Output 2 2 2 6" xfId="2126" xr:uid="{00000000-0005-0000-0000-00004B080000}"/>
    <cellStyle name="Output 2 2 2 7" xfId="2127" xr:uid="{00000000-0005-0000-0000-00004C080000}"/>
    <cellStyle name="Output 2 2 3" xfId="2128" xr:uid="{00000000-0005-0000-0000-00004D080000}"/>
    <cellStyle name="Output 2 2 3 2" xfId="2129" xr:uid="{00000000-0005-0000-0000-00004E080000}"/>
    <cellStyle name="Output 2 2 3 2 2" xfId="2130" xr:uid="{00000000-0005-0000-0000-00004F080000}"/>
    <cellStyle name="Output 2 2 3 2 2 2" xfId="2131" xr:uid="{00000000-0005-0000-0000-000050080000}"/>
    <cellStyle name="Output 2 2 3 2 2 3" xfId="2132" xr:uid="{00000000-0005-0000-0000-000051080000}"/>
    <cellStyle name="Output 2 2 3 2 2 4" xfId="2133" xr:uid="{00000000-0005-0000-0000-000052080000}"/>
    <cellStyle name="Output 2 2 3 2 2 5" xfId="2134" xr:uid="{00000000-0005-0000-0000-000053080000}"/>
    <cellStyle name="Output 2 2 3 2 3" xfId="2135" xr:uid="{00000000-0005-0000-0000-000054080000}"/>
    <cellStyle name="Output 2 2 3 2 4" xfId="2136" xr:uid="{00000000-0005-0000-0000-000055080000}"/>
    <cellStyle name="Output 2 2 3 2 5" xfId="2137" xr:uid="{00000000-0005-0000-0000-000056080000}"/>
    <cellStyle name="Output 2 2 3 3" xfId="2138" xr:uid="{00000000-0005-0000-0000-000057080000}"/>
    <cellStyle name="Output 2 2 3 3 2" xfId="2139" xr:uid="{00000000-0005-0000-0000-000058080000}"/>
    <cellStyle name="Output 2 2 3 3 2 2" xfId="2140" xr:uid="{00000000-0005-0000-0000-000059080000}"/>
    <cellStyle name="Output 2 2 3 3 2 3" xfId="2141" xr:uid="{00000000-0005-0000-0000-00005A080000}"/>
    <cellStyle name="Output 2 2 3 3 2 4" xfId="2142" xr:uid="{00000000-0005-0000-0000-00005B080000}"/>
    <cellStyle name="Output 2 2 3 3 2 5" xfId="2143" xr:uid="{00000000-0005-0000-0000-00005C080000}"/>
    <cellStyle name="Output 2 2 3 3 3" xfId="2144" xr:uid="{00000000-0005-0000-0000-00005D080000}"/>
    <cellStyle name="Output 2 2 3 3 4" xfId="2145" xr:uid="{00000000-0005-0000-0000-00005E080000}"/>
    <cellStyle name="Output 2 2 3 3 5" xfId="2146" xr:uid="{00000000-0005-0000-0000-00005F080000}"/>
    <cellStyle name="Output 2 2 3 4" xfId="2147" xr:uid="{00000000-0005-0000-0000-000060080000}"/>
    <cellStyle name="Output 2 2 3 4 2" xfId="2148" xr:uid="{00000000-0005-0000-0000-000061080000}"/>
    <cellStyle name="Output 2 2 3 4 3" xfId="2149" xr:uid="{00000000-0005-0000-0000-000062080000}"/>
    <cellStyle name="Output 2 2 3 4 4" xfId="2150" xr:uid="{00000000-0005-0000-0000-000063080000}"/>
    <cellStyle name="Output 2 2 3 4 5" xfId="2151" xr:uid="{00000000-0005-0000-0000-000064080000}"/>
    <cellStyle name="Output 2 2 3 5" xfId="2152" xr:uid="{00000000-0005-0000-0000-000065080000}"/>
    <cellStyle name="Output 2 2 3 6" xfId="2153" xr:uid="{00000000-0005-0000-0000-000066080000}"/>
    <cellStyle name="Output 2 2 3 7" xfId="2154" xr:uid="{00000000-0005-0000-0000-000067080000}"/>
    <cellStyle name="Output 2 2 4" xfId="2155" xr:uid="{00000000-0005-0000-0000-000068080000}"/>
    <cellStyle name="Output 2 2 4 2" xfId="2156" xr:uid="{00000000-0005-0000-0000-000069080000}"/>
    <cellStyle name="Output 2 2 4 2 2" xfId="2157" xr:uid="{00000000-0005-0000-0000-00006A080000}"/>
    <cellStyle name="Output 2 2 4 2 2 2" xfId="2158" xr:uid="{00000000-0005-0000-0000-00006B080000}"/>
    <cellStyle name="Output 2 2 4 2 2 3" xfId="2159" xr:uid="{00000000-0005-0000-0000-00006C080000}"/>
    <cellStyle name="Output 2 2 4 2 2 4" xfId="2160" xr:uid="{00000000-0005-0000-0000-00006D080000}"/>
    <cellStyle name="Output 2 2 4 2 2 5" xfId="2161" xr:uid="{00000000-0005-0000-0000-00006E080000}"/>
    <cellStyle name="Output 2 2 4 2 3" xfId="2162" xr:uid="{00000000-0005-0000-0000-00006F080000}"/>
    <cellStyle name="Output 2 2 4 2 4" xfId="2163" xr:uid="{00000000-0005-0000-0000-000070080000}"/>
    <cellStyle name="Output 2 2 4 2 5" xfId="2164" xr:uid="{00000000-0005-0000-0000-000071080000}"/>
    <cellStyle name="Output 2 2 4 3" xfId="2165" xr:uid="{00000000-0005-0000-0000-000072080000}"/>
    <cellStyle name="Output 2 2 4 3 2" xfId="2166" xr:uid="{00000000-0005-0000-0000-000073080000}"/>
    <cellStyle name="Output 2 2 4 3 2 2" xfId="2167" xr:uid="{00000000-0005-0000-0000-000074080000}"/>
    <cellStyle name="Output 2 2 4 3 2 3" xfId="2168" xr:uid="{00000000-0005-0000-0000-000075080000}"/>
    <cellStyle name="Output 2 2 4 3 2 4" xfId="2169" xr:uid="{00000000-0005-0000-0000-000076080000}"/>
    <cellStyle name="Output 2 2 4 3 2 5" xfId="2170" xr:uid="{00000000-0005-0000-0000-000077080000}"/>
    <cellStyle name="Output 2 2 4 3 3" xfId="2171" xr:uid="{00000000-0005-0000-0000-000078080000}"/>
    <cellStyle name="Output 2 2 4 3 4" xfId="2172" xr:uid="{00000000-0005-0000-0000-000079080000}"/>
    <cellStyle name="Output 2 2 4 3 5" xfId="2173" xr:uid="{00000000-0005-0000-0000-00007A080000}"/>
    <cellStyle name="Output 2 2 4 4" xfId="2174" xr:uid="{00000000-0005-0000-0000-00007B080000}"/>
    <cellStyle name="Output 2 2 4 4 2" xfId="2175" xr:uid="{00000000-0005-0000-0000-00007C080000}"/>
    <cellStyle name="Output 2 2 4 4 3" xfId="2176" xr:uid="{00000000-0005-0000-0000-00007D080000}"/>
    <cellStyle name="Output 2 2 4 4 4" xfId="2177" xr:uid="{00000000-0005-0000-0000-00007E080000}"/>
    <cellStyle name="Output 2 2 4 4 5" xfId="2178" xr:uid="{00000000-0005-0000-0000-00007F080000}"/>
    <cellStyle name="Output 2 2 4 5" xfId="2179" xr:uid="{00000000-0005-0000-0000-000080080000}"/>
    <cellStyle name="Output 2 2 4 6" xfId="2180" xr:uid="{00000000-0005-0000-0000-000081080000}"/>
    <cellStyle name="Output 2 2 4 7" xfId="2181" xr:uid="{00000000-0005-0000-0000-000082080000}"/>
    <cellStyle name="Output 2 2 5" xfId="2182" xr:uid="{00000000-0005-0000-0000-000083080000}"/>
    <cellStyle name="Output 2 2 5 2" xfId="2183" xr:uid="{00000000-0005-0000-0000-000084080000}"/>
    <cellStyle name="Output 2 2 5 2 2" xfId="2184" xr:uid="{00000000-0005-0000-0000-000085080000}"/>
    <cellStyle name="Output 2 2 5 2 3" xfId="2185" xr:uid="{00000000-0005-0000-0000-000086080000}"/>
    <cellStyle name="Output 2 2 5 2 4" xfId="2186" xr:uid="{00000000-0005-0000-0000-000087080000}"/>
    <cellStyle name="Output 2 2 5 2 5" xfId="2187" xr:uid="{00000000-0005-0000-0000-000088080000}"/>
    <cellStyle name="Output 2 2 5 3" xfId="2188" xr:uid="{00000000-0005-0000-0000-000089080000}"/>
    <cellStyle name="Output 2 2 5 4" xfId="2189" xr:uid="{00000000-0005-0000-0000-00008A080000}"/>
    <cellStyle name="Output 2 2 5 5" xfId="2190" xr:uid="{00000000-0005-0000-0000-00008B080000}"/>
    <cellStyle name="Output 2 2 6" xfId="2191" xr:uid="{00000000-0005-0000-0000-00008C080000}"/>
    <cellStyle name="Output 2 2 6 2" xfId="2192" xr:uid="{00000000-0005-0000-0000-00008D080000}"/>
    <cellStyle name="Output 2 2 6 2 2" xfId="2193" xr:uid="{00000000-0005-0000-0000-00008E080000}"/>
    <cellStyle name="Output 2 2 6 2 3" xfId="2194" xr:uid="{00000000-0005-0000-0000-00008F080000}"/>
    <cellStyle name="Output 2 2 6 2 4" xfId="2195" xr:uid="{00000000-0005-0000-0000-000090080000}"/>
    <cellStyle name="Output 2 2 6 2 5" xfId="2196" xr:uid="{00000000-0005-0000-0000-000091080000}"/>
    <cellStyle name="Output 2 2 6 3" xfId="2197" xr:uid="{00000000-0005-0000-0000-000092080000}"/>
    <cellStyle name="Output 2 2 6 4" xfId="2198" xr:uid="{00000000-0005-0000-0000-000093080000}"/>
    <cellStyle name="Output 2 2 6 5" xfId="2199" xr:uid="{00000000-0005-0000-0000-000094080000}"/>
    <cellStyle name="Output 2 2 7" xfId="2200" xr:uid="{00000000-0005-0000-0000-000095080000}"/>
    <cellStyle name="Output 2 3" xfId="2201" xr:uid="{00000000-0005-0000-0000-000096080000}"/>
    <cellStyle name="Output 2 3 2" xfId="2202" xr:uid="{00000000-0005-0000-0000-000097080000}"/>
    <cellStyle name="Output 2 3 2 2" xfId="2203" xr:uid="{00000000-0005-0000-0000-000098080000}"/>
    <cellStyle name="Output 2 3 2 2 2" xfId="2204" xr:uid="{00000000-0005-0000-0000-000099080000}"/>
    <cellStyle name="Output 2 3 2 2 3" xfId="2205" xr:uid="{00000000-0005-0000-0000-00009A080000}"/>
    <cellStyle name="Output 2 3 2 2 4" xfId="2206" xr:uid="{00000000-0005-0000-0000-00009B080000}"/>
    <cellStyle name="Output 2 3 2 2 5" xfId="2207" xr:uid="{00000000-0005-0000-0000-00009C080000}"/>
    <cellStyle name="Output 2 3 2 3" xfId="2208" xr:uid="{00000000-0005-0000-0000-00009D080000}"/>
    <cellStyle name="Output 2 3 2 4" xfId="2209" xr:uid="{00000000-0005-0000-0000-00009E080000}"/>
    <cellStyle name="Output 2 3 2 5" xfId="2210" xr:uid="{00000000-0005-0000-0000-00009F080000}"/>
    <cellStyle name="Output 2 3 3" xfId="2211" xr:uid="{00000000-0005-0000-0000-0000A0080000}"/>
    <cellStyle name="Output 2 3 3 2" xfId="2212" xr:uid="{00000000-0005-0000-0000-0000A1080000}"/>
    <cellStyle name="Output 2 3 3 2 2" xfId="2213" xr:uid="{00000000-0005-0000-0000-0000A2080000}"/>
    <cellStyle name="Output 2 3 3 2 3" xfId="2214" xr:uid="{00000000-0005-0000-0000-0000A3080000}"/>
    <cellStyle name="Output 2 3 3 2 4" xfId="2215" xr:uid="{00000000-0005-0000-0000-0000A4080000}"/>
    <cellStyle name="Output 2 3 3 2 5" xfId="2216" xr:uid="{00000000-0005-0000-0000-0000A5080000}"/>
    <cellStyle name="Output 2 3 3 3" xfId="2217" xr:uid="{00000000-0005-0000-0000-0000A6080000}"/>
    <cellStyle name="Output 2 3 3 4" xfId="2218" xr:uid="{00000000-0005-0000-0000-0000A7080000}"/>
    <cellStyle name="Output 2 3 3 5" xfId="2219" xr:uid="{00000000-0005-0000-0000-0000A8080000}"/>
    <cellStyle name="Output 2 3 4" xfId="2220" xr:uid="{00000000-0005-0000-0000-0000A9080000}"/>
    <cellStyle name="Output 2 3 4 2" xfId="2221" xr:uid="{00000000-0005-0000-0000-0000AA080000}"/>
    <cellStyle name="Output 2 3 4 3" xfId="2222" xr:uid="{00000000-0005-0000-0000-0000AB080000}"/>
    <cellStyle name="Output 2 3 4 4" xfId="2223" xr:uid="{00000000-0005-0000-0000-0000AC080000}"/>
    <cellStyle name="Output 2 3 4 5" xfId="2224" xr:uid="{00000000-0005-0000-0000-0000AD080000}"/>
    <cellStyle name="Output 2 3 5" xfId="2225" xr:uid="{00000000-0005-0000-0000-0000AE080000}"/>
    <cellStyle name="Output 2 3 6" xfId="2226" xr:uid="{00000000-0005-0000-0000-0000AF080000}"/>
    <cellStyle name="Output 2 3 7" xfId="2227" xr:uid="{00000000-0005-0000-0000-0000B0080000}"/>
    <cellStyle name="Output 2 4" xfId="2228" xr:uid="{00000000-0005-0000-0000-0000B1080000}"/>
    <cellStyle name="Output 2 4 2" xfId="2229" xr:uid="{00000000-0005-0000-0000-0000B2080000}"/>
    <cellStyle name="Output 2 4 2 2" xfId="2230" xr:uid="{00000000-0005-0000-0000-0000B3080000}"/>
    <cellStyle name="Output 2 4 2 2 2" xfId="2231" xr:uid="{00000000-0005-0000-0000-0000B4080000}"/>
    <cellStyle name="Output 2 4 2 2 3" xfId="2232" xr:uid="{00000000-0005-0000-0000-0000B5080000}"/>
    <cellStyle name="Output 2 4 2 2 4" xfId="2233" xr:uid="{00000000-0005-0000-0000-0000B6080000}"/>
    <cellStyle name="Output 2 4 2 2 5" xfId="2234" xr:uid="{00000000-0005-0000-0000-0000B7080000}"/>
    <cellStyle name="Output 2 4 2 3" xfId="2235" xr:uid="{00000000-0005-0000-0000-0000B8080000}"/>
    <cellStyle name="Output 2 4 2 4" xfId="2236" xr:uid="{00000000-0005-0000-0000-0000B9080000}"/>
    <cellStyle name="Output 2 4 2 5" xfId="2237" xr:uid="{00000000-0005-0000-0000-0000BA080000}"/>
    <cellStyle name="Output 2 4 3" xfId="2238" xr:uid="{00000000-0005-0000-0000-0000BB080000}"/>
    <cellStyle name="Output 2 4 3 2" xfId="2239" xr:uid="{00000000-0005-0000-0000-0000BC080000}"/>
    <cellStyle name="Output 2 4 3 2 2" xfId="2240" xr:uid="{00000000-0005-0000-0000-0000BD080000}"/>
    <cellStyle name="Output 2 4 3 2 3" xfId="2241" xr:uid="{00000000-0005-0000-0000-0000BE080000}"/>
    <cellStyle name="Output 2 4 3 2 4" xfId="2242" xr:uid="{00000000-0005-0000-0000-0000BF080000}"/>
    <cellStyle name="Output 2 4 3 2 5" xfId="2243" xr:uid="{00000000-0005-0000-0000-0000C0080000}"/>
    <cellStyle name="Output 2 4 3 3" xfId="2244" xr:uid="{00000000-0005-0000-0000-0000C1080000}"/>
    <cellStyle name="Output 2 4 3 4" xfId="2245" xr:uid="{00000000-0005-0000-0000-0000C2080000}"/>
    <cellStyle name="Output 2 4 3 5" xfId="2246" xr:uid="{00000000-0005-0000-0000-0000C3080000}"/>
    <cellStyle name="Output 2 4 4" xfId="2247" xr:uid="{00000000-0005-0000-0000-0000C4080000}"/>
    <cellStyle name="Output 2 4 4 2" xfId="2248" xr:uid="{00000000-0005-0000-0000-0000C5080000}"/>
    <cellStyle name="Output 2 4 4 3" xfId="2249" xr:uid="{00000000-0005-0000-0000-0000C6080000}"/>
    <cellStyle name="Output 2 4 4 4" xfId="2250" xr:uid="{00000000-0005-0000-0000-0000C7080000}"/>
    <cellStyle name="Output 2 4 4 5" xfId="2251" xr:uid="{00000000-0005-0000-0000-0000C8080000}"/>
    <cellStyle name="Output 2 4 5" xfId="2252" xr:uid="{00000000-0005-0000-0000-0000C9080000}"/>
    <cellStyle name="Output 2 4 6" xfId="2253" xr:uid="{00000000-0005-0000-0000-0000CA080000}"/>
    <cellStyle name="Output 2 4 7" xfId="2254" xr:uid="{00000000-0005-0000-0000-0000CB080000}"/>
    <cellStyle name="Output 2 5" xfId="2255" xr:uid="{00000000-0005-0000-0000-0000CC080000}"/>
    <cellStyle name="Output 2 5 2" xfId="2256" xr:uid="{00000000-0005-0000-0000-0000CD080000}"/>
    <cellStyle name="Output 2 5 2 2" xfId="2257" xr:uid="{00000000-0005-0000-0000-0000CE080000}"/>
    <cellStyle name="Output 2 5 2 2 2" xfId="2258" xr:uid="{00000000-0005-0000-0000-0000CF080000}"/>
    <cellStyle name="Output 2 5 2 2 3" xfId="2259" xr:uid="{00000000-0005-0000-0000-0000D0080000}"/>
    <cellStyle name="Output 2 5 2 2 4" xfId="2260" xr:uid="{00000000-0005-0000-0000-0000D1080000}"/>
    <cellStyle name="Output 2 5 2 2 5" xfId="2261" xr:uid="{00000000-0005-0000-0000-0000D2080000}"/>
    <cellStyle name="Output 2 5 2 3" xfId="2262" xr:uid="{00000000-0005-0000-0000-0000D3080000}"/>
    <cellStyle name="Output 2 5 2 4" xfId="2263" xr:uid="{00000000-0005-0000-0000-0000D4080000}"/>
    <cellStyle name="Output 2 5 2 5" xfId="2264" xr:uid="{00000000-0005-0000-0000-0000D5080000}"/>
    <cellStyle name="Output 2 5 3" xfId="2265" xr:uid="{00000000-0005-0000-0000-0000D6080000}"/>
    <cellStyle name="Output 2 5 3 2" xfId="2266" xr:uid="{00000000-0005-0000-0000-0000D7080000}"/>
    <cellStyle name="Output 2 5 3 2 2" xfId="2267" xr:uid="{00000000-0005-0000-0000-0000D8080000}"/>
    <cellStyle name="Output 2 5 3 2 3" xfId="2268" xr:uid="{00000000-0005-0000-0000-0000D9080000}"/>
    <cellStyle name="Output 2 5 3 2 4" xfId="2269" xr:uid="{00000000-0005-0000-0000-0000DA080000}"/>
    <cellStyle name="Output 2 5 3 2 5" xfId="2270" xr:uid="{00000000-0005-0000-0000-0000DB080000}"/>
    <cellStyle name="Output 2 5 3 3" xfId="2271" xr:uid="{00000000-0005-0000-0000-0000DC080000}"/>
    <cellStyle name="Output 2 5 3 4" xfId="2272" xr:uid="{00000000-0005-0000-0000-0000DD080000}"/>
    <cellStyle name="Output 2 5 3 5" xfId="2273" xr:uid="{00000000-0005-0000-0000-0000DE080000}"/>
    <cellStyle name="Output 2 5 4" xfId="2274" xr:uid="{00000000-0005-0000-0000-0000DF080000}"/>
    <cellStyle name="Output 2 5 4 2" xfId="2275" xr:uid="{00000000-0005-0000-0000-0000E0080000}"/>
    <cellStyle name="Output 2 5 4 3" xfId="2276" xr:uid="{00000000-0005-0000-0000-0000E1080000}"/>
    <cellStyle name="Output 2 5 4 4" xfId="2277" xr:uid="{00000000-0005-0000-0000-0000E2080000}"/>
    <cellStyle name="Output 2 5 4 5" xfId="2278" xr:uid="{00000000-0005-0000-0000-0000E3080000}"/>
    <cellStyle name="Output 2 5 5" xfId="2279" xr:uid="{00000000-0005-0000-0000-0000E4080000}"/>
    <cellStyle name="Output 2 5 6" xfId="2280" xr:uid="{00000000-0005-0000-0000-0000E5080000}"/>
    <cellStyle name="Output 2 5 7" xfId="2281" xr:uid="{00000000-0005-0000-0000-0000E6080000}"/>
    <cellStyle name="Output 2 6" xfId="2282" xr:uid="{00000000-0005-0000-0000-0000E7080000}"/>
    <cellStyle name="Output 2 7" xfId="2283" xr:uid="{00000000-0005-0000-0000-0000E8080000}"/>
    <cellStyle name="Output 3" xfId="2284" xr:uid="{00000000-0005-0000-0000-0000E9080000}"/>
    <cellStyle name="Output 3 2" xfId="2285" xr:uid="{00000000-0005-0000-0000-0000EA080000}"/>
    <cellStyle name="Output 3 2 2" xfId="2286" xr:uid="{00000000-0005-0000-0000-0000EB080000}"/>
    <cellStyle name="Output 3 2 2 2" xfId="2287" xr:uid="{00000000-0005-0000-0000-0000EC080000}"/>
    <cellStyle name="Output 3 2 2 2 2" xfId="2288" xr:uid="{00000000-0005-0000-0000-0000ED080000}"/>
    <cellStyle name="Output 3 2 2 2 2 2" xfId="2289" xr:uid="{00000000-0005-0000-0000-0000EE080000}"/>
    <cellStyle name="Output 3 2 2 2 2 3" xfId="2290" xr:uid="{00000000-0005-0000-0000-0000EF080000}"/>
    <cellStyle name="Output 3 2 2 2 2 4" xfId="2291" xr:uid="{00000000-0005-0000-0000-0000F0080000}"/>
    <cellStyle name="Output 3 2 2 2 2 5" xfId="2292" xr:uid="{00000000-0005-0000-0000-0000F1080000}"/>
    <cellStyle name="Output 3 2 2 2 3" xfId="2293" xr:uid="{00000000-0005-0000-0000-0000F2080000}"/>
    <cellStyle name="Output 3 2 2 2 4" xfId="2294" xr:uid="{00000000-0005-0000-0000-0000F3080000}"/>
    <cellStyle name="Output 3 2 2 2 5" xfId="2295" xr:uid="{00000000-0005-0000-0000-0000F4080000}"/>
    <cellStyle name="Output 3 2 2 3" xfId="2296" xr:uid="{00000000-0005-0000-0000-0000F5080000}"/>
    <cellStyle name="Output 3 2 2 3 2" xfId="2297" xr:uid="{00000000-0005-0000-0000-0000F6080000}"/>
    <cellStyle name="Output 3 2 2 3 2 2" xfId="2298" xr:uid="{00000000-0005-0000-0000-0000F7080000}"/>
    <cellStyle name="Output 3 2 2 3 2 3" xfId="2299" xr:uid="{00000000-0005-0000-0000-0000F8080000}"/>
    <cellStyle name="Output 3 2 2 3 2 4" xfId="2300" xr:uid="{00000000-0005-0000-0000-0000F9080000}"/>
    <cellStyle name="Output 3 2 2 3 2 5" xfId="2301" xr:uid="{00000000-0005-0000-0000-0000FA080000}"/>
    <cellStyle name="Output 3 2 2 3 3" xfId="2302" xr:uid="{00000000-0005-0000-0000-0000FB080000}"/>
    <cellStyle name="Output 3 2 2 3 4" xfId="2303" xr:uid="{00000000-0005-0000-0000-0000FC080000}"/>
    <cellStyle name="Output 3 2 2 3 5" xfId="2304" xr:uid="{00000000-0005-0000-0000-0000FD080000}"/>
    <cellStyle name="Output 3 2 2 4" xfId="2305" xr:uid="{00000000-0005-0000-0000-0000FE080000}"/>
    <cellStyle name="Output 3 2 2 4 2" xfId="2306" xr:uid="{00000000-0005-0000-0000-0000FF080000}"/>
    <cellStyle name="Output 3 2 2 4 3" xfId="2307" xr:uid="{00000000-0005-0000-0000-000000090000}"/>
    <cellStyle name="Output 3 2 2 4 4" xfId="2308" xr:uid="{00000000-0005-0000-0000-000001090000}"/>
    <cellStyle name="Output 3 2 2 4 5" xfId="2309" xr:uid="{00000000-0005-0000-0000-000002090000}"/>
    <cellStyle name="Output 3 2 2 5" xfId="2310" xr:uid="{00000000-0005-0000-0000-000003090000}"/>
    <cellStyle name="Output 3 2 2 6" xfId="2311" xr:uid="{00000000-0005-0000-0000-000004090000}"/>
    <cellStyle name="Output 3 2 2 7" xfId="2312" xr:uid="{00000000-0005-0000-0000-000005090000}"/>
    <cellStyle name="Output 3 2 3" xfId="2313" xr:uid="{00000000-0005-0000-0000-000006090000}"/>
    <cellStyle name="Output 3 2 3 2" xfId="2314" xr:uid="{00000000-0005-0000-0000-000007090000}"/>
    <cellStyle name="Output 3 2 3 2 2" xfId="2315" xr:uid="{00000000-0005-0000-0000-000008090000}"/>
    <cellStyle name="Output 3 2 3 2 2 2" xfId="2316" xr:uid="{00000000-0005-0000-0000-000009090000}"/>
    <cellStyle name="Output 3 2 3 2 2 3" xfId="2317" xr:uid="{00000000-0005-0000-0000-00000A090000}"/>
    <cellStyle name="Output 3 2 3 2 2 4" xfId="2318" xr:uid="{00000000-0005-0000-0000-00000B090000}"/>
    <cellStyle name="Output 3 2 3 2 2 5" xfId="2319" xr:uid="{00000000-0005-0000-0000-00000C090000}"/>
    <cellStyle name="Output 3 2 3 2 3" xfId="2320" xr:uid="{00000000-0005-0000-0000-00000D090000}"/>
    <cellStyle name="Output 3 2 3 2 4" xfId="2321" xr:uid="{00000000-0005-0000-0000-00000E090000}"/>
    <cellStyle name="Output 3 2 3 2 5" xfId="2322" xr:uid="{00000000-0005-0000-0000-00000F090000}"/>
    <cellStyle name="Output 3 2 3 3" xfId="2323" xr:uid="{00000000-0005-0000-0000-000010090000}"/>
    <cellStyle name="Output 3 2 3 3 2" xfId="2324" xr:uid="{00000000-0005-0000-0000-000011090000}"/>
    <cellStyle name="Output 3 2 3 3 2 2" xfId="2325" xr:uid="{00000000-0005-0000-0000-000012090000}"/>
    <cellStyle name="Output 3 2 3 3 2 3" xfId="2326" xr:uid="{00000000-0005-0000-0000-000013090000}"/>
    <cellStyle name="Output 3 2 3 3 2 4" xfId="2327" xr:uid="{00000000-0005-0000-0000-000014090000}"/>
    <cellStyle name="Output 3 2 3 3 2 5" xfId="2328" xr:uid="{00000000-0005-0000-0000-000015090000}"/>
    <cellStyle name="Output 3 2 3 3 3" xfId="2329" xr:uid="{00000000-0005-0000-0000-000016090000}"/>
    <cellStyle name="Output 3 2 3 3 4" xfId="2330" xr:uid="{00000000-0005-0000-0000-000017090000}"/>
    <cellStyle name="Output 3 2 3 3 5" xfId="2331" xr:uid="{00000000-0005-0000-0000-000018090000}"/>
    <cellStyle name="Output 3 2 3 4" xfId="2332" xr:uid="{00000000-0005-0000-0000-000019090000}"/>
    <cellStyle name="Output 3 2 3 4 2" xfId="2333" xr:uid="{00000000-0005-0000-0000-00001A090000}"/>
    <cellStyle name="Output 3 2 3 4 3" xfId="2334" xr:uid="{00000000-0005-0000-0000-00001B090000}"/>
    <cellStyle name="Output 3 2 3 4 4" xfId="2335" xr:uid="{00000000-0005-0000-0000-00001C090000}"/>
    <cellStyle name="Output 3 2 3 4 5" xfId="2336" xr:uid="{00000000-0005-0000-0000-00001D090000}"/>
    <cellStyle name="Output 3 2 3 5" xfId="2337" xr:uid="{00000000-0005-0000-0000-00001E090000}"/>
    <cellStyle name="Output 3 2 3 6" xfId="2338" xr:uid="{00000000-0005-0000-0000-00001F090000}"/>
    <cellStyle name="Output 3 2 3 7" xfId="2339" xr:uid="{00000000-0005-0000-0000-000020090000}"/>
    <cellStyle name="Output 3 2 4" xfId="2340" xr:uid="{00000000-0005-0000-0000-000021090000}"/>
    <cellStyle name="Output 3 2 4 2" xfId="2341" xr:uid="{00000000-0005-0000-0000-000022090000}"/>
    <cellStyle name="Output 3 2 4 2 2" xfId="2342" xr:uid="{00000000-0005-0000-0000-000023090000}"/>
    <cellStyle name="Output 3 2 4 2 2 2" xfId="2343" xr:uid="{00000000-0005-0000-0000-000024090000}"/>
    <cellStyle name="Output 3 2 4 2 2 3" xfId="2344" xr:uid="{00000000-0005-0000-0000-000025090000}"/>
    <cellStyle name="Output 3 2 4 2 2 4" xfId="2345" xr:uid="{00000000-0005-0000-0000-000026090000}"/>
    <cellStyle name="Output 3 2 4 2 2 5" xfId="2346" xr:uid="{00000000-0005-0000-0000-000027090000}"/>
    <cellStyle name="Output 3 2 4 2 3" xfId="2347" xr:uid="{00000000-0005-0000-0000-000028090000}"/>
    <cellStyle name="Output 3 2 4 2 4" xfId="2348" xr:uid="{00000000-0005-0000-0000-000029090000}"/>
    <cellStyle name="Output 3 2 4 2 5" xfId="2349" xr:uid="{00000000-0005-0000-0000-00002A090000}"/>
    <cellStyle name="Output 3 2 4 3" xfId="2350" xr:uid="{00000000-0005-0000-0000-00002B090000}"/>
    <cellStyle name="Output 3 2 4 3 2" xfId="2351" xr:uid="{00000000-0005-0000-0000-00002C090000}"/>
    <cellStyle name="Output 3 2 4 3 2 2" xfId="2352" xr:uid="{00000000-0005-0000-0000-00002D090000}"/>
    <cellStyle name="Output 3 2 4 3 2 3" xfId="2353" xr:uid="{00000000-0005-0000-0000-00002E090000}"/>
    <cellStyle name="Output 3 2 4 3 2 4" xfId="2354" xr:uid="{00000000-0005-0000-0000-00002F090000}"/>
    <cellStyle name="Output 3 2 4 3 2 5" xfId="2355" xr:uid="{00000000-0005-0000-0000-000030090000}"/>
    <cellStyle name="Output 3 2 4 3 3" xfId="2356" xr:uid="{00000000-0005-0000-0000-000031090000}"/>
    <cellStyle name="Output 3 2 4 3 4" xfId="2357" xr:uid="{00000000-0005-0000-0000-000032090000}"/>
    <cellStyle name="Output 3 2 4 3 5" xfId="2358" xr:uid="{00000000-0005-0000-0000-000033090000}"/>
    <cellStyle name="Output 3 2 4 4" xfId="2359" xr:uid="{00000000-0005-0000-0000-000034090000}"/>
    <cellStyle name="Output 3 2 4 4 2" xfId="2360" xr:uid="{00000000-0005-0000-0000-000035090000}"/>
    <cellStyle name="Output 3 2 4 4 3" xfId="2361" xr:uid="{00000000-0005-0000-0000-000036090000}"/>
    <cellStyle name="Output 3 2 4 4 4" xfId="2362" xr:uid="{00000000-0005-0000-0000-000037090000}"/>
    <cellStyle name="Output 3 2 4 4 5" xfId="2363" xr:uid="{00000000-0005-0000-0000-000038090000}"/>
    <cellStyle name="Output 3 2 4 5" xfId="2364" xr:uid="{00000000-0005-0000-0000-000039090000}"/>
    <cellStyle name="Output 3 2 4 6" xfId="2365" xr:uid="{00000000-0005-0000-0000-00003A090000}"/>
    <cellStyle name="Output 3 2 4 7" xfId="2366" xr:uid="{00000000-0005-0000-0000-00003B090000}"/>
    <cellStyle name="Output 3 2 5" xfId="2367" xr:uid="{00000000-0005-0000-0000-00003C090000}"/>
    <cellStyle name="Output 3 2 5 2" xfId="2368" xr:uid="{00000000-0005-0000-0000-00003D090000}"/>
    <cellStyle name="Output 3 2 5 2 2" xfId="2369" xr:uid="{00000000-0005-0000-0000-00003E090000}"/>
    <cellStyle name="Output 3 2 5 2 3" xfId="2370" xr:uid="{00000000-0005-0000-0000-00003F090000}"/>
    <cellStyle name="Output 3 2 5 2 4" xfId="2371" xr:uid="{00000000-0005-0000-0000-000040090000}"/>
    <cellStyle name="Output 3 2 5 2 5" xfId="2372" xr:uid="{00000000-0005-0000-0000-000041090000}"/>
    <cellStyle name="Output 3 2 5 3" xfId="2373" xr:uid="{00000000-0005-0000-0000-000042090000}"/>
    <cellStyle name="Output 3 2 5 4" xfId="2374" xr:uid="{00000000-0005-0000-0000-000043090000}"/>
    <cellStyle name="Output 3 2 5 5" xfId="2375" xr:uid="{00000000-0005-0000-0000-000044090000}"/>
    <cellStyle name="Output 3 2 6" xfId="2376" xr:uid="{00000000-0005-0000-0000-000045090000}"/>
    <cellStyle name="Output 3 2 6 2" xfId="2377" xr:uid="{00000000-0005-0000-0000-000046090000}"/>
    <cellStyle name="Output 3 2 6 2 2" xfId="2378" xr:uid="{00000000-0005-0000-0000-000047090000}"/>
    <cellStyle name="Output 3 2 6 2 3" xfId="2379" xr:uid="{00000000-0005-0000-0000-000048090000}"/>
    <cellStyle name="Output 3 2 6 2 4" xfId="2380" xr:uid="{00000000-0005-0000-0000-000049090000}"/>
    <cellStyle name="Output 3 2 6 2 5" xfId="2381" xr:uid="{00000000-0005-0000-0000-00004A090000}"/>
    <cellStyle name="Output 3 2 6 3" xfId="2382" xr:uid="{00000000-0005-0000-0000-00004B090000}"/>
    <cellStyle name="Output 3 2 6 4" xfId="2383" xr:uid="{00000000-0005-0000-0000-00004C090000}"/>
    <cellStyle name="Output 3 2 6 5" xfId="2384" xr:uid="{00000000-0005-0000-0000-00004D090000}"/>
    <cellStyle name="Output 3 2 7" xfId="2385" xr:uid="{00000000-0005-0000-0000-00004E090000}"/>
    <cellStyle name="Output 3 3" xfId="2386" xr:uid="{00000000-0005-0000-0000-00004F090000}"/>
    <cellStyle name="Output 3 3 2" xfId="2387" xr:uid="{00000000-0005-0000-0000-000050090000}"/>
    <cellStyle name="Output 3 3 2 2" xfId="2388" xr:uid="{00000000-0005-0000-0000-000051090000}"/>
    <cellStyle name="Output 3 3 2 2 2" xfId="2389" xr:uid="{00000000-0005-0000-0000-000052090000}"/>
    <cellStyle name="Output 3 3 2 2 3" xfId="2390" xr:uid="{00000000-0005-0000-0000-000053090000}"/>
    <cellStyle name="Output 3 3 2 2 4" xfId="2391" xr:uid="{00000000-0005-0000-0000-000054090000}"/>
    <cellStyle name="Output 3 3 2 2 5" xfId="2392" xr:uid="{00000000-0005-0000-0000-000055090000}"/>
    <cellStyle name="Output 3 3 2 3" xfId="2393" xr:uid="{00000000-0005-0000-0000-000056090000}"/>
    <cellStyle name="Output 3 3 2 4" xfId="2394" xr:uid="{00000000-0005-0000-0000-000057090000}"/>
    <cellStyle name="Output 3 3 2 5" xfId="2395" xr:uid="{00000000-0005-0000-0000-000058090000}"/>
    <cellStyle name="Output 3 3 3" xfId="2396" xr:uid="{00000000-0005-0000-0000-000059090000}"/>
    <cellStyle name="Output 3 3 3 2" xfId="2397" xr:uid="{00000000-0005-0000-0000-00005A090000}"/>
    <cellStyle name="Output 3 3 3 2 2" xfId="2398" xr:uid="{00000000-0005-0000-0000-00005B090000}"/>
    <cellStyle name="Output 3 3 3 2 3" xfId="2399" xr:uid="{00000000-0005-0000-0000-00005C090000}"/>
    <cellStyle name="Output 3 3 3 2 4" xfId="2400" xr:uid="{00000000-0005-0000-0000-00005D090000}"/>
    <cellStyle name="Output 3 3 3 2 5" xfId="2401" xr:uid="{00000000-0005-0000-0000-00005E090000}"/>
    <cellStyle name="Output 3 3 3 3" xfId="2402" xr:uid="{00000000-0005-0000-0000-00005F090000}"/>
    <cellStyle name="Output 3 3 3 4" xfId="2403" xr:uid="{00000000-0005-0000-0000-000060090000}"/>
    <cellStyle name="Output 3 3 3 5" xfId="2404" xr:uid="{00000000-0005-0000-0000-000061090000}"/>
    <cellStyle name="Output 3 3 4" xfId="2405" xr:uid="{00000000-0005-0000-0000-000062090000}"/>
    <cellStyle name="Output 3 3 4 2" xfId="2406" xr:uid="{00000000-0005-0000-0000-000063090000}"/>
    <cellStyle name="Output 3 3 4 3" xfId="2407" xr:uid="{00000000-0005-0000-0000-000064090000}"/>
    <cellStyle name="Output 3 3 4 4" xfId="2408" xr:uid="{00000000-0005-0000-0000-000065090000}"/>
    <cellStyle name="Output 3 3 4 5" xfId="2409" xr:uid="{00000000-0005-0000-0000-000066090000}"/>
    <cellStyle name="Output 3 3 5" xfId="2410" xr:uid="{00000000-0005-0000-0000-000067090000}"/>
    <cellStyle name="Output 3 3 6" xfId="2411" xr:uid="{00000000-0005-0000-0000-000068090000}"/>
    <cellStyle name="Output 3 3 7" xfId="2412" xr:uid="{00000000-0005-0000-0000-000069090000}"/>
    <cellStyle name="Output 3 4" xfId="2413" xr:uid="{00000000-0005-0000-0000-00006A090000}"/>
    <cellStyle name="Output 3 4 2" xfId="2414" xr:uid="{00000000-0005-0000-0000-00006B090000}"/>
    <cellStyle name="Output 3 4 2 2" xfId="2415" xr:uid="{00000000-0005-0000-0000-00006C090000}"/>
    <cellStyle name="Output 3 4 2 2 2" xfId="2416" xr:uid="{00000000-0005-0000-0000-00006D090000}"/>
    <cellStyle name="Output 3 4 2 2 3" xfId="2417" xr:uid="{00000000-0005-0000-0000-00006E090000}"/>
    <cellStyle name="Output 3 4 2 2 4" xfId="2418" xr:uid="{00000000-0005-0000-0000-00006F090000}"/>
    <cellStyle name="Output 3 4 2 2 5" xfId="2419" xr:uid="{00000000-0005-0000-0000-000070090000}"/>
    <cellStyle name="Output 3 4 2 3" xfId="2420" xr:uid="{00000000-0005-0000-0000-000071090000}"/>
    <cellStyle name="Output 3 4 2 4" xfId="2421" xr:uid="{00000000-0005-0000-0000-000072090000}"/>
    <cellStyle name="Output 3 4 2 5" xfId="2422" xr:uid="{00000000-0005-0000-0000-000073090000}"/>
    <cellStyle name="Output 3 4 3" xfId="2423" xr:uid="{00000000-0005-0000-0000-000074090000}"/>
    <cellStyle name="Output 3 4 3 2" xfId="2424" xr:uid="{00000000-0005-0000-0000-000075090000}"/>
    <cellStyle name="Output 3 4 3 2 2" xfId="2425" xr:uid="{00000000-0005-0000-0000-000076090000}"/>
    <cellStyle name="Output 3 4 3 2 3" xfId="2426" xr:uid="{00000000-0005-0000-0000-000077090000}"/>
    <cellStyle name="Output 3 4 3 2 4" xfId="2427" xr:uid="{00000000-0005-0000-0000-000078090000}"/>
    <cellStyle name="Output 3 4 3 2 5" xfId="2428" xr:uid="{00000000-0005-0000-0000-000079090000}"/>
    <cellStyle name="Output 3 4 3 3" xfId="2429" xr:uid="{00000000-0005-0000-0000-00007A090000}"/>
    <cellStyle name="Output 3 4 3 4" xfId="2430" xr:uid="{00000000-0005-0000-0000-00007B090000}"/>
    <cellStyle name="Output 3 4 3 5" xfId="2431" xr:uid="{00000000-0005-0000-0000-00007C090000}"/>
    <cellStyle name="Output 3 4 4" xfId="2432" xr:uid="{00000000-0005-0000-0000-00007D090000}"/>
    <cellStyle name="Output 3 4 4 2" xfId="2433" xr:uid="{00000000-0005-0000-0000-00007E090000}"/>
    <cellStyle name="Output 3 4 4 3" xfId="2434" xr:uid="{00000000-0005-0000-0000-00007F090000}"/>
    <cellStyle name="Output 3 4 4 4" xfId="2435" xr:uid="{00000000-0005-0000-0000-000080090000}"/>
    <cellStyle name="Output 3 4 4 5" xfId="2436" xr:uid="{00000000-0005-0000-0000-000081090000}"/>
    <cellStyle name="Output 3 4 5" xfId="2437" xr:uid="{00000000-0005-0000-0000-000082090000}"/>
    <cellStyle name="Output 3 4 6" xfId="2438" xr:uid="{00000000-0005-0000-0000-000083090000}"/>
    <cellStyle name="Output 3 4 7" xfId="2439" xr:uid="{00000000-0005-0000-0000-000084090000}"/>
    <cellStyle name="Output 3 5" xfId="2440" xr:uid="{00000000-0005-0000-0000-000085090000}"/>
    <cellStyle name="Output 3 5 2" xfId="2441" xr:uid="{00000000-0005-0000-0000-000086090000}"/>
    <cellStyle name="Output 3 5 2 2" xfId="2442" xr:uid="{00000000-0005-0000-0000-000087090000}"/>
    <cellStyle name="Output 3 5 2 2 2" xfId="2443" xr:uid="{00000000-0005-0000-0000-000088090000}"/>
    <cellStyle name="Output 3 5 2 2 3" xfId="2444" xr:uid="{00000000-0005-0000-0000-000089090000}"/>
    <cellStyle name="Output 3 5 2 2 4" xfId="2445" xr:uid="{00000000-0005-0000-0000-00008A090000}"/>
    <cellStyle name="Output 3 5 2 2 5" xfId="2446" xr:uid="{00000000-0005-0000-0000-00008B090000}"/>
    <cellStyle name="Output 3 5 2 3" xfId="2447" xr:uid="{00000000-0005-0000-0000-00008C090000}"/>
    <cellStyle name="Output 3 5 2 4" xfId="2448" xr:uid="{00000000-0005-0000-0000-00008D090000}"/>
    <cellStyle name="Output 3 5 2 5" xfId="2449" xr:uid="{00000000-0005-0000-0000-00008E090000}"/>
    <cellStyle name="Output 3 5 3" xfId="2450" xr:uid="{00000000-0005-0000-0000-00008F090000}"/>
    <cellStyle name="Output 3 5 3 2" xfId="2451" xr:uid="{00000000-0005-0000-0000-000090090000}"/>
    <cellStyle name="Output 3 5 3 2 2" xfId="2452" xr:uid="{00000000-0005-0000-0000-000091090000}"/>
    <cellStyle name="Output 3 5 3 2 3" xfId="2453" xr:uid="{00000000-0005-0000-0000-000092090000}"/>
    <cellStyle name="Output 3 5 3 2 4" xfId="2454" xr:uid="{00000000-0005-0000-0000-000093090000}"/>
    <cellStyle name="Output 3 5 3 2 5" xfId="2455" xr:uid="{00000000-0005-0000-0000-000094090000}"/>
    <cellStyle name="Output 3 5 3 3" xfId="2456" xr:uid="{00000000-0005-0000-0000-000095090000}"/>
    <cellStyle name="Output 3 5 3 4" xfId="2457" xr:uid="{00000000-0005-0000-0000-000096090000}"/>
    <cellStyle name="Output 3 5 3 5" xfId="2458" xr:uid="{00000000-0005-0000-0000-000097090000}"/>
    <cellStyle name="Output 3 5 4" xfId="2459" xr:uid="{00000000-0005-0000-0000-000098090000}"/>
    <cellStyle name="Output 3 5 4 2" xfId="2460" xr:uid="{00000000-0005-0000-0000-000099090000}"/>
    <cellStyle name="Output 3 5 4 3" xfId="2461" xr:uid="{00000000-0005-0000-0000-00009A090000}"/>
    <cellStyle name="Output 3 5 4 4" xfId="2462" xr:uid="{00000000-0005-0000-0000-00009B090000}"/>
    <cellStyle name="Output 3 5 4 5" xfId="2463" xr:uid="{00000000-0005-0000-0000-00009C090000}"/>
    <cellStyle name="Output 3 5 5" xfId="2464" xr:uid="{00000000-0005-0000-0000-00009D090000}"/>
    <cellStyle name="Output 3 5 6" xfId="2465" xr:uid="{00000000-0005-0000-0000-00009E090000}"/>
    <cellStyle name="Output 3 5 7" xfId="2466" xr:uid="{00000000-0005-0000-0000-00009F090000}"/>
    <cellStyle name="Output 3 6" xfId="2467" xr:uid="{00000000-0005-0000-0000-0000A0090000}"/>
    <cellStyle name="Percent" xfId="3043" builtinId="5"/>
    <cellStyle name="Percent (0dp)" xfId="2468" xr:uid="{00000000-0005-0000-0000-0000A2090000}"/>
    <cellStyle name="Percent (2dp)" xfId="2469" xr:uid="{00000000-0005-0000-0000-0000A3090000}"/>
    <cellStyle name="Percent 10" xfId="2470" xr:uid="{00000000-0005-0000-0000-0000A4090000}"/>
    <cellStyle name="Percent 10 2" xfId="2471" xr:uid="{00000000-0005-0000-0000-0000A5090000}"/>
    <cellStyle name="Percent 11" xfId="2472" xr:uid="{00000000-0005-0000-0000-0000A6090000}"/>
    <cellStyle name="Percent 11 2" xfId="9" xr:uid="{00000000-0005-0000-0000-0000A7090000}"/>
    <cellStyle name="Percent 11 3" xfId="2473" xr:uid="{00000000-0005-0000-0000-0000A8090000}"/>
    <cellStyle name="Percent 12" xfId="2474" xr:uid="{00000000-0005-0000-0000-0000A9090000}"/>
    <cellStyle name="Percent 12 2" xfId="2475" xr:uid="{00000000-0005-0000-0000-0000AA090000}"/>
    <cellStyle name="Percent 12 2 2" xfId="2476" xr:uid="{00000000-0005-0000-0000-0000AB090000}"/>
    <cellStyle name="Percent 12 3" xfId="2477" xr:uid="{00000000-0005-0000-0000-0000AC090000}"/>
    <cellStyle name="Percent 13" xfId="2478" xr:uid="{00000000-0005-0000-0000-0000AD090000}"/>
    <cellStyle name="Percent 13 2" xfId="2479" xr:uid="{00000000-0005-0000-0000-0000AE090000}"/>
    <cellStyle name="Percent 14" xfId="2480" xr:uid="{00000000-0005-0000-0000-0000AF090000}"/>
    <cellStyle name="Percent 14 2" xfId="2481" xr:uid="{00000000-0005-0000-0000-0000B0090000}"/>
    <cellStyle name="Percent 15" xfId="2482" xr:uid="{00000000-0005-0000-0000-0000B1090000}"/>
    <cellStyle name="Percent 15 2" xfId="2483" xr:uid="{00000000-0005-0000-0000-0000B2090000}"/>
    <cellStyle name="Percent 16" xfId="2484" xr:uid="{00000000-0005-0000-0000-0000B3090000}"/>
    <cellStyle name="Percent 16 2" xfId="2485" xr:uid="{00000000-0005-0000-0000-0000B4090000}"/>
    <cellStyle name="Percent 17" xfId="2486" xr:uid="{00000000-0005-0000-0000-0000B5090000}"/>
    <cellStyle name="Percent 17 2" xfId="2487" xr:uid="{00000000-0005-0000-0000-0000B6090000}"/>
    <cellStyle name="Percent 18" xfId="2488" xr:uid="{00000000-0005-0000-0000-0000B7090000}"/>
    <cellStyle name="Percent 18 2" xfId="2489" xr:uid="{00000000-0005-0000-0000-0000B8090000}"/>
    <cellStyle name="Percent 19" xfId="2490" xr:uid="{00000000-0005-0000-0000-0000B9090000}"/>
    <cellStyle name="Percent 19 2" xfId="2491" xr:uid="{00000000-0005-0000-0000-0000BA090000}"/>
    <cellStyle name="Percent 2" xfId="6" xr:uid="{00000000-0005-0000-0000-0000BB090000}"/>
    <cellStyle name="Percent 2 2" xfId="2492" xr:uid="{00000000-0005-0000-0000-0000BC090000}"/>
    <cellStyle name="Percent 2 2 2" xfId="2493" xr:uid="{00000000-0005-0000-0000-0000BD090000}"/>
    <cellStyle name="Percent 2 2 2 2" xfId="2494" xr:uid="{00000000-0005-0000-0000-0000BE090000}"/>
    <cellStyle name="Percent 2 2 3" xfId="2495" xr:uid="{00000000-0005-0000-0000-0000BF090000}"/>
    <cellStyle name="Percent 2 2 4" xfId="2496" xr:uid="{00000000-0005-0000-0000-0000C0090000}"/>
    <cellStyle name="Percent 2 3" xfId="2497" xr:uid="{00000000-0005-0000-0000-0000C1090000}"/>
    <cellStyle name="Percent 2 3 2" xfId="2498" xr:uid="{00000000-0005-0000-0000-0000C2090000}"/>
    <cellStyle name="Percent 2 3 3" xfId="2499" xr:uid="{00000000-0005-0000-0000-0000C3090000}"/>
    <cellStyle name="Percent 2 4" xfId="2500" xr:uid="{00000000-0005-0000-0000-0000C4090000}"/>
    <cellStyle name="Percent 2 4 2" xfId="2501" xr:uid="{00000000-0005-0000-0000-0000C5090000}"/>
    <cellStyle name="Percent 2 4 2 2" xfId="2502" xr:uid="{00000000-0005-0000-0000-0000C6090000}"/>
    <cellStyle name="Percent 2 4 2 3" xfId="2503" xr:uid="{00000000-0005-0000-0000-0000C7090000}"/>
    <cellStyle name="Percent 2 4 2 4" xfId="2504" xr:uid="{00000000-0005-0000-0000-0000C8090000}"/>
    <cellStyle name="Percent 2 4 2 5" xfId="2505" xr:uid="{00000000-0005-0000-0000-0000C9090000}"/>
    <cellStyle name="Percent 2 4 3" xfId="2506" xr:uid="{00000000-0005-0000-0000-0000CA090000}"/>
    <cellStyle name="Percent 2 5" xfId="2507" xr:uid="{00000000-0005-0000-0000-0000CB090000}"/>
    <cellStyle name="Percent 2 5 2" xfId="2508" xr:uid="{00000000-0005-0000-0000-0000CC090000}"/>
    <cellStyle name="Percent 2 5 3" xfId="2509" xr:uid="{00000000-0005-0000-0000-0000CD090000}"/>
    <cellStyle name="Percent 2 5 4" xfId="2510" xr:uid="{00000000-0005-0000-0000-0000CE090000}"/>
    <cellStyle name="Percent 2 6" xfId="2511" xr:uid="{00000000-0005-0000-0000-0000CF090000}"/>
    <cellStyle name="Percent 2 6 2" xfId="2512" xr:uid="{00000000-0005-0000-0000-0000D0090000}"/>
    <cellStyle name="Percent 2 6 2 2" xfId="2513" xr:uid="{00000000-0005-0000-0000-0000D1090000}"/>
    <cellStyle name="Percent 2 6 2 2 2" xfId="2514" xr:uid="{00000000-0005-0000-0000-0000D2090000}"/>
    <cellStyle name="Percent 2 6 2 3" xfId="2515" xr:uid="{00000000-0005-0000-0000-0000D3090000}"/>
    <cellStyle name="Percent 2 7" xfId="2516" xr:uid="{00000000-0005-0000-0000-0000D4090000}"/>
    <cellStyle name="Percent 2 7 2" xfId="2517" xr:uid="{00000000-0005-0000-0000-0000D5090000}"/>
    <cellStyle name="Percent 2 7 2 2" xfId="2518" xr:uid="{00000000-0005-0000-0000-0000D6090000}"/>
    <cellStyle name="Percent 2 7 2 2 2" xfId="2519" xr:uid="{00000000-0005-0000-0000-0000D7090000}"/>
    <cellStyle name="Percent 2 7 2 3" xfId="2520" xr:uid="{00000000-0005-0000-0000-0000D8090000}"/>
    <cellStyle name="Percent 2 7 2 3 2" xfId="2521" xr:uid="{00000000-0005-0000-0000-0000D9090000}"/>
    <cellStyle name="Percent 2 7 2 4" xfId="2522" xr:uid="{00000000-0005-0000-0000-0000DA090000}"/>
    <cellStyle name="Percent 2 7 3" xfId="2523" xr:uid="{00000000-0005-0000-0000-0000DB090000}"/>
    <cellStyle name="Percent 2 7 3 2" xfId="2524" xr:uid="{00000000-0005-0000-0000-0000DC090000}"/>
    <cellStyle name="Percent 2 7 4" xfId="2525" xr:uid="{00000000-0005-0000-0000-0000DD090000}"/>
    <cellStyle name="Percent 2 8" xfId="2526" xr:uid="{00000000-0005-0000-0000-0000DE090000}"/>
    <cellStyle name="Percent 2 8 2" xfId="2527" xr:uid="{00000000-0005-0000-0000-0000DF090000}"/>
    <cellStyle name="Percent 2 8 3" xfId="2528" xr:uid="{00000000-0005-0000-0000-0000E0090000}"/>
    <cellStyle name="Percent 2 9" xfId="2529" xr:uid="{00000000-0005-0000-0000-0000E1090000}"/>
    <cellStyle name="Percent 2 9 2" xfId="2530" xr:uid="{00000000-0005-0000-0000-0000E2090000}"/>
    <cellStyle name="Percent 20" xfId="2531" xr:uid="{00000000-0005-0000-0000-0000E3090000}"/>
    <cellStyle name="Percent 20 2" xfId="2532" xr:uid="{00000000-0005-0000-0000-0000E4090000}"/>
    <cellStyle name="Percent 21" xfId="2533" xr:uid="{00000000-0005-0000-0000-0000E5090000}"/>
    <cellStyle name="Percent 21 2" xfId="2534" xr:uid="{00000000-0005-0000-0000-0000E6090000}"/>
    <cellStyle name="Percent 22" xfId="2535" xr:uid="{00000000-0005-0000-0000-0000E7090000}"/>
    <cellStyle name="Percent 22 2" xfId="2536" xr:uid="{00000000-0005-0000-0000-0000E8090000}"/>
    <cellStyle name="Percent 23" xfId="2537" xr:uid="{00000000-0005-0000-0000-0000E9090000}"/>
    <cellStyle name="Percent 23 2" xfId="2538" xr:uid="{00000000-0005-0000-0000-0000EA090000}"/>
    <cellStyle name="Percent 24" xfId="2539" xr:uid="{00000000-0005-0000-0000-0000EB090000}"/>
    <cellStyle name="Percent 24 2" xfId="2540" xr:uid="{00000000-0005-0000-0000-0000EC090000}"/>
    <cellStyle name="Percent 25" xfId="2541" xr:uid="{00000000-0005-0000-0000-0000ED090000}"/>
    <cellStyle name="Percent 25 2" xfId="2542" xr:uid="{00000000-0005-0000-0000-0000EE090000}"/>
    <cellStyle name="Percent 26" xfId="2543" xr:uid="{00000000-0005-0000-0000-0000EF090000}"/>
    <cellStyle name="Percent 27" xfId="2544" xr:uid="{00000000-0005-0000-0000-0000F0090000}"/>
    <cellStyle name="Percent 28" xfId="2545" xr:uid="{00000000-0005-0000-0000-0000F1090000}"/>
    <cellStyle name="Percent 29" xfId="2546" xr:uid="{00000000-0005-0000-0000-0000F2090000}"/>
    <cellStyle name="Percent 3" xfId="2547" xr:uid="{00000000-0005-0000-0000-0000F3090000}"/>
    <cellStyle name="Percent 3 10" xfId="2548" xr:uid="{00000000-0005-0000-0000-0000F4090000}"/>
    <cellStyle name="Percent 3 2" xfId="2549" xr:uid="{00000000-0005-0000-0000-0000F5090000}"/>
    <cellStyle name="Percent 3 2 2" xfId="2550" xr:uid="{00000000-0005-0000-0000-0000F6090000}"/>
    <cellStyle name="Percent 3 2 3" xfId="2551" xr:uid="{00000000-0005-0000-0000-0000F7090000}"/>
    <cellStyle name="Percent 3 2 4" xfId="2552" xr:uid="{00000000-0005-0000-0000-0000F8090000}"/>
    <cellStyle name="Percent 3 3" xfId="2553" xr:uid="{00000000-0005-0000-0000-0000F9090000}"/>
    <cellStyle name="Percent 3 4" xfId="2554" xr:uid="{00000000-0005-0000-0000-0000FA090000}"/>
    <cellStyle name="Percent 3 5" xfId="2555" xr:uid="{00000000-0005-0000-0000-0000FB090000}"/>
    <cellStyle name="Percent 3 6" xfId="2556" xr:uid="{00000000-0005-0000-0000-0000FC090000}"/>
    <cellStyle name="Percent 3 7" xfId="2557" xr:uid="{00000000-0005-0000-0000-0000FD090000}"/>
    <cellStyle name="Percent 3 7 2" xfId="2558" xr:uid="{00000000-0005-0000-0000-0000FE090000}"/>
    <cellStyle name="Percent 3 7 2 2" xfId="2559" xr:uid="{00000000-0005-0000-0000-0000FF090000}"/>
    <cellStyle name="Percent 3 7 3" xfId="2560" xr:uid="{00000000-0005-0000-0000-0000000A0000}"/>
    <cellStyle name="Percent 3 7 3 2" xfId="2561" xr:uid="{00000000-0005-0000-0000-0000010A0000}"/>
    <cellStyle name="Percent 3 7 4" xfId="2562" xr:uid="{00000000-0005-0000-0000-0000020A0000}"/>
    <cellStyle name="Percent 3 8" xfId="2563" xr:uid="{00000000-0005-0000-0000-0000030A0000}"/>
    <cellStyle name="Percent 3 8 2" xfId="2564" xr:uid="{00000000-0005-0000-0000-0000040A0000}"/>
    <cellStyle name="Percent 3 9" xfId="2565" xr:uid="{00000000-0005-0000-0000-0000050A0000}"/>
    <cellStyle name="Percent 30" xfId="2566" xr:uid="{00000000-0005-0000-0000-0000060A0000}"/>
    <cellStyle name="Percent 31" xfId="2567" xr:uid="{00000000-0005-0000-0000-0000070A0000}"/>
    <cellStyle name="Percent 32" xfId="2568" xr:uid="{00000000-0005-0000-0000-0000080A0000}"/>
    <cellStyle name="Percent 33" xfId="2569" xr:uid="{00000000-0005-0000-0000-0000090A0000}"/>
    <cellStyle name="Percent 34" xfId="2570" xr:uid="{00000000-0005-0000-0000-00000A0A0000}"/>
    <cellStyle name="Percent 35" xfId="2571" xr:uid="{00000000-0005-0000-0000-00000B0A0000}"/>
    <cellStyle name="Percent 4" xfId="2572" xr:uid="{00000000-0005-0000-0000-00000C0A0000}"/>
    <cellStyle name="Percent 4 10" xfId="2573" xr:uid="{00000000-0005-0000-0000-00000D0A0000}"/>
    <cellStyle name="Percent 4 2" xfId="2574" xr:uid="{00000000-0005-0000-0000-00000E0A0000}"/>
    <cellStyle name="Percent 4 2 2" xfId="2575" xr:uid="{00000000-0005-0000-0000-00000F0A0000}"/>
    <cellStyle name="Percent 4 2 2 2" xfId="2576" xr:uid="{00000000-0005-0000-0000-0000100A0000}"/>
    <cellStyle name="Percent 4 2 2 2 2" xfId="2577" xr:uid="{00000000-0005-0000-0000-0000110A0000}"/>
    <cellStyle name="Percent 4 2 2 3" xfId="2578" xr:uid="{00000000-0005-0000-0000-0000120A0000}"/>
    <cellStyle name="Percent 4 2 3" xfId="2579" xr:uid="{00000000-0005-0000-0000-0000130A0000}"/>
    <cellStyle name="Percent 4 2 3 2" xfId="2580" xr:uid="{00000000-0005-0000-0000-0000140A0000}"/>
    <cellStyle name="Percent 4 2 4" xfId="2581" xr:uid="{00000000-0005-0000-0000-0000150A0000}"/>
    <cellStyle name="Percent 4 2 4 2" xfId="2582" xr:uid="{00000000-0005-0000-0000-0000160A0000}"/>
    <cellStyle name="Percent 4 2 5" xfId="2583" xr:uid="{00000000-0005-0000-0000-0000170A0000}"/>
    <cellStyle name="Percent 4 2 5 2" xfId="2584" xr:uid="{00000000-0005-0000-0000-0000180A0000}"/>
    <cellStyle name="Percent 4 2 6" xfId="2585" xr:uid="{00000000-0005-0000-0000-0000190A0000}"/>
    <cellStyle name="Percent 4 2 6 2" xfId="2586" xr:uid="{00000000-0005-0000-0000-00001A0A0000}"/>
    <cellStyle name="Percent 4 2 7" xfId="2587" xr:uid="{00000000-0005-0000-0000-00001B0A0000}"/>
    <cellStyle name="Percent 4 3" xfId="2588" xr:uid="{00000000-0005-0000-0000-00001C0A0000}"/>
    <cellStyle name="Percent 4 3 2" xfId="2589" xr:uid="{00000000-0005-0000-0000-00001D0A0000}"/>
    <cellStyle name="Percent 4 3 2 2" xfId="2590" xr:uid="{00000000-0005-0000-0000-00001E0A0000}"/>
    <cellStyle name="Percent 4 3 2 2 2" xfId="2591" xr:uid="{00000000-0005-0000-0000-00001F0A0000}"/>
    <cellStyle name="Percent 4 3 2 2 2 2" xfId="2592" xr:uid="{00000000-0005-0000-0000-0000200A0000}"/>
    <cellStyle name="Percent 4 3 2 2 3" xfId="2593" xr:uid="{00000000-0005-0000-0000-0000210A0000}"/>
    <cellStyle name="Percent 4 3 2 3" xfId="2594" xr:uid="{00000000-0005-0000-0000-0000220A0000}"/>
    <cellStyle name="Percent 4 3 2 3 2" xfId="2595" xr:uid="{00000000-0005-0000-0000-0000230A0000}"/>
    <cellStyle name="Percent 4 3 2 4" xfId="2596" xr:uid="{00000000-0005-0000-0000-0000240A0000}"/>
    <cellStyle name="Percent 4 3 2 4 2" xfId="2597" xr:uid="{00000000-0005-0000-0000-0000250A0000}"/>
    <cellStyle name="Percent 4 3 2 5" xfId="2598" xr:uid="{00000000-0005-0000-0000-0000260A0000}"/>
    <cellStyle name="Percent 4 3 2 5 2" xfId="2599" xr:uid="{00000000-0005-0000-0000-0000270A0000}"/>
    <cellStyle name="Percent 4 3 2 6" xfId="2600" xr:uid="{00000000-0005-0000-0000-0000280A0000}"/>
    <cellStyle name="Percent 4 3 2 6 2" xfId="2601" xr:uid="{00000000-0005-0000-0000-0000290A0000}"/>
    <cellStyle name="Percent 4 3 2 7" xfId="2602" xr:uid="{00000000-0005-0000-0000-00002A0A0000}"/>
    <cellStyle name="Percent 4 3 3" xfId="2603" xr:uid="{00000000-0005-0000-0000-00002B0A0000}"/>
    <cellStyle name="Percent 4 3 3 2" xfId="2604" xr:uid="{00000000-0005-0000-0000-00002C0A0000}"/>
    <cellStyle name="Percent 4 3 3 2 2" xfId="2605" xr:uid="{00000000-0005-0000-0000-00002D0A0000}"/>
    <cellStyle name="Percent 4 3 3 3" xfId="2606" xr:uid="{00000000-0005-0000-0000-00002E0A0000}"/>
    <cellStyle name="Percent 4 3 4" xfId="2607" xr:uid="{00000000-0005-0000-0000-00002F0A0000}"/>
    <cellStyle name="Percent 4 3 4 2" xfId="2608" xr:uid="{00000000-0005-0000-0000-0000300A0000}"/>
    <cellStyle name="Percent 4 3 5" xfId="2609" xr:uid="{00000000-0005-0000-0000-0000310A0000}"/>
    <cellStyle name="Percent 4 3 5 2" xfId="2610" xr:uid="{00000000-0005-0000-0000-0000320A0000}"/>
    <cellStyle name="Percent 4 3 6" xfId="2611" xr:uid="{00000000-0005-0000-0000-0000330A0000}"/>
    <cellStyle name="Percent 4 3 6 2" xfId="2612" xr:uid="{00000000-0005-0000-0000-0000340A0000}"/>
    <cellStyle name="Percent 4 3 7" xfId="2613" xr:uid="{00000000-0005-0000-0000-0000350A0000}"/>
    <cellStyle name="Percent 4 3 7 2" xfId="2614" xr:uid="{00000000-0005-0000-0000-0000360A0000}"/>
    <cellStyle name="Percent 4 3 8" xfId="2615" xr:uid="{00000000-0005-0000-0000-0000370A0000}"/>
    <cellStyle name="Percent 4 4" xfId="2616" xr:uid="{00000000-0005-0000-0000-0000380A0000}"/>
    <cellStyle name="Percent 4 4 2" xfId="2617" xr:uid="{00000000-0005-0000-0000-0000390A0000}"/>
    <cellStyle name="Percent 4 4 2 2" xfId="2618" xr:uid="{00000000-0005-0000-0000-00003A0A0000}"/>
    <cellStyle name="Percent 4 4 3" xfId="2619" xr:uid="{00000000-0005-0000-0000-00003B0A0000}"/>
    <cellStyle name="Percent 4 5" xfId="2620" xr:uid="{00000000-0005-0000-0000-00003C0A0000}"/>
    <cellStyle name="Percent 4 5 2" xfId="2621" xr:uid="{00000000-0005-0000-0000-00003D0A0000}"/>
    <cellStyle name="Percent 4 6" xfId="2622" xr:uid="{00000000-0005-0000-0000-00003E0A0000}"/>
    <cellStyle name="Percent 4 6 2" xfId="2623" xr:uid="{00000000-0005-0000-0000-00003F0A0000}"/>
    <cellStyle name="Percent 4 7" xfId="2624" xr:uid="{00000000-0005-0000-0000-0000400A0000}"/>
    <cellStyle name="Percent 4 7 2" xfId="2625" xr:uid="{00000000-0005-0000-0000-0000410A0000}"/>
    <cellStyle name="Percent 4 8" xfId="2626" xr:uid="{00000000-0005-0000-0000-0000420A0000}"/>
    <cellStyle name="Percent 4 8 2" xfId="2627" xr:uid="{00000000-0005-0000-0000-0000430A0000}"/>
    <cellStyle name="Percent 4 9" xfId="2628" xr:uid="{00000000-0005-0000-0000-0000440A0000}"/>
    <cellStyle name="Percent 5" xfId="2629" xr:uid="{00000000-0005-0000-0000-0000450A0000}"/>
    <cellStyle name="Percent 5 2" xfId="2630" xr:uid="{00000000-0005-0000-0000-0000460A0000}"/>
    <cellStyle name="Percent 5 3" xfId="2631" xr:uid="{00000000-0005-0000-0000-0000470A0000}"/>
    <cellStyle name="Percent 5 4" xfId="4" xr:uid="{00000000-0005-0000-0000-0000480A0000}"/>
    <cellStyle name="Percent 6" xfId="2632" xr:uid="{00000000-0005-0000-0000-0000490A0000}"/>
    <cellStyle name="Percent 6 2" xfId="2633" xr:uid="{00000000-0005-0000-0000-00004A0A0000}"/>
    <cellStyle name="Percent 6 3" xfId="2634" xr:uid="{00000000-0005-0000-0000-00004B0A0000}"/>
    <cellStyle name="Percent 6 3 2" xfId="2635" xr:uid="{00000000-0005-0000-0000-00004C0A0000}"/>
    <cellStyle name="Percent 6 3 2 2" xfId="2636" xr:uid="{00000000-0005-0000-0000-00004D0A0000}"/>
    <cellStyle name="Percent 6 3 3" xfId="2637" xr:uid="{00000000-0005-0000-0000-00004E0A0000}"/>
    <cellStyle name="Percent 6 3 3 2" xfId="2638" xr:uid="{00000000-0005-0000-0000-00004F0A0000}"/>
    <cellStyle name="Percent 6 3 4" xfId="2639" xr:uid="{00000000-0005-0000-0000-0000500A0000}"/>
    <cellStyle name="Percent 6 4" xfId="2640" xr:uid="{00000000-0005-0000-0000-0000510A0000}"/>
    <cellStyle name="Percent 6 5" xfId="2641" xr:uid="{00000000-0005-0000-0000-0000520A0000}"/>
    <cellStyle name="Percent 6 6" xfId="2642" xr:uid="{00000000-0005-0000-0000-0000530A0000}"/>
    <cellStyle name="Percent 7" xfId="2643" xr:uid="{00000000-0005-0000-0000-0000540A0000}"/>
    <cellStyle name="Percent 7 2" xfId="2644" xr:uid="{00000000-0005-0000-0000-0000550A0000}"/>
    <cellStyle name="Percent 8" xfId="2645" xr:uid="{00000000-0005-0000-0000-0000560A0000}"/>
    <cellStyle name="Percent 8 2" xfId="2646" xr:uid="{00000000-0005-0000-0000-0000570A0000}"/>
    <cellStyle name="Percent 8 3" xfId="2647" xr:uid="{00000000-0005-0000-0000-0000580A0000}"/>
    <cellStyle name="Percent 9" xfId="2648" xr:uid="{00000000-0005-0000-0000-0000590A0000}"/>
    <cellStyle name="Percent 9 2" xfId="2649" xr:uid="{00000000-0005-0000-0000-00005A0A0000}"/>
    <cellStyle name="Percentage" xfId="2650" xr:uid="{00000000-0005-0000-0000-00005B0A0000}"/>
    <cellStyle name="PV Heading" xfId="2651" xr:uid="{00000000-0005-0000-0000-00005C0A0000}"/>
    <cellStyle name="Reference ID" xfId="2652" xr:uid="{00000000-0005-0000-0000-00005D0A0000}"/>
    <cellStyle name="Standard_moria_holding_mngmtcase_031029" xfId="2653" xr:uid="{00000000-0005-0000-0000-00005E0A0000}"/>
    <cellStyle name="Std_%" xfId="2654" xr:uid="{00000000-0005-0000-0000-00005F0A0000}"/>
    <cellStyle name="Style 1" xfId="2655" xr:uid="{00000000-0005-0000-0000-0000600A0000}"/>
    <cellStyle name="Subtitle" xfId="2656" xr:uid="{00000000-0005-0000-0000-0000610A0000}"/>
    <cellStyle name="Subtotal" xfId="2657" xr:uid="{00000000-0005-0000-0000-0000620A0000}"/>
    <cellStyle name="SWH Heading" xfId="2658" xr:uid="{00000000-0005-0000-0000-0000630A0000}"/>
    <cellStyle name="Table" xfId="2659" xr:uid="{00000000-0005-0000-0000-0000640A0000}"/>
    <cellStyle name="Table Heading" xfId="2660" xr:uid="{00000000-0005-0000-0000-0000650A0000}"/>
    <cellStyle name="Table Heading, Blue" xfId="2661" xr:uid="{00000000-0005-0000-0000-0000660A0000}"/>
    <cellStyle name="Table Text 1" xfId="2662" xr:uid="{00000000-0005-0000-0000-0000670A0000}"/>
    <cellStyle name="Table Text 2" xfId="2663" xr:uid="{00000000-0005-0000-0000-0000680A0000}"/>
    <cellStyle name="Thousands" xfId="2664" xr:uid="{00000000-0005-0000-0000-0000690A0000}"/>
    <cellStyle name="Title 2" xfId="2665" xr:uid="{00000000-0005-0000-0000-00006A0A0000}"/>
    <cellStyle name="Title 2 2" xfId="2666" xr:uid="{00000000-0005-0000-0000-00006B0A0000}"/>
    <cellStyle name="Title 3" xfId="2667" xr:uid="{00000000-0005-0000-0000-00006C0A0000}"/>
    <cellStyle name="Total 2" xfId="2668" xr:uid="{00000000-0005-0000-0000-00006D0A0000}"/>
    <cellStyle name="Total 2 2" xfId="2669" xr:uid="{00000000-0005-0000-0000-00006E0A0000}"/>
    <cellStyle name="Total 2 2 2" xfId="2670" xr:uid="{00000000-0005-0000-0000-00006F0A0000}"/>
    <cellStyle name="Total 2 2 2 2" xfId="2671" xr:uid="{00000000-0005-0000-0000-0000700A0000}"/>
    <cellStyle name="Total 2 2 2 2 2" xfId="2672" xr:uid="{00000000-0005-0000-0000-0000710A0000}"/>
    <cellStyle name="Total 2 2 2 2 2 2" xfId="2673" xr:uid="{00000000-0005-0000-0000-0000720A0000}"/>
    <cellStyle name="Total 2 2 2 2 2 3" xfId="2674" xr:uid="{00000000-0005-0000-0000-0000730A0000}"/>
    <cellStyle name="Total 2 2 2 2 2 4" xfId="2675" xr:uid="{00000000-0005-0000-0000-0000740A0000}"/>
    <cellStyle name="Total 2 2 2 2 2 5" xfId="2676" xr:uid="{00000000-0005-0000-0000-0000750A0000}"/>
    <cellStyle name="Total 2 2 2 2 3" xfId="2677" xr:uid="{00000000-0005-0000-0000-0000760A0000}"/>
    <cellStyle name="Total 2 2 2 2 4" xfId="2678" xr:uid="{00000000-0005-0000-0000-0000770A0000}"/>
    <cellStyle name="Total 2 2 2 2 5" xfId="2679" xr:uid="{00000000-0005-0000-0000-0000780A0000}"/>
    <cellStyle name="Total 2 2 2 3" xfId="2680" xr:uid="{00000000-0005-0000-0000-0000790A0000}"/>
    <cellStyle name="Total 2 2 2 3 2" xfId="2681" xr:uid="{00000000-0005-0000-0000-00007A0A0000}"/>
    <cellStyle name="Total 2 2 2 3 2 2" xfId="2682" xr:uid="{00000000-0005-0000-0000-00007B0A0000}"/>
    <cellStyle name="Total 2 2 2 3 2 3" xfId="2683" xr:uid="{00000000-0005-0000-0000-00007C0A0000}"/>
    <cellStyle name="Total 2 2 2 3 2 4" xfId="2684" xr:uid="{00000000-0005-0000-0000-00007D0A0000}"/>
    <cellStyle name="Total 2 2 2 3 2 5" xfId="2685" xr:uid="{00000000-0005-0000-0000-00007E0A0000}"/>
    <cellStyle name="Total 2 2 2 3 3" xfId="2686" xr:uid="{00000000-0005-0000-0000-00007F0A0000}"/>
    <cellStyle name="Total 2 2 2 3 4" xfId="2687" xr:uid="{00000000-0005-0000-0000-0000800A0000}"/>
    <cellStyle name="Total 2 2 2 3 5" xfId="2688" xr:uid="{00000000-0005-0000-0000-0000810A0000}"/>
    <cellStyle name="Total 2 2 2 4" xfId="2689" xr:uid="{00000000-0005-0000-0000-0000820A0000}"/>
    <cellStyle name="Total 2 2 2 4 2" xfId="2690" xr:uid="{00000000-0005-0000-0000-0000830A0000}"/>
    <cellStyle name="Total 2 2 2 4 3" xfId="2691" xr:uid="{00000000-0005-0000-0000-0000840A0000}"/>
    <cellStyle name="Total 2 2 2 4 4" xfId="2692" xr:uid="{00000000-0005-0000-0000-0000850A0000}"/>
    <cellStyle name="Total 2 2 2 4 5" xfId="2693" xr:uid="{00000000-0005-0000-0000-0000860A0000}"/>
    <cellStyle name="Total 2 2 2 5" xfId="2694" xr:uid="{00000000-0005-0000-0000-0000870A0000}"/>
    <cellStyle name="Total 2 2 2 6" xfId="2695" xr:uid="{00000000-0005-0000-0000-0000880A0000}"/>
    <cellStyle name="Total 2 2 2 7" xfId="2696" xr:uid="{00000000-0005-0000-0000-0000890A0000}"/>
    <cellStyle name="Total 2 2 3" xfId="2697" xr:uid="{00000000-0005-0000-0000-00008A0A0000}"/>
    <cellStyle name="Total 2 2 3 2" xfId="2698" xr:uid="{00000000-0005-0000-0000-00008B0A0000}"/>
    <cellStyle name="Total 2 2 3 2 2" xfId="2699" xr:uid="{00000000-0005-0000-0000-00008C0A0000}"/>
    <cellStyle name="Total 2 2 3 2 2 2" xfId="2700" xr:uid="{00000000-0005-0000-0000-00008D0A0000}"/>
    <cellStyle name="Total 2 2 3 2 2 3" xfId="2701" xr:uid="{00000000-0005-0000-0000-00008E0A0000}"/>
    <cellStyle name="Total 2 2 3 2 2 4" xfId="2702" xr:uid="{00000000-0005-0000-0000-00008F0A0000}"/>
    <cellStyle name="Total 2 2 3 2 2 5" xfId="2703" xr:uid="{00000000-0005-0000-0000-0000900A0000}"/>
    <cellStyle name="Total 2 2 3 2 3" xfId="2704" xr:uid="{00000000-0005-0000-0000-0000910A0000}"/>
    <cellStyle name="Total 2 2 3 2 4" xfId="2705" xr:uid="{00000000-0005-0000-0000-0000920A0000}"/>
    <cellStyle name="Total 2 2 3 2 5" xfId="2706" xr:uid="{00000000-0005-0000-0000-0000930A0000}"/>
    <cellStyle name="Total 2 2 3 3" xfId="2707" xr:uid="{00000000-0005-0000-0000-0000940A0000}"/>
    <cellStyle name="Total 2 2 3 3 2" xfId="2708" xr:uid="{00000000-0005-0000-0000-0000950A0000}"/>
    <cellStyle name="Total 2 2 3 3 2 2" xfId="2709" xr:uid="{00000000-0005-0000-0000-0000960A0000}"/>
    <cellStyle name="Total 2 2 3 3 2 3" xfId="2710" xr:uid="{00000000-0005-0000-0000-0000970A0000}"/>
    <cellStyle name="Total 2 2 3 3 2 4" xfId="2711" xr:uid="{00000000-0005-0000-0000-0000980A0000}"/>
    <cellStyle name="Total 2 2 3 3 2 5" xfId="2712" xr:uid="{00000000-0005-0000-0000-0000990A0000}"/>
    <cellStyle name="Total 2 2 3 3 3" xfId="2713" xr:uid="{00000000-0005-0000-0000-00009A0A0000}"/>
    <cellStyle name="Total 2 2 3 3 4" xfId="2714" xr:uid="{00000000-0005-0000-0000-00009B0A0000}"/>
    <cellStyle name="Total 2 2 3 3 5" xfId="2715" xr:uid="{00000000-0005-0000-0000-00009C0A0000}"/>
    <cellStyle name="Total 2 2 3 4" xfId="2716" xr:uid="{00000000-0005-0000-0000-00009D0A0000}"/>
    <cellStyle name="Total 2 2 3 4 2" xfId="2717" xr:uid="{00000000-0005-0000-0000-00009E0A0000}"/>
    <cellStyle name="Total 2 2 3 4 3" xfId="2718" xr:uid="{00000000-0005-0000-0000-00009F0A0000}"/>
    <cellStyle name="Total 2 2 3 4 4" xfId="2719" xr:uid="{00000000-0005-0000-0000-0000A00A0000}"/>
    <cellStyle name="Total 2 2 3 4 5" xfId="2720" xr:uid="{00000000-0005-0000-0000-0000A10A0000}"/>
    <cellStyle name="Total 2 2 3 5" xfId="2721" xr:uid="{00000000-0005-0000-0000-0000A20A0000}"/>
    <cellStyle name="Total 2 2 3 6" xfId="2722" xr:uid="{00000000-0005-0000-0000-0000A30A0000}"/>
    <cellStyle name="Total 2 2 3 7" xfId="2723" xr:uid="{00000000-0005-0000-0000-0000A40A0000}"/>
    <cellStyle name="Total 2 2 4" xfId="2724" xr:uid="{00000000-0005-0000-0000-0000A50A0000}"/>
    <cellStyle name="Total 2 2 4 2" xfId="2725" xr:uid="{00000000-0005-0000-0000-0000A60A0000}"/>
    <cellStyle name="Total 2 2 4 2 2" xfId="2726" xr:uid="{00000000-0005-0000-0000-0000A70A0000}"/>
    <cellStyle name="Total 2 2 4 2 2 2" xfId="2727" xr:uid="{00000000-0005-0000-0000-0000A80A0000}"/>
    <cellStyle name="Total 2 2 4 2 2 3" xfId="2728" xr:uid="{00000000-0005-0000-0000-0000A90A0000}"/>
    <cellStyle name="Total 2 2 4 2 2 4" xfId="2729" xr:uid="{00000000-0005-0000-0000-0000AA0A0000}"/>
    <cellStyle name="Total 2 2 4 2 2 5" xfId="2730" xr:uid="{00000000-0005-0000-0000-0000AB0A0000}"/>
    <cellStyle name="Total 2 2 4 2 3" xfId="2731" xr:uid="{00000000-0005-0000-0000-0000AC0A0000}"/>
    <cellStyle name="Total 2 2 4 2 4" xfId="2732" xr:uid="{00000000-0005-0000-0000-0000AD0A0000}"/>
    <cellStyle name="Total 2 2 4 2 5" xfId="2733" xr:uid="{00000000-0005-0000-0000-0000AE0A0000}"/>
    <cellStyle name="Total 2 2 4 3" xfId="2734" xr:uid="{00000000-0005-0000-0000-0000AF0A0000}"/>
    <cellStyle name="Total 2 2 4 3 2" xfId="2735" xr:uid="{00000000-0005-0000-0000-0000B00A0000}"/>
    <cellStyle name="Total 2 2 4 3 2 2" xfId="2736" xr:uid="{00000000-0005-0000-0000-0000B10A0000}"/>
    <cellStyle name="Total 2 2 4 3 2 3" xfId="2737" xr:uid="{00000000-0005-0000-0000-0000B20A0000}"/>
    <cellStyle name="Total 2 2 4 3 2 4" xfId="2738" xr:uid="{00000000-0005-0000-0000-0000B30A0000}"/>
    <cellStyle name="Total 2 2 4 3 2 5" xfId="2739" xr:uid="{00000000-0005-0000-0000-0000B40A0000}"/>
    <cellStyle name="Total 2 2 4 3 3" xfId="2740" xr:uid="{00000000-0005-0000-0000-0000B50A0000}"/>
    <cellStyle name="Total 2 2 4 3 4" xfId="2741" xr:uid="{00000000-0005-0000-0000-0000B60A0000}"/>
    <cellStyle name="Total 2 2 4 3 5" xfId="2742" xr:uid="{00000000-0005-0000-0000-0000B70A0000}"/>
    <cellStyle name="Total 2 2 4 4" xfId="2743" xr:uid="{00000000-0005-0000-0000-0000B80A0000}"/>
    <cellStyle name="Total 2 2 4 4 2" xfId="2744" xr:uid="{00000000-0005-0000-0000-0000B90A0000}"/>
    <cellStyle name="Total 2 2 4 4 3" xfId="2745" xr:uid="{00000000-0005-0000-0000-0000BA0A0000}"/>
    <cellStyle name="Total 2 2 4 4 4" xfId="2746" xr:uid="{00000000-0005-0000-0000-0000BB0A0000}"/>
    <cellStyle name="Total 2 2 4 4 5" xfId="2747" xr:uid="{00000000-0005-0000-0000-0000BC0A0000}"/>
    <cellStyle name="Total 2 2 4 5" xfId="2748" xr:uid="{00000000-0005-0000-0000-0000BD0A0000}"/>
    <cellStyle name="Total 2 2 4 6" xfId="2749" xr:uid="{00000000-0005-0000-0000-0000BE0A0000}"/>
    <cellStyle name="Total 2 2 4 7" xfId="2750" xr:uid="{00000000-0005-0000-0000-0000BF0A0000}"/>
    <cellStyle name="Total 2 2 5" xfId="2751" xr:uid="{00000000-0005-0000-0000-0000C00A0000}"/>
    <cellStyle name="Total 2 2 5 2" xfId="2752" xr:uid="{00000000-0005-0000-0000-0000C10A0000}"/>
    <cellStyle name="Total 2 2 5 2 2" xfId="2753" xr:uid="{00000000-0005-0000-0000-0000C20A0000}"/>
    <cellStyle name="Total 2 2 5 2 3" xfId="2754" xr:uid="{00000000-0005-0000-0000-0000C30A0000}"/>
    <cellStyle name="Total 2 2 5 2 4" xfId="2755" xr:uid="{00000000-0005-0000-0000-0000C40A0000}"/>
    <cellStyle name="Total 2 2 5 2 5" xfId="2756" xr:uid="{00000000-0005-0000-0000-0000C50A0000}"/>
    <cellStyle name="Total 2 2 5 3" xfId="2757" xr:uid="{00000000-0005-0000-0000-0000C60A0000}"/>
    <cellStyle name="Total 2 2 5 4" xfId="2758" xr:uid="{00000000-0005-0000-0000-0000C70A0000}"/>
    <cellStyle name="Total 2 2 5 5" xfId="2759" xr:uid="{00000000-0005-0000-0000-0000C80A0000}"/>
    <cellStyle name="Total 2 2 6" xfId="2760" xr:uid="{00000000-0005-0000-0000-0000C90A0000}"/>
    <cellStyle name="Total 2 2 6 2" xfId="2761" xr:uid="{00000000-0005-0000-0000-0000CA0A0000}"/>
    <cellStyle name="Total 2 2 6 2 2" xfId="2762" xr:uid="{00000000-0005-0000-0000-0000CB0A0000}"/>
    <cellStyle name="Total 2 2 6 2 3" xfId="2763" xr:uid="{00000000-0005-0000-0000-0000CC0A0000}"/>
    <cellStyle name="Total 2 2 6 2 4" xfId="2764" xr:uid="{00000000-0005-0000-0000-0000CD0A0000}"/>
    <cellStyle name="Total 2 2 6 2 5" xfId="2765" xr:uid="{00000000-0005-0000-0000-0000CE0A0000}"/>
    <cellStyle name="Total 2 2 6 3" xfId="2766" xr:uid="{00000000-0005-0000-0000-0000CF0A0000}"/>
    <cellStyle name="Total 2 2 6 4" xfId="2767" xr:uid="{00000000-0005-0000-0000-0000D00A0000}"/>
    <cellStyle name="Total 2 2 6 5" xfId="2768" xr:uid="{00000000-0005-0000-0000-0000D10A0000}"/>
    <cellStyle name="Total 2 2 7" xfId="2769" xr:uid="{00000000-0005-0000-0000-0000D20A0000}"/>
    <cellStyle name="Total 2 3" xfId="2770" xr:uid="{00000000-0005-0000-0000-0000D30A0000}"/>
    <cellStyle name="Total 2 3 2" xfId="2771" xr:uid="{00000000-0005-0000-0000-0000D40A0000}"/>
    <cellStyle name="Total 2 3 2 2" xfId="2772" xr:uid="{00000000-0005-0000-0000-0000D50A0000}"/>
    <cellStyle name="Total 2 3 2 2 2" xfId="2773" xr:uid="{00000000-0005-0000-0000-0000D60A0000}"/>
    <cellStyle name="Total 2 3 2 2 3" xfId="2774" xr:uid="{00000000-0005-0000-0000-0000D70A0000}"/>
    <cellStyle name="Total 2 3 2 2 4" xfId="2775" xr:uid="{00000000-0005-0000-0000-0000D80A0000}"/>
    <cellStyle name="Total 2 3 2 2 5" xfId="2776" xr:uid="{00000000-0005-0000-0000-0000D90A0000}"/>
    <cellStyle name="Total 2 3 2 3" xfId="2777" xr:uid="{00000000-0005-0000-0000-0000DA0A0000}"/>
    <cellStyle name="Total 2 3 2 4" xfId="2778" xr:uid="{00000000-0005-0000-0000-0000DB0A0000}"/>
    <cellStyle name="Total 2 3 2 5" xfId="2779" xr:uid="{00000000-0005-0000-0000-0000DC0A0000}"/>
    <cellStyle name="Total 2 3 3" xfId="2780" xr:uid="{00000000-0005-0000-0000-0000DD0A0000}"/>
    <cellStyle name="Total 2 3 3 2" xfId="2781" xr:uid="{00000000-0005-0000-0000-0000DE0A0000}"/>
    <cellStyle name="Total 2 3 3 2 2" xfId="2782" xr:uid="{00000000-0005-0000-0000-0000DF0A0000}"/>
    <cellStyle name="Total 2 3 3 2 3" xfId="2783" xr:uid="{00000000-0005-0000-0000-0000E00A0000}"/>
    <cellStyle name="Total 2 3 3 2 4" xfId="2784" xr:uid="{00000000-0005-0000-0000-0000E10A0000}"/>
    <cellStyle name="Total 2 3 3 2 5" xfId="2785" xr:uid="{00000000-0005-0000-0000-0000E20A0000}"/>
    <cellStyle name="Total 2 3 3 3" xfId="2786" xr:uid="{00000000-0005-0000-0000-0000E30A0000}"/>
    <cellStyle name="Total 2 3 3 4" xfId="2787" xr:uid="{00000000-0005-0000-0000-0000E40A0000}"/>
    <cellStyle name="Total 2 3 3 5" xfId="2788" xr:uid="{00000000-0005-0000-0000-0000E50A0000}"/>
    <cellStyle name="Total 2 3 4" xfId="2789" xr:uid="{00000000-0005-0000-0000-0000E60A0000}"/>
    <cellStyle name="Total 2 3 4 2" xfId="2790" xr:uid="{00000000-0005-0000-0000-0000E70A0000}"/>
    <cellStyle name="Total 2 3 4 3" xfId="2791" xr:uid="{00000000-0005-0000-0000-0000E80A0000}"/>
    <cellStyle name="Total 2 3 4 4" xfId="2792" xr:uid="{00000000-0005-0000-0000-0000E90A0000}"/>
    <cellStyle name="Total 2 3 4 5" xfId="2793" xr:uid="{00000000-0005-0000-0000-0000EA0A0000}"/>
    <cellStyle name="Total 2 3 5" xfId="2794" xr:uid="{00000000-0005-0000-0000-0000EB0A0000}"/>
    <cellStyle name="Total 2 3 6" xfId="2795" xr:uid="{00000000-0005-0000-0000-0000EC0A0000}"/>
    <cellStyle name="Total 2 3 7" xfId="2796" xr:uid="{00000000-0005-0000-0000-0000ED0A0000}"/>
    <cellStyle name="Total 2 4" xfId="2797" xr:uid="{00000000-0005-0000-0000-0000EE0A0000}"/>
    <cellStyle name="Total 2 4 2" xfId="2798" xr:uid="{00000000-0005-0000-0000-0000EF0A0000}"/>
    <cellStyle name="Total 2 4 2 2" xfId="2799" xr:uid="{00000000-0005-0000-0000-0000F00A0000}"/>
    <cellStyle name="Total 2 4 2 2 2" xfId="2800" xr:uid="{00000000-0005-0000-0000-0000F10A0000}"/>
    <cellStyle name="Total 2 4 2 2 3" xfId="2801" xr:uid="{00000000-0005-0000-0000-0000F20A0000}"/>
    <cellStyle name="Total 2 4 2 2 4" xfId="2802" xr:uid="{00000000-0005-0000-0000-0000F30A0000}"/>
    <cellStyle name="Total 2 4 2 2 5" xfId="2803" xr:uid="{00000000-0005-0000-0000-0000F40A0000}"/>
    <cellStyle name="Total 2 4 2 3" xfId="2804" xr:uid="{00000000-0005-0000-0000-0000F50A0000}"/>
    <cellStyle name="Total 2 4 2 4" xfId="2805" xr:uid="{00000000-0005-0000-0000-0000F60A0000}"/>
    <cellStyle name="Total 2 4 2 5" xfId="2806" xr:uid="{00000000-0005-0000-0000-0000F70A0000}"/>
    <cellStyle name="Total 2 4 3" xfId="2807" xr:uid="{00000000-0005-0000-0000-0000F80A0000}"/>
    <cellStyle name="Total 2 4 3 2" xfId="2808" xr:uid="{00000000-0005-0000-0000-0000F90A0000}"/>
    <cellStyle name="Total 2 4 3 2 2" xfId="2809" xr:uid="{00000000-0005-0000-0000-0000FA0A0000}"/>
    <cellStyle name="Total 2 4 3 2 3" xfId="2810" xr:uid="{00000000-0005-0000-0000-0000FB0A0000}"/>
    <cellStyle name="Total 2 4 3 2 4" xfId="2811" xr:uid="{00000000-0005-0000-0000-0000FC0A0000}"/>
    <cellStyle name="Total 2 4 3 2 5" xfId="2812" xr:uid="{00000000-0005-0000-0000-0000FD0A0000}"/>
    <cellStyle name="Total 2 4 3 3" xfId="2813" xr:uid="{00000000-0005-0000-0000-0000FE0A0000}"/>
    <cellStyle name="Total 2 4 3 4" xfId="2814" xr:uid="{00000000-0005-0000-0000-0000FF0A0000}"/>
    <cellStyle name="Total 2 4 3 5" xfId="2815" xr:uid="{00000000-0005-0000-0000-0000000B0000}"/>
    <cellStyle name="Total 2 4 4" xfId="2816" xr:uid="{00000000-0005-0000-0000-0000010B0000}"/>
    <cellStyle name="Total 2 4 4 2" xfId="2817" xr:uid="{00000000-0005-0000-0000-0000020B0000}"/>
    <cellStyle name="Total 2 4 4 3" xfId="2818" xr:uid="{00000000-0005-0000-0000-0000030B0000}"/>
    <cellStyle name="Total 2 4 4 4" xfId="2819" xr:uid="{00000000-0005-0000-0000-0000040B0000}"/>
    <cellStyle name="Total 2 4 4 5" xfId="2820" xr:uid="{00000000-0005-0000-0000-0000050B0000}"/>
    <cellStyle name="Total 2 4 5" xfId="2821" xr:uid="{00000000-0005-0000-0000-0000060B0000}"/>
    <cellStyle name="Total 2 4 6" xfId="2822" xr:uid="{00000000-0005-0000-0000-0000070B0000}"/>
    <cellStyle name="Total 2 4 7" xfId="2823" xr:uid="{00000000-0005-0000-0000-0000080B0000}"/>
    <cellStyle name="Total 2 5" xfId="2824" xr:uid="{00000000-0005-0000-0000-0000090B0000}"/>
    <cellStyle name="Total 2 5 2" xfId="2825" xr:uid="{00000000-0005-0000-0000-00000A0B0000}"/>
    <cellStyle name="Total 2 5 2 2" xfId="2826" xr:uid="{00000000-0005-0000-0000-00000B0B0000}"/>
    <cellStyle name="Total 2 5 2 2 2" xfId="2827" xr:uid="{00000000-0005-0000-0000-00000C0B0000}"/>
    <cellStyle name="Total 2 5 2 2 3" xfId="2828" xr:uid="{00000000-0005-0000-0000-00000D0B0000}"/>
    <cellStyle name="Total 2 5 2 2 4" xfId="2829" xr:uid="{00000000-0005-0000-0000-00000E0B0000}"/>
    <cellStyle name="Total 2 5 2 2 5" xfId="2830" xr:uid="{00000000-0005-0000-0000-00000F0B0000}"/>
    <cellStyle name="Total 2 5 2 3" xfId="2831" xr:uid="{00000000-0005-0000-0000-0000100B0000}"/>
    <cellStyle name="Total 2 5 2 4" xfId="2832" xr:uid="{00000000-0005-0000-0000-0000110B0000}"/>
    <cellStyle name="Total 2 5 2 5" xfId="2833" xr:uid="{00000000-0005-0000-0000-0000120B0000}"/>
    <cellStyle name="Total 2 5 3" xfId="2834" xr:uid="{00000000-0005-0000-0000-0000130B0000}"/>
    <cellStyle name="Total 2 5 3 2" xfId="2835" xr:uid="{00000000-0005-0000-0000-0000140B0000}"/>
    <cellStyle name="Total 2 5 3 2 2" xfId="2836" xr:uid="{00000000-0005-0000-0000-0000150B0000}"/>
    <cellStyle name="Total 2 5 3 2 3" xfId="2837" xr:uid="{00000000-0005-0000-0000-0000160B0000}"/>
    <cellStyle name="Total 2 5 3 2 4" xfId="2838" xr:uid="{00000000-0005-0000-0000-0000170B0000}"/>
    <cellStyle name="Total 2 5 3 2 5" xfId="2839" xr:uid="{00000000-0005-0000-0000-0000180B0000}"/>
    <cellStyle name="Total 2 5 3 3" xfId="2840" xr:uid="{00000000-0005-0000-0000-0000190B0000}"/>
    <cellStyle name="Total 2 5 3 4" xfId="2841" xr:uid="{00000000-0005-0000-0000-00001A0B0000}"/>
    <cellStyle name="Total 2 5 3 5" xfId="2842" xr:uid="{00000000-0005-0000-0000-00001B0B0000}"/>
    <cellStyle name="Total 2 5 4" xfId="2843" xr:uid="{00000000-0005-0000-0000-00001C0B0000}"/>
    <cellStyle name="Total 2 5 4 2" xfId="2844" xr:uid="{00000000-0005-0000-0000-00001D0B0000}"/>
    <cellStyle name="Total 2 5 4 3" xfId="2845" xr:uid="{00000000-0005-0000-0000-00001E0B0000}"/>
    <cellStyle name="Total 2 5 4 4" xfId="2846" xr:uid="{00000000-0005-0000-0000-00001F0B0000}"/>
    <cellStyle name="Total 2 5 4 5" xfId="2847" xr:uid="{00000000-0005-0000-0000-0000200B0000}"/>
    <cellStyle name="Total 2 5 5" xfId="2848" xr:uid="{00000000-0005-0000-0000-0000210B0000}"/>
    <cellStyle name="Total 2 5 6" xfId="2849" xr:uid="{00000000-0005-0000-0000-0000220B0000}"/>
    <cellStyle name="Total 2 5 7" xfId="2850" xr:uid="{00000000-0005-0000-0000-0000230B0000}"/>
    <cellStyle name="Total 2 6" xfId="2851" xr:uid="{00000000-0005-0000-0000-0000240B0000}"/>
    <cellStyle name="Total 2 7" xfId="2852" xr:uid="{00000000-0005-0000-0000-0000250B0000}"/>
    <cellStyle name="Total 3" xfId="2853" xr:uid="{00000000-0005-0000-0000-0000260B0000}"/>
    <cellStyle name="Total 3 2" xfId="2854" xr:uid="{00000000-0005-0000-0000-0000270B0000}"/>
    <cellStyle name="Total 3 2 2" xfId="2855" xr:uid="{00000000-0005-0000-0000-0000280B0000}"/>
    <cellStyle name="Total 3 2 2 2" xfId="2856" xr:uid="{00000000-0005-0000-0000-0000290B0000}"/>
    <cellStyle name="Total 3 2 2 2 2" xfId="2857" xr:uid="{00000000-0005-0000-0000-00002A0B0000}"/>
    <cellStyle name="Total 3 2 2 2 2 2" xfId="2858" xr:uid="{00000000-0005-0000-0000-00002B0B0000}"/>
    <cellStyle name="Total 3 2 2 2 2 3" xfId="2859" xr:uid="{00000000-0005-0000-0000-00002C0B0000}"/>
    <cellStyle name="Total 3 2 2 2 2 4" xfId="2860" xr:uid="{00000000-0005-0000-0000-00002D0B0000}"/>
    <cellStyle name="Total 3 2 2 2 2 5" xfId="2861" xr:uid="{00000000-0005-0000-0000-00002E0B0000}"/>
    <cellStyle name="Total 3 2 2 2 3" xfId="2862" xr:uid="{00000000-0005-0000-0000-00002F0B0000}"/>
    <cellStyle name="Total 3 2 2 2 4" xfId="2863" xr:uid="{00000000-0005-0000-0000-0000300B0000}"/>
    <cellStyle name="Total 3 2 2 2 5" xfId="2864" xr:uid="{00000000-0005-0000-0000-0000310B0000}"/>
    <cellStyle name="Total 3 2 2 3" xfId="2865" xr:uid="{00000000-0005-0000-0000-0000320B0000}"/>
    <cellStyle name="Total 3 2 2 3 2" xfId="2866" xr:uid="{00000000-0005-0000-0000-0000330B0000}"/>
    <cellStyle name="Total 3 2 2 3 2 2" xfId="2867" xr:uid="{00000000-0005-0000-0000-0000340B0000}"/>
    <cellStyle name="Total 3 2 2 3 2 3" xfId="2868" xr:uid="{00000000-0005-0000-0000-0000350B0000}"/>
    <cellStyle name="Total 3 2 2 3 2 4" xfId="2869" xr:uid="{00000000-0005-0000-0000-0000360B0000}"/>
    <cellStyle name="Total 3 2 2 3 2 5" xfId="2870" xr:uid="{00000000-0005-0000-0000-0000370B0000}"/>
    <cellStyle name="Total 3 2 2 3 3" xfId="2871" xr:uid="{00000000-0005-0000-0000-0000380B0000}"/>
    <cellStyle name="Total 3 2 2 3 4" xfId="2872" xr:uid="{00000000-0005-0000-0000-0000390B0000}"/>
    <cellStyle name="Total 3 2 2 3 5" xfId="2873" xr:uid="{00000000-0005-0000-0000-00003A0B0000}"/>
    <cellStyle name="Total 3 2 2 4" xfId="2874" xr:uid="{00000000-0005-0000-0000-00003B0B0000}"/>
    <cellStyle name="Total 3 2 2 4 2" xfId="2875" xr:uid="{00000000-0005-0000-0000-00003C0B0000}"/>
    <cellStyle name="Total 3 2 2 4 3" xfId="2876" xr:uid="{00000000-0005-0000-0000-00003D0B0000}"/>
    <cellStyle name="Total 3 2 2 4 4" xfId="2877" xr:uid="{00000000-0005-0000-0000-00003E0B0000}"/>
    <cellStyle name="Total 3 2 2 4 5" xfId="2878" xr:uid="{00000000-0005-0000-0000-00003F0B0000}"/>
    <cellStyle name="Total 3 2 2 5" xfId="2879" xr:uid="{00000000-0005-0000-0000-0000400B0000}"/>
    <cellStyle name="Total 3 2 2 6" xfId="2880" xr:uid="{00000000-0005-0000-0000-0000410B0000}"/>
    <cellStyle name="Total 3 2 2 7" xfId="2881" xr:uid="{00000000-0005-0000-0000-0000420B0000}"/>
    <cellStyle name="Total 3 2 3" xfId="2882" xr:uid="{00000000-0005-0000-0000-0000430B0000}"/>
    <cellStyle name="Total 3 2 3 2" xfId="2883" xr:uid="{00000000-0005-0000-0000-0000440B0000}"/>
    <cellStyle name="Total 3 2 3 2 2" xfId="2884" xr:uid="{00000000-0005-0000-0000-0000450B0000}"/>
    <cellStyle name="Total 3 2 3 2 2 2" xfId="2885" xr:uid="{00000000-0005-0000-0000-0000460B0000}"/>
    <cellStyle name="Total 3 2 3 2 2 3" xfId="2886" xr:uid="{00000000-0005-0000-0000-0000470B0000}"/>
    <cellStyle name="Total 3 2 3 2 2 4" xfId="2887" xr:uid="{00000000-0005-0000-0000-0000480B0000}"/>
    <cellStyle name="Total 3 2 3 2 2 5" xfId="2888" xr:uid="{00000000-0005-0000-0000-0000490B0000}"/>
    <cellStyle name="Total 3 2 3 2 3" xfId="2889" xr:uid="{00000000-0005-0000-0000-00004A0B0000}"/>
    <cellStyle name="Total 3 2 3 2 4" xfId="2890" xr:uid="{00000000-0005-0000-0000-00004B0B0000}"/>
    <cellStyle name="Total 3 2 3 2 5" xfId="2891" xr:uid="{00000000-0005-0000-0000-00004C0B0000}"/>
    <cellStyle name="Total 3 2 3 3" xfId="2892" xr:uid="{00000000-0005-0000-0000-00004D0B0000}"/>
    <cellStyle name="Total 3 2 3 3 2" xfId="2893" xr:uid="{00000000-0005-0000-0000-00004E0B0000}"/>
    <cellStyle name="Total 3 2 3 3 2 2" xfId="2894" xr:uid="{00000000-0005-0000-0000-00004F0B0000}"/>
    <cellStyle name="Total 3 2 3 3 2 3" xfId="2895" xr:uid="{00000000-0005-0000-0000-0000500B0000}"/>
    <cellStyle name="Total 3 2 3 3 2 4" xfId="2896" xr:uid="{00000000-0005-0000-0000-0000510B0000}"/>
    <cellStyle name="Total 3 2 3 3 2 5" xfId="2897" xr:uid="{00000000-0005-0000-0000-0000520B0000}"/>
    <cellStyle name="Total 3 2 3 3 3" xfId="2898" xr:uid="{00000000-0005-0000-0000-0000530B0000}"/>
    <cellStyle name="Total 3 2 3 3 4" xfId="2899" xr:uid="{00000000-0005-0000-0000-0000540B0000}"/>
    <cellStyle name="Total 3 2 3 3 5" xfId="2900" xr:uid="{00000000-0005-0000-0000-0000550B0000}"/>
    <cellStyle name="Total 3 2 3 4" xfId="2901" xr:uid="{00000000-0005-0000-0000-0000560B0000}"/>
    <cellStyle name="Total 3 2 3 4 2" xfId="2902" xr:uid="{00000000-0005-0000-0000-0000570B0000}"/>
    <cellStyle name="Total 3 2 3 4 3" xfId="2903" xr:uid="{00000000-0005-0000-0000-0000580B0000}"/>
    <cellStyle name="Total 3 2 3 4 4" xfId="2904" xr:uid="{00000000-0005-0000-0000-0000590B0000}"/>
    <cellStyle name="Total 3 2 3 4 5" xfId="2905" xr:uid="{00000000-0005-0000-0000-00005A0B0000}"/>
    <cellStyle name="Total 3 2 3 5" xfId="2906" xr:uid="{00000000-0005-0000-0000-00005B0B0000}"/>
    <cellStyle name="Total 3 2 3 6" xfId="2907" xr:uid="{00000000-0005-0000-0000-00005C0B0000}"/>
    <cellStyle name="Total 3 2 3 7" xfId="2908" xr:uid="{00000000-0005-0000-0000-00005D0B0000}"/>
    <cellStyle name="Total 3 2 4" xfId="2909" xr:uid="{00000000-0005-0000-0000-00005E0B0000}"/>
    <cellStyle name="Total 3 2 4 2" xfId="2910" xr:uid="{00000000-0005-0000-0000-00005F0B0000}"/>
    <cellStyle name="Total 3 2 4 2 2" xfId="2911" xr:uid="{00000000-0005-0000-0000-0000600B0000}"/>
    <cellStyle name="Total 3 2 4 2 2 2" xfId="2912" xr:uid="{00000000-0005-0000-0000-0000610B0000}"/>
    <cellStyle name="Total 3 2 4 2 2 3" xfId="2913" xr:uid="{00000000-0005-0000-0000-0000620B0000}"/>
    <cellStyle name="Total 3 2 4 2 2 4" xfId="2914" xr:uid="{00000000-0005-0000-0000-0000630B0000}"/>
    <cellStyle name="Total 3 2 4 2 2 5" xfId="2915" xr:uid="{00000000-0005-0000-0000-0000640B0000}"/>
    <cellStyle name="Total 3 2 4 2 3" xfId="2916" xr:uid="{00000000-0005-0000-0000-0000650B0000}"/>
    <cellStyle name="Total 3 2 4 2 4" xfId="2917" xr:uid="{00000000-0005-0000-0000-0000660B0000}"/>
    <cellStyle name="Total 3 2 4 2 5" xfId="2918" xr:uid="{00000000-0005-0000-0000-0000670B0000}"/>
    <cellStyle name="Total 3 2 4 3" xfId="2919" xr:uid="{00000000-0005-0000-0000-0000680B0000}"/>
    <cellStyle name="Total 3 2 4 3 2" xfId="2920" xr:uid="{00000000-0005-0000-0000-0000690B0000}"/>
    <cellStyle name="Total 3 2 4 3 2 2" xfId="2921" xr:uid="{00000000-0005-0000-0000-00006A0B0000}"/>
    <cellStyle name="Total 3 2 4 3 2 3" xfId="2922" xr:uid="{00000000-0005-0000-0000-00006B0B0000}"/>
    <cellStyle name="Total 3 2 4 3 2 4" xfId="2923" xr:uid="{00000000-0005-0000-0000-00006C0B0000}"/>
    <cellStyle name="Total 3 2 4 3 2 5" xfId="2924" xr:uid="{00000000-0005-0000-0000-00006D0B0000}"/>
    <cellStyle name="Total 3 2 4 3 3" xfId="2925" xr:uid="{00000000-0005-0000-0000-00006E0B0000}"/>
    <cellStyle name="Total 3 2 4 3 4" xfId="2926" xr:uid="{00000000-0005-0000-0000-00006F0B0000}"/>
    <cellStyle name="Total 3 2 4 3 5" xfId="2927" xr:uid="{00000000-0005-0000-0000-0000700B0000}"/>
    <cellStyle name="Total 3 2 4 4" xfId="2928" xr:uid="{00000000-0005-0000-0000-0000710B0000}"/>
    <cellStyle name="Total 3 2 4 4 2" xfId="2929" xr:uid="{00000000-0005-0000-0000-0000720B0000}"/>
    <cellStyle name="Total 3 2 4 4 3" xfId="2930" xr:uid="{00000000-0005-0000-0000-0000730B0000}"/>
    <cellStyle name="Total 3 2 4 4 4" xfId="2931" xr:uid="{00000000-0005-0000-0000-0000740B0000}"/>
    <cellStyle name="Total 3 2 4 4 5" xfId="2932" xr:uid="{00000000-0005-0000-0000-0000750B0000}"/>
    <cellStyle name="Total 3 2 4 5" xfId="2933" xr:uid="{00000000-0005-0000-0000-0000760B0000}"/>
    <cellStyle name="Total 3 2 4 6" xfId="2934" xr:uid="{00000000-0005-0000-0000-0000770B0000}"/>
    <cellStyle name="Total 3 2 4 7" xfId="2935" xr:uid="{00000000-0005-0000-0000-0000780B0000}"/>
    <cellStyle name="Total 3 2 5" xfId="2936" xr:uid="{00000000-0005-0000-0000-0000790B0000}"/>
    <cellStyle name="Total 3 2 5 2" xfId="2937" xr:uid="{00000000-0005-0000-0000-00007A0B0000}"/>
    <cellStyle name="Total 3 2 5 2 2" xfId="2938" xr:uid="{00000000-0005-0000-0000-00007B0B0000}"/>
    <cellStyle name="Total 3 2 5 2 3" xfId="2939" xr:uid="{00000000-0005-0000-0000-00007C0B0000}"/>
    <cellStyle name="Total 3 2 5 2 4" xfId="2940" xr:uid="{00000000-0005-0000-0000-00007D0B0000}"/>
    <cellStyle name="Total 3 2 5 2 5" xfId="2941" xr:uid="{00000000-0005-0000-0000-00007E0B0000}"/>
    <cellStyle name="Total 3 2 5 3" xfId="2942" xr:uid="{00000000-0005-0000-0000-00007F0B0000}"/>
    <cellStyle name="Total 3 2 5 4" xfId="2943" xr:uid="{00000000-0005-0000-0000-0000800B0000}"/>
    <cellStyle name="Total 3 2 5 5" xfId="2944" xr:uid="{00000000-0005-0000-0000-0000810B0000}"/>
    <cellStyle name="Total 3 2 6" xfId="2945" xr:uid="{00000000-0005-0000-0000-0000820B0000}"/>
    <cellStyle name="Total 3 2 6 2" xfId="2946" xr:uid="{00000000-0005-0000-0000-0000830B0000}"/>
    <cellStyle name="Total 3 2 6 2 2" xfId="2947" xr:uid="{00000000-0005-0000-0000-0000840B0000}"/>
    <cellStyle name="Total 3 2 6 2 3" xfId="2948" xr:uid="{00000000-0005-0000-0000-0000850B0000}"/>
    <cellStyle name="Total 3 2 6 2 4" xfId="2949" xr:uid="{00000000-0005-0000-0000-0000860B0000}"/>
    <cellStyle name="Total 3 2 6 2 5" xfId="2950" xr:uid="{00000000-0005-0000-0000-0000870B0000}"/>
    <cellStyle name="Total 3 2 6 3" xfId="2951" xr:uid="{00000000-0005-0000-0000-0000880B0000}"/>
    <cellStyle name="Total 3 2 6 4" xfId="2952" xr:uid="{00000000-0005-0000-0000-0000890B0000}"/>
    <cellStyle name="Total 3 2 6 5" xfId="2953" xr:uid="{00000000-0005-0000-0000-00008A0B0000}"/>
    <cellStyle name="Total 3 2 7" xfId="2954" xr:uid="{00000000-0005-0000-0000-00008B0B0000}"/>
    <cellStyle name="Total 3 3" xfId="2955" xr:uid="{00000000-0005-0000-0000-00008C0B0000}"/>
    <cellStyle name="Total 3 3 2" xfId="2956" xr:uid="{00000000-0005-0000-0000-00008D0B0000}"/>
    <cellStyle name="Total 3 3 2 2" xfId="2957" xr:uid="{00000000-0005-0000-0000-00008E0B0000}"/>
    <cellStyle name="Total 3 3 2 2 2" xfId="2958" xr:uid="{00000000-0005-0000-0000-00008F0B0000}"/>
    <cellStyle name="Total 3 3 2 2 3" xfId="2959" xr:uid="{00000000-0005-0000-0000-0000900B0000}"/>
    <cellStyle name="Total 3 3 2 2 4" xfId="2960" xr:uid="{00000000-0005-0000-0000-0000910B0000}"/>
    <cellStyle name="Total 3 3 2 2 5" xfId="2961" xr:uid="{00000000-0005-0000-0000-0000920B0000}"/>
    <cellStyle name="Total 3 3 2 3" xfId="2962" xr:uid="{00000000-0005-0000-0000-0000930B0000}"/>
    <cellStyle name="Total 3 3 2 4" xfId="2963" xr:uid="{00000000-0005-0000-0000-0000940B0000}"/>
    <cellStyle name="Total 3 3 2 5" xfId="2964" xr:uid="{00000000-0005-0000-0000-0000950B0000}"/>
    <cellStyle name="Total 3 3 3" xfId="2965" xr:uid="{00000000-0005-0000-0000-0000960B0000}"/>
    <cellStyle name="Total 3 3 3 2" xfId="2966" xr:uid="{00000000-0005-0000-0000-0000970B0000}"/>
    <cellStyle name="Total 3 3 3 2 2" xfId="2967" xr:uid="{00000000-0005-0000-0000-0000980B0000}"/>
    <cellStyle name="Total 3 3 3 2 3" xfId="2968" xr:uid="{00000000-0005-0000-0000-0000990B0000}"/>
    <cellStyle name="Total 3 3 3 2 4" xfId="2969" xr:uid="{00000000-0005-0000-0000-00009A0B0000}"/>
    <cellStyle name="Total 3 3 3 2 5" xfId="2970" xr:uid="{00000000-0005-0000-0000-00009B0B0000}"/>
    <cellStyle name="Total 3 3 3 3" xfId="2971" xr:uid="{00000000-0005-0000-0000-00009C0B0000}"/>
    <cellStyle name="Total 3 3 3 4" xfId="2972" xr:uid="{00000000-0005-0000-0000-00009D0B0000}"/>
    <cellStyle name="Total 3 3 3 5" xfId="2973" xr:uid="{00000000-0005-0000-0000-00009E0B0000}"/>
    <cellStyle name="Total 3 3 4" xfId="2974" xr:uid="{00000000-0005-0000-0000-00009F0B0000}"/>
    <cellStyle name="Total 3 3 4 2" xfId="2975" xr:uid="{00000000-0005-0000-0000-0000A00B0000}"/>
    <cellStyle name="Total 3 3 4 3" xfId="2976" xr:uid="{00000000-0005-0000-0000-0000A10B0000}"/>
    <cellStyle name="Total 3 3 4 4" xfId="2977" xr:uid="{00000000-0005-0000-0000-0000A20B0000}"/>
    <cellStyle name="Total 3 3 4 5" xfId="2978" xr:uid="{00000000-0005-0000-0000-0000A30B0000}"/>
    <cellStyle name="Total 3 3 5" xfId="2979" xr:uid="{00000000-0005-0000-0000-0000A40B0000}"/>
    <cellStyle name="Total 3 3 6" xfId="2980" xr:uid="{00000000-0005-0000-0000-0000A50B0000}"/>
    <cellStyle name="Total 3 3 7" xfId="2981" xr:uid="{00000000-0005-0000-0000-0000A60B0000}"/>
    <cellStyle name="Total 3 4" xfId="2982" xr:uid="{00000000-0005-0000-0000-0000A70B0000}"/>
    <cellStyle name="Total 3 4 2" xfId="2983" xr:uid="{00000000-0005-0000-0000-0000A80B0000}"/>
    <cellStyle name="Total 3 4 2 2" xfId="2984" xr:uid="{00000000-0005-0000-0000-0000A90B0000}"/>
    <cellStyle name="Total 3 4 2 2 2" xfId="2985" xr:uid="{00000000-0005-0000-0000-0000AA0B0000}"/>
    <cellStyle name="Total 3 4 2 2 3" xfId="2986" xr:uid="{00000000-0005-0000-0000-0000AB0B0000}"/>
    <cellStyle name="Total 3 4 2 2 4" xfId="2987" xr:uid="{00000000-0005-0000-0000-0000AC0B0000}"/>
    <cellStyle name="Total 3 4 2 2 5" xfId="2988" xr:uid="{00000000-0005-0000-0000-0000AD0B0000}"/>
    <cellStyle name="Total 3 4 2 3" xfId="2989" xr:uid="{00000000-0005-0000-0000-0000AE0B0000}"/>
    <cellStyle name="Total 3 4 2 4" xfId="2990" xr:uid="{00000000-0005-0000-0000-0000AF0B0000}"/>
    <cellStyle name="Total 3 4 2 5" xfId="2991" xr:uid="{00000000-0005-0000-0000-0000B00B0000}"/>
    <cellStyle name="Total 3 4 3" xfId="2992" xr:uid="{00000000-0005-0000-0000-0000B10B0000}"/>
    <cellStyle name="Total 3 4 3 2" xfId="2993" xr:uid="{00000000-0005-0000-0000-0000B20B0000}"/>
    <cellStyle name="Total 3 4 3 2 2" xfId="2994" xr:uid="{00000000-0005-0000-0000-0000B30B0000}"/>
    <cellStyle name="Total 3 4 3 2 3" xfId="2995" xr:uid="{00000000-0005-0000-0000-0000B40B0000}"/>
    <cellStyle name="Total 3 4 3 2 4" xfId="2996" xr:uid="{00000000-0005-0000-0000-0000B50B0000}"/>
    <cellStyle name="Total 3 4 3 2 5" xfId="2997" xr:uid="{00000000-0005-0000-0000-0000B60B0000}"/>
    <cellStyle name="Total 3 4 3 3" xfId="2998" xr:uid="{00000000-0005-0000-0000-0000B70B0000}"/>
    <cellStyle name="Total 3 4 3 4" xfId="2999" xr:uid="{00000000-0005-0000-0000-0000B80B0000}"/>
    <cellStyle name="Total 3 4 3 5" xfId="3000" xr:uid="{00000000-0005-0000-0000-0000B90B0000}"/>
    <cellStyle name="Total 3 4 4" xfId="3001" xr:uid="{00000000-0005-0000-0000-0000BA0B0000}"/>
    <cellStyle name="Total 3 4 4 2" xfId="3002" xr:uid="{00000000-0005-0000-0000-0000BB0B0000}"/>
    <cellStyle name="Total 3 4 4 3" xfId="3003" xr:uid="{00000000-0005-0000-0000-0000BC0B0000}"/>
    <cellStyle name="Total 3 4 4 4" xfId="3004" xr:uid="{00000000-0005-0000-0000-0000BD0B0000}"/>
    <cellStyle name="Total 3 4 4 5" xfId="3005" xr:uid="{00000000-0005-0000-0000-0000BE0B0000}"/>
    <cellStyle name="Total 3 4 5" xfId="3006" xr:uid="{00000000-0005-0000-0000-0000BF0B0000}"/>
    <cellStyle name="Total 3 4 6" xfId="3007" xr:uid="{00000000-0005-0000-0000-0000C00B0000}"/>
    <cellStyle name="Total 3 4 7" xfId="3008" xr:uid="{00000000-0005-0000-0000-0000C10B0000}"/>
    <cellStyle name="Total 3 5" xfId="3009" xr:uid="{00000000-0005-0000-0000-0000C20B0000}"/>
    <cellStyle name="Total 3 5 2" xfId="3010" xr:uid="{00000000-0005-0000-0000-0000C30B0000}"/>
    <cellStyle name="Total 3 5 2 2" xfId="3011" xr:uid="{00000000-0005-0000-0000-0000C40B0000}"/>
    <cellStyle name="Total 3 5 2 2 2" xfId="3012" xr:uid="{00000000-0005-0000-0000-0000C50B0000}"/>
    <cellStyle name="Total 3 5 2 2 3" xfId="3013" xr:uid="{00000000-0005-0000-0000-0000C60B0000}"/>
    <cellStyle name="Total 3 5 2 2 4" xfId="3014" xr:uid="{00000000-0005-0000-0000-0000C70B0000}"/>
    <cellStyle name="Total 3 5 2 2 5" xfId="3015" xr:uid="{00000000-0005-0000-0000-0000C80B0000}"/>
    <cellStyle name="Total 3 5 2 3" xfId="3016" xr:uid="{00000000-0005-0000-0000-0000C90B0000}"/>
    <cellStyle name="Total 3 5 2 4" xfId="3017" xr:uid="{00000000-0005-0000-0000-0000CA0B0000}"/>
    <cellStyle name="Total 3 5 2 5" xfId="3018" xr:uid="{00000000-0005-0000-0000-0000CB0B0000}"/>
    <cellStyle name="Total 3 5 3" xfId="3019" xr:uid="{00000000-0005-0000-0000-0000CC0B0000}"/>
    <cellStyle name="Total 3 5 3 2" xfId="3020" xr:uid="{00000000-0005-0000-0000-0000CD0B0000}"/>
    <cellStyle name="Total 3 5 3 2 2" xfId="3021" xr:uid="{00000000-0005-0000-0000-0000CE0B0000}"/>
    <cellStyle name="Total 3 5 3 2 3" xfId="3022" xr:uid="{00000000-0005-0000-0000-0000CF0B0000}"/>
    <cellStyle name="Total 3 5 3 2 4" xfId="3023" xr:uid="{00000000-0005-0000-0000-0000D00B0000}"/>
    <cellStyle name="Total 3 5 3 2 5" xfId="3024" xr:uid="{00000000-0005-0000-0000-0000D10B0000}"/>
    <cellStyle name="Total 3 5 3 3" xfId="3025" xr:uid="{00000000-0005-0000-0000-0000D20B0000}"/>
    <cellStyle name="Total 3 5 3 4" xfId="3026" xr:uid="{00000000-0005-0000-0000-0000D30B0000}"/>
    <cellStyle name="Total 3 5 3 5" xfId="3027" xr:uid="{00000000-0005-0000-0000-0000D40B0000}"/>
    <cellStyle name="Total 3 5 4" xfId="3028" xr:uid="{00000000-0005-0000-0000-0000D50B0000}"/>
    <cellStyle name="Total 3 5 4 2" xfId="3029" xr:uid="{00000000-0005-0000-0000-0000D60B0000}"/>
    <cellStyle name="Total 3 5 4 3" xfId="3030" xr:uid="{00000000-0005-0000-0000-0000D70B0000}"/>
    <cellStyle name="Total 3 5 4 4" xfId="3031" xr:uid="{00000000-0005-0000-0000-0000D80B0000}"/>
    <cellStyle name="Total 3 5 4 5" xfId="3032" xr:uid="{00000000-0005-0000-0000-0000D90B0000}"/>
    <cellStyle name="Total 3 5 5" xfId="3033" xr:uid="{00000000-0005-0000-0000-0000DA0B0000}"/>
    <cellStyle name="Total 3 5 6" xfId="3034" xr:uid="{00000000-0005-0000-0000-0000DB0B0000}"/>
    <cellStyle name="Total 3 5 7" xfId="3035" xr:uid="{00000000-0005-0000-0000-0000DC0B0000}"/>
    <cellStyle name="Total 3 6" xfId="3036" xr:uid="{00000000-0005-0000-0000-0000DD0B0000}"/>
    <cellStyle name="Units" xfId="3037" xr:uid="{00000000-0005-0000-0000-0000DE0B0000}"/>
    <cellStyle name="Warning Text 2" xfId="3038" xr:uid="{00000000-0005-0000-0000-0000DF0B0000}"/>
    <cellStyle name="Warning Text 2 2" xfId="3039" xr:uid="{00000000-0005-0000-0000-0000E00B0000}"/>
    <cellStyle name="Warning Text 2 3" xfId="3040" xr:uid="{00000000-0005-0000-0000-0000E10B0000}"/>
    <cellStyle name="Warning Text 3" xfId="3041" xr:uid="{00000000-0005-0000-0000-0000E20B0000}"/>
    <cellStyle name="Warning Text 3 2" xfId="3042" xr:uid="{00000000-0005-0000-0000-0000E30B0000}"/>
  </cellStyles>
  <dxfs count="0"/>
  <tableStyles count="0" defaultTableStyle="TableStyleMedium2" defaultPivotStyle="PivotStyleLight16"/>
  <colors>
    <mruColors>
      <color rgb="FF811644"/>
      <color rgb="FFCCFFFF"/>
      <color rgb="FFF2B4CF"/>
      <color rgb="FFA41C56"/>
      <color rgb="FFDA2673"/>
      <color rgb="FFE14D8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wuk\jobs\Documents%20and%20Settings\hamilf\Desktop\Overall%20Efficiency97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97 Efficiency"/>
      <sheetName val="Dec97 Meter"/>
      <sheetName val="Jan98 Efficiency"/>
      <sheetName val="Jan98 Meter"/>
      <sheetName val="Feb98 Efficiency"/>
      <sheetName val="Feb98 Meter"/>
      <sheetName val="mar 98 eff"/>
      <sheetName val="mar98 meter"/>
      <sheetName val="Apr98 eff"/>
      <sheetName val="apr98 meter"/>
      <sheetName val="may98 eff"/>
      <sheetName val="May98 meter"/>
      <sheetName val="Oct98eff"/>
      <sheetName val="Oct98 meter"/>
      <sheetName val="Nov98 eff"/>
      <sheetName val="Nov98 meter"/>
      <sheetName val="Dec98 eff"/>
      <sheetName val="Dec98 meter"/>
      <sheetName val="Jan99 eff"/>
      <sheetName val="Jan99 meter"/>
      <sheetName val="Feb99 eff"/>
      <sheetName val="Feb99 meter"/>
      <sheetName val="Mar99 eff"/>
      <sheetName val="Mar99 meter"/>
      <sheetName val="Apr99 eff"/>
      <sheetName val="Apr99 meter"/>
      <sheetName val="May99 eff"/>
      <sheetName val="May99 meter"/>
      <sheetName val="Efficiency"/>
      <sheetName val="march98"/>
      <sheetName val="Nov99 eff"/>
      <sheetName val="Nov99 meter"/>
      <sheetName val="Nov099 meter"/>
      <sheetName val="Nov0599 meter"/>
      <sheetName val="Nov059 meter"/>
      <sheetName val="Nov05 meter"/>
    </sheetNames>
    <sheetDataSet>
      <sheetData sheetId="0" refreshError="1">
        <row r="5">
          <cell r="B5">
            <v>35765</v>
          </cell>
          <cell r="C5">
            <v>35766</v>
          </cell>
          <cell r="D5">
            <v>35767</v>
          </cell>
          <cell r="E5">
            <v>35768</v>
          </cell>
          <cell r="F5">
            <v>35769</v>
          </cell>
          <cell r="G5">
            <v>35770</v>
          </cell>
          <cell r="H5">
            <v>35771</v>
          </cell>
          <cell r="I5">
            <v>35772</v>
          </cell>
          <cell r="J5">
            <v>35773</v>
          </cell>
          <cell r="K5">
            <v>35774</v>
          </cell>
          <cell r="L5">
            <v>35775</v>
          </cell>
          <cell r="M5">
            <v>35776</v>
          </cell>
          <cell r="N5">
            <v>35777</v>
          </cell>
          <cell r="O5">
            <v>35778</v>
          </cell>
          <cell r="P5">
            <v>35779</v>
          </cell>
          <cell r="Q5">
            <v>35780</v>
          </cell>
          <cell r="R5">
            <v>35781</v>
          </cell>
          <cell r="S5">
            <v>35782</v>
          </cell>
          <cell r="T5">
            <v>35783</v>
          </cell>
          <cell r="U5">
            <v>35784</v>
          </cell>
          <cell r="V5">
            <v>35785</v>
          </cell>
          <cell r="W5">
            <v>35786</v>
          </cell>
          <cell r="X5">
            <v>35787</v>
          </cell>
          <cell r="Y5">
            <v>35788</v>
          </cell>
          <cell r="Z5">
            <v>35789</v>
          </cell>
          <cell r="AA5">
            <v>35790</v>
          </cell>
          <cell r="AB5">
            <v>35791</v>
          </cell>
          <cell r="AC5">
            <v>35792</v>
          </cell>
          <cell r="AD5">
            <v>35793</v>
          </cell>
          <cell r="AE5">
            <v>35794</v>
          </cell>
          <cell r="AF5">
            <v>35795</v>
          </cell>
        </row>
        <row r="35">
          <cell r="B35">
            <v>0.80401680231031891</v>
          </cell>
          <cell r="C35">
            <v>0.80247189835975696</v>
          </cell>
          <cell r="D35">
            <v>0.74961994880771066</v>
          </cell>
          <cell r="E35">
            <v>0.79215174493899387</v>
          </cell>
          <cell r="F35">
            <v>0.79423650778912624</v>
          </cell>
          <cell r="G35">
            <v>0.76880589196956062</v>
          </cell>
          <cell r="H35">
            <v>0.80099471650157539</v>
          </cell>
          <cell r="I35">
            <v>0.78909731777082703</v>
          </cell>
          <cell r="J35">
            <v>0.75937953227677712</v>
          </cell>
          <cell r="K35">
            <v>0.83035501506286702</v>
          </cell>
          <cell r="L35">
            <v>0.75913942351174635</v>
          </cell>
          <cell r="M35">
            <v>0.93570819331727506</v>
          </cell>
          <cell r="N35">
            <v>0.78004142274519395</v>
          </cell>
          <cell r="O35">
            <v>0.76405067704681096</v>
          </cell>
          <cell r="P35">
            <v>0.79929864046646459</v>
          </cell>
          <cell r="Q35">
            <v>0.83398077547964389</v>
          </cell>
          <cell r="R35">
            <v>1.3445779032516514</v>
          </cell>
          <cell r="S35">
            <v>4.555259037092843</v>
          </cell>
          <cell r="T35">
            <v>0.84510192402527695</v>
          </cell>
          <cell r="U35">
            <v>0.85843169162461952</v>
          </cell>
          <cell r="V35">
            <v>0.78636351291406459</v>
          </cell>
          <cell r="W35">
            <v>0.78637985182855108</v>
          </cell>
          <cell r="X35">
            <v>0.84703757422384574</v>
          </cell>
          <cell r="Y35">
            <v>0.83031793658002706</v>
          </cell>
          <cell r="Z35">
            <v>0.78939554941990819</v>
          </cell>
          <cell r="AA35">
            <v>0.80214565686992911</v>
          </cell>
          <cell r="AB35">
            <v>0.79704880653966292</v>
          </cell>
          <cell r="AC35">
            <v>0.79664537837234184</v>
          </cell>
          <cell r="AD35">
            <v>0.80764087858973299</v>
          </cell>
          <cell r="AE35">
            <v>0.78481315628849779</v>
          </cell>
          <cell r="AF35">
            <v>0.81984639756764355</v>
          </cell>
        </row>
      </sheetData>
      <sheetData sheetId="1" refreshError="1"/>
      <sheetData sheetId="2" refreshError="1"/>
      <sheetData sheetId="3" refreshError="1"/>
      <sheetData sheetId="4" refreshError="1"/>
      <sheetData sheetId="5" refreshError="1"/>
      <sheetData sheetId="6" refreshError="1">
        <row r="35">
          <cell r="B35">
            <v>0.79395412725602299</v>
          </cell>
          <cell r="C35">
            <v>0.73294879182251804</v>
          </cell>
          <cell r="D35">
            <v>0.84611434896770299</v>
          </cell>
          <cell r="E35">
            <v>0.79273849906223071</v>
          </cell>
          <cell r="F35">
            <v>0.61021275316033496</v>
          </cell>
          <cell r="G35">
            <v>0.82458717073305299</v>
          </cell>
          <cell r="H35">
            <v>0</v>
          </cell>
          <cell r="I35">
            <v>0</v>
          </cell>
          <cell r="J35">
            <v>0</v>
          </cell>
          <cell r="K35">
            <v>0</v>
          </cell>
          <cell r="L35">
            <v>0.36344036827121418</v>
          </cell>
          <cell r="M35">
            <v>0.79758575387363062</v>
          </cell>
          <cell r="N35">
            <v>0.84439199386679253</v>
          </cell>
          <cell r="O35">
            <v>0.74224248418166594</v>
          </cell>
          <cell r="P35">
            <v>0.80334706736462769</v>
          </cell>
          <cell r="Q35">
            <v>0.81887851936328426</v>
          </cell>
          <cell r="R35">
            <v>0.73068247129680486</v>
          </cell>
          <cell r="S35">
            <v>0.85119761988797238</v>
          </cell>
          <cell r="T35">
            <v>0.81220121394491185</v>
          </cell>
          <cell r="U35">
            <v>0.79703740049148186</v>
          </cell>
          <cell r="V35">
            <v>0.80026369352799864</v>
          </cell>
          <cell r="W35">
            <v>0.78737254174172988</v>
          </cell>
          <cell r="X35">
            <v>0.78000111807826655</v>
          </cell>
          <cell r="Y35">
            <v>0.78951669708633088</v>
          </cell>
          <cell r="Z35">
            <v>0.79200172619776243</v>
          </cell>
          <cell r="AA35">
            <v>0.79119765686532684</v>
          </cell>
          <cell r="AB35">
            <v>0.69175968348873329</v>
          </cell>
          <cell r="AC35">
            <v>0.7964589449231011</v>
          </cell>
          <cell r="AD35">
            <v>0.78772264113144674</v>
          </cell>
          <cell r="AE35">
            <v>0.78732042761145959</v>
          </cell>
          <cell r="AF35">
            <v>0.78685330352554883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11644"/>
  </sheetPr>
  <dimension ref="A1:XFD23"/>
  <sheetViews>
    <sheetView zoomScale="85" zoomScaleNormal="85" workbookViewId="0">
      <selection activeCell="A6" sqref="A6:L6"/>
    </sheetView>
  </sheetViews>
  <sheetFormatPr defaultColWidth="9.140625" defaultRowHeight="12.75"/>
  <cols>
    <col min="1" max="1" width="17.28515625" style="151" customWidth="1"/>
    <col min="2" max="2" width="21" style="151" customWidth="1"/>
    <col min="3" max="16384" width="9.140625" style="151"/>
  </cols>
  <sheetData>
    <row r="1" spans="1:16384" s="152" customFormat="1" ht="40.5" customHeight="1">
      <c r="A1" s="349" t="s">
        <v>239</v>
      </c>
      <c r="B1" s="349"/>
      <c r="C1" s="349"/>
      <c r="D1" s="349"/>
      <c r="E1" s="349"/>
      <c r="F1" s="349"/>
      <c r="G1" s="349"/>
      <c r="H1" s="349"/>
      <c r="I1" s="349"/>
      <c r="J1" s="349"/>
    </row>
    <row r="2" spans="1:16384" ht="24.95" customHeight="1">
      <c r="A2" s="348" t="s">
        <v>87</v>
      </c>
      <c r="B2" s="348"/>
      <c r="C2" s="348"/>
      <c r="D2" s="348"/>
      <c r="E2" s="348"/>
      <c r="F2" s="348"/>
      <c r="G2" s="348"/>
      <c r="H2" s="348"/>
      <c r="I2" s="348"/>
      <c r="J2" s="348"/>
      <c r="K2" s="348"/>
      <c r="L2" s="348"/>
    </row>
    <row r="3" spans="1:16384" ht="72.75" customHeight="1">
      <c r="A3" s="346" t="s">
        <v>240</v>
      </c>
      <c r="B3" s="346"/>
      <c r="C3" s="346"/>
      <c r="D3" s="346"/>
      <c r="E3" s="346"/>
      <c r="F3" s="346"/>
      <c r="G3" s="346"/>
      <c r="H3" s="346"/>
      <c r="I3" s="346"/>
      <c r="J3" s="346"/>
      <c r="K3" s="346"/>
      <c r="L3" s="346"/>
    </row>
    <row r="4" spans="1:16384" ht="48" customHeight="1">
      <c r="A4" s="346" t="s">
        <v>257</v>
      </c>
      <c r="B4" s="346"/>
      <c r="C4" s="346"/>
      <c r="D4" s="346"/>
      <c r="E4" s="346"/>
      <c r="F4" s="346"/>
      <c r="G4" s="346"/>
      <c r="H4" s="346"/>
      <c r="I4" s="346"/>
      <c r="J4" s="346"/>
      <c r="K4" s="346"/>
      <c r="L4" s="346"/>
    </row>
    <row r="5" spans="1:16384" ht="81" customHeight="1">
      <c r="A5" s="346" t="s">
        <v>231</v>
      </c>
      <c r="B5" s="346"/>
      <c r="C5" s="346"/>
      <c r="D5" s="346"/>
      <c r="E5" s="346"/>
      <c r="F5" s="346"/>
      <c r="G5" s="346"/>
      <c r="H5" s="346"/>
      <c r="I5" s="346"/>
      <c r="J5" s="346"/>
      <c r="K5" s="346"/>
      <c r="L5" s="346"/>
    </row>
    <row r="6" spans="1:16384" ht="52.5" customHeight="1">
      <c r="A6" s="346" t="s">
        <v>232</v>
      </c>
      <c r="B6" s="346"/>
      <c r="C6" s="346"/>
      <c r="D6" s="346"/>
      <c r="E6" s="346"/>
      <c r="F6" s="346"/>
      <c r="G6" s="346"/>
      <c r="H6" s="346"/>
      <c r="I6" s="346"/>
      <c r="J6" s="346"/>
      <c r="K6" s="346"/>
      <c r="L6" s="346"/>
    </row>
    <row r="7" spans="1:16384" ht="53.25" customHeight="1">
      <c r="A7" s="346" t="s">
        <v>238</v>
      </c>
      <c r="B7" s="346"/>
      <c r="C7" s="346"/>
      <c r="D7" s="346"/>
      <c r="E7" s="346"/>
      <c r="F7" s="346"/>
      <c r="G7" s="346"/>
      <c r="H7" s="346"/>
      <c r="I7" s="346"/>
      <c r="J7" s="346"/>
      <c r="K7" s="346"/>
      <c r="L7" s="346"/>
    </row>
    <row r="8" spans="1:16384" ht="33" customHeight="1">
      <c r="A8" s="346" t="s">
        <v>233</v>
      </c>
      <c r="B8" s="346"/>
      <c r="C8" s="346"/>
      <c r="D8" s="346"/>
      <c r="E8" s="346"/>
      <c r="F8" s="346"/>
      <c r="G8" s="346"/>
      <c r="H8" s="346"/>
      <c r="I8" s="346"/>
      <c r="J8" s="346"/>
      <c r="K8" s="346"/>
      <c r="L8" s="346"/>
    </row>
    <row r="9" spans="1:16384" ht="36.75" customHeight="1">
      <c r="A9" s="347" t="s">
        <v>234</v>
      </c>
      <c r="B9" s="346"/>
      <c r="C9" s="346"/>
      <c r="D9" s="346"/>
      <c r="E9" s="346"/>
      <c r="F9" s="346"/>
      <c r="G9" s="346"/>
      <c r="H9" s="346"/>
      <c r="I9" s="346"/>
      <c r="J9" s="346"/>
      <c r="K9" s="346"/>
      <c r="L9" s="346"/>
    </row>
    <row r="10" spans="1:16384" ht="36.75" customHeight="1">
      <c r="A10" s="348" t="s">
        <v>86</v>
      </c>
      <c r="B10" s="348"/>
      <c r="C10" s="348"/>
      <c r="D10" s="348"/>
      <c r="E10" s="348"/>
      <c r="F10" s="348"/>
      <c r="G10" s="348"/>
      <c r="H10" s="348"/>
      <c r="I10" s="348"/>
      <c r="J10" s="348"/>
      <c r="K10" s="348"/>
      <c r="L10" s="348"/>
    </row>
    <row r="11" spans="1:16384" ht="33" customHeight="1">
      <c r="A11" s="346" t="s">
        <v>235</v>
      </c>
      <c r="B11" s="346"/>
      <c r="C11" s="346"/>
      <c r="D11" s="346"/>
      <c r="E11" s="346"/>
      <c r="F11" s="346"/>
      <c r="G11" s="346"/>
      <c r="H11" s="346"/>
      <c r="I11" s="346"/>
      <c r="J11" s="346"/>
      <c r="K11" s="346"/>
      <c r="L11" s="153"/>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6"/>
      <c r="EU11" s="346"/>
      <c r="EV11" s="346"/>
      <c r="EW11" s="346"/>
      <c r="EX11" s="346"/>
      <c r="EY11" s="346"/>
      <c r="EZ11" s="346"/>
      <c r="FA11" s="346"/>
      <c r="FB11" s="346"/>
      <c r="FC11" s="346"/>
      <c r="FD11" s="346"/>
      <c r="FE11" s="346"/>
      <c r="FF11" s="346"/>
      <c r="FG11" s="346"/>
      <c r="FH11" s="346"/>
      <c r="FI11" s="346"/>
      <c r="FJ11" s="346"/>
      <c r="FK11" s="346"/>
      <c r="FL11" s="346"/>
      <c r="FM11" s="346"/>
      <c r="FN11" s="346"/>
      <c r="FO11" s="346"/>
      <c r="FP11" s="346"/>
      <c r="FQ11" s="346"/>
      <c r="FR11" s="346"/>
      <c r="FS11" s="346"/>
      <c r="FT11" s="346"/>
      <c r="FU11" s="346"/>
      <c r="FV11" s="346"/>
      <c r="FW11" s="346"/>
      <c r="FX11" s="346"/>
      <c r="FY11" s="346"/>
      <c r="FZ11" s="346"/>
      <c r="GA11" s="346"/>
      <c r="GB11" s="346"/>
      <c r="GC11" s="346"/>
      <c r="GD11" s="346"/>
      <c r="GE11" s="346"/>
      <c r="GF11" s="346"/>
      <c r="GG11" s="346"/>
      <c r="GH11" s="346"/>
      <c r="GI11" s="346"/>
      <c r="GJ11" s="346"/>
      <c r="GK11" s="346"/>
      <c r="GL11" s="346"/>
      <c r="GM11" s="346"/>
      <c r="GN11" s="346"/>
      <c r="GO11" s="346"/>
      <c r="GP11" s="346"/>
      <c r="GQ11" s="346"/>
      <c r="GR11" s="346"/>
      <c r="GS11" s="346"/>
      <c r="GT11" s="346"/>
      <c r="GU11" s="346"/>
      <c r="GV11" s="346"/>
      <c r="GW11" s="346"/>
      <c r="GX11" s="346"/>
      <c r="GY11" s="346"/>
      <c r="GZ11" s="346"/>
      <c r="HA11" s="346"/>
      <c r="HB11" s="346"/>
      <c r="HC11" s="346"/>
      <c r="HD11" s="346"/>
      <c r="HE11" s="346"/>
      <c r="HF11" s="346"/>
      <c r="HG11" s="346"/>
      <c r="HH11" s="346"/>
      <c r="HI11" s="346"/>
      <c r="HJ11" s="346"/>
      <c r="HK11" s="346"/>
      <c r="HL11" s="346"/>
      <c r="HM11" s="346"/>
      <c r="HN11" s="346"/>
      <c r="HO11" s="346"/>
      <c r="HP11" s="346"/>
      <c r="HQ11" s="346"/>
      <c r="HR11" s="346"/>
      <c r="HS11" s="346"/>
      <c r="HT11" s="346"/>
      <c r="HU11" s="346"/>
      <c r="HV11" s="346"/>
      <c r="HW11" s="346"/>
      <c r="HX11" s="346"/>
      <c r="HY11" s="346"/>
      <c r="HZ11" s="346"/>
      <c r="IA11" s="346"/>
      <c r="IB11" s="346"/>
      <c r="IC11" s="346"/>
      <c r="ID11" s="346"/>
      <c r="IE11" s="346"/>
      <c r="IF11" s="346"/>
      <c r="IG11" s="346"/>
      <c r="IH11" s="346"/>
      <c r="II11" s="346"/>
      <c r="IJ11" s="346"/>
      <c r="IK11" s="346"/>
      <c r="IL11" s="346"/>
      <c r="IM11" s="346"/>
      <c r="IN11" s="346"/>
      <c r="IO11" s="346"/>
      <c r="IP11" s="346"/>
      <c r="IQ11" s="346"/>
      <c r="IR11" s="346"/>
      <c r="IS11" s="346"/>
      <c r="IT11" s="346"/>
      <c r="IU11" s="346"/>
      <c r="IV11" s="346"/>
      <c r="IW11" s="346"/>
      <c r="IX11" s="346"/>
      <c r="IY11" s="346"/>
      <c r="IZ11" s="346"/>
      <c r="JA11" s="346"/>
      <c r="JB11" s="346"/>
      <c r="JC11" s="346"/>
      <c r="JD11" s="346"/>
      <c r="JE11" s="346"/>
      <c r="JF11" s="346"/>
      <c r="JG11" s="346"/>
      <c r="JH11" s="346"/>
      <c r="JI11" s="346"/>
      <c r="JJ11" s="346"/>
      <c r="JK11" s="346"/>
      <c r="JL11" s="346"/>
      <c r="JM11" s="346"/>
      <c r="JN11" s="346"/>
      <c r="JO11" s="346"/>
      <c r="JP11" s="346"/>
      <c r="JQ11" s="346"/>
      <c r="JR11" s="346"/>
      <c r="JS11" s="346"/>
      <c r="JT11" s="346"/>
      <c r="JU11" s="346"/>
      <c r="JV11" s="346"/>
      <c r="JW11" s="346"/>
      <c r="JX11" s="346"/>
      <c r="JY11" s="346"/>
      <c r="JZ11" s="346"/>
      <c r="KA11" s="346"/>
      <c r="KB11" s="346"/>
      <c r="KC11" s="346"/>
      <c r="KD11" s="346"/>
      <c r="KE11" s="346"/>
      <c r="KF11" s="346"/>
      <c r="KG11" s="346"/>
      <c r="KH11" s="346"/>
      <c r="KI11" s="346"/>
      <c r="KJ11" s="346"/>
      <c r="KK11" s="346"/>
      <c r="KL11" s="346"/>
      <c r="KM11" s="346"/>
      <c r="KN11" s="346"/>
      <c r="KO11" s="346"/>
      <c r="KP11" s="346"/>
      <c r="KQ11" s="346"/>
      <c r="KR11" s="346"/>
      <c r="KS11" s="346"/>
      <c r="KT11" s="346"/>
      <c r="KU11" s="346"/>
      <c r="KV11" s="346"/>
      <c r="KW11" s="346"/>
      <c r="KX11" s="346"/>
      <c r="KY11" s="346"/>
      <c r="KZ11" s="346"/>
      <c r="LA11" s="346"/>
      <c r="LB11" s="346"/>
      <c r="LC11" s="346"/>
      <c r="LD11" s="346"/>
      <c r="LE11" s="346"/>
      <c r="LF11" s="346"/>
      <c r="LG11" s="346"/>
      <c r="LH11" s="346"/>
      <c r="LI11" s="346"/>
      <c r="LJ11" s="346"/>
      <c r="LK11" s="346"/>
      <c r="LL11" s="346"/>
      <c r="LM11" s="346"/>
      <c r="LN11" s="346"/>
      <c r="LO11" s="346"/>
      <c r="LP11" s="346"/>
      <c r="LQ11" s="346"/>
      <c r="LR11" s="346"/>
      <c r="LS11" s="346"/>
      <c r="LT11" s="346"/>
      <c r="LU11" s="346"/>
      <c r="LV11" s="346"/>
      <c r="LW11" s="346"/>
      <c r="LX11" s="346"/>
      <c r="LY11" s="346"/>
      <c r="LZ11" s="346"/>
      <c r="MA11" s="346"/>
      <c r="MB11" s="346"/>
      <c r="MC11" s="346"/>
      <c r="MD11" s="346"/>
      <c r="ME11" s="346"/>
      <c r="MF11" s="346"/>
      <c r="MG11" s="346"/>
      <c r="MH11" s="346"/>
      <c r="MI11" s="346"/>
      <c r="MJ11" s="346"/>
      <c r="MK11" s="346"/>
      <c r="ML11" s="346"/>
      <c r="MM11" s="346"/>
      <c r="MN11" s="346"/>
      <c r="MO11" s="346"/>
      <c r="MP11" s="346"/>
      <c r="MQ11" s="346"/>
      <c r="MR11" s="346"/>
      <c r="MS11" s="346"/>
      <c r="MT11" s="346"/>
      <c r="MU11" s="346"/>
      <c r="MV11" s="346"/>
      <c r="MW11" s="346"/>
      <c r="MX11" s="346"/>
      <c r="MY11" s="346"/>
      <c r="MZ11" s="346"/>
      <c r="NA11" s="346"/>
      <c r="NB11" s="346"/>
      <c r="NC11" s="346"/>
      <c r="ND11" s="346"/>
      <c r="NE11" s="346"/>
      <c r="NF11" s="346"/>
      <c r="NG11" s="346"/>
      <c r="NH11" s="346"/>
      <c r="NI11" s="346"/>
      <c r="NJ11" s="346"/>
      <c r="NK11" s="346"/>
      <c r="NL11" s="346"/>
      <c r="NM11" s="346"/>
      <c r="NN11" s="346"/>
      <c r="NO11" s="346"/>
      <c r="NP11" s="346"/>
      <c r="NQ11" s="346"/>
      <c r="NR11" s="346"/>
      <c r="NS11" s="346"/>
      <c r="NT11" s="346"/>
      <c r="NU11" s="346"/>
      <c r="NV11" s="346"/>
      <c r="NW11" s="346"/>
      <c r="NX11" s="346"/>
      <c r="NY11" s="346"/>
      <c r="NZ11" s="346"/>
      <c r="OA11" s="346"/>
      <c r="OB11" s="346"/>
      <c r="OC11" s="346"/>
      <c r="OD11" s="346"/>
      <c r="OE11" s="346"/>
      <c r="OF11" s="346"/>
      <c r="OG11" s="346"/>
      <c r="OH11" s="346"/>
      <c r="OI11" s="346"/>
      <c r="OJ11" s="346"/>
      <c r="OK11" s="346"/>
      <c r="OL11" s="346"/>
      <c r="OM11" s="346"/>
      <c r="ON11" s="346"/>
      <c r="OO11" s="346"/>
      <c r="OP11" s="346"/>
      <c r="OQ11" s="346"/>
      <c r="OR11" s="346"/>
      <c r="OS11" s="346"/>
      <c r="OT11" s="346"/>
      <c r="OU11" s="346"/>
      <c r="OV11" s="346"/>
      <c r="OW11" s="346"/>
      <c r="OX11" s="346"/>
      <c r="OY11" s="346"/>
      <c r="OZ11" s="346"/>
      <c r="PA11" s="346"/>
      <c r="PB11" s="346"/>
      <c r="PC11" s="346"/>
      <c r="PD11" s="346"/>
      <c r="PE11" s="346"/>
      <c r="PF11" s="346"/>
      <c r="PG11" s="346"/>
      <c r="PH11" s="346"/>
      <c r="PI11" s="346"/>
      <c r="PJ11" s="346"/>
      <c r="PK11" s="346"/>
      <c r="PL11" s="346"/>
      <c r="PM11" s="346"/>
      <c r="PN11" s="346"/>
      <c r="PO11" s="346"/>
      <c r="PP11" s="346"/>
      <c r="PQ11" s="346"/>
      <c r="PR11" s="346"/>
      <c r="PS11" s="346"/>
      <c r="PT11" s="346"/>
      <c r="PU11" s="346"/>
      <c r="PV11" s="346"/>
      <c r="PW11" s="346"/>
      <c r="PX11" s="346"/>
      <c r="PY11" s="346"/>
      <c r="PZ11" s="346"/>
      <c r="QA11" s="346"/>
      <c r="QB11" s="346"/>
      <c r="QC11" s="346"/>
      <c r="QD11" s="346"/>
      <c r="QE11" s="346"/>
      <c r="QF11" s="346"/>
      <c r="QG11" s="346"/>
      <c r="QH11" s="346"/>
      <c r="QI11" s="346"/>
      <c r="QJ11" s="346"/>
      <c r="QK11" s="346"/>
      <c r="QL11" s="346"/>
      <c r="QM11" s="346"/>
      <c r="QN11" s="346"/>
      <c r="QO11" s="346"/>
      <c r="QP11" s="346"/>
      <c r="QQ11" s="346"/>
      <c r="QR11" s="346"/>
      <c r="QS11" s="346"/>
      <c r="QT11" s="346"/>
      <c r="QU11" s="346"/>
      <c r="QV11" s="346"/>
      <c r="QW11" s="346"/>
      <c r="QX11" s="346"/>
      <c r="QY11" s="346"/>
      <c r="QZ11" s="346"/>
      <c r="RA11" s="346"/>
      <c r="RB11" s="346"/>
      <c r="RC11" s="346"/>
      <c r="RD11" s="346"/>
      <c r="RE11" s="346"/>
      <c r="RF11" s="346"/>
      <c r="RG11" s="346"/>
      <c r="RH11" s="346"/>
      <c r="RI11" s="346"/>
      <c r="RJ11" s="346"/>
      <c r="RK11" s="346"/>
      <c r="RL11" s="346"/>
      <c r="RM11" s="346"/>
      <c r="RN11" s="346"/>
      <c r="RO11" s="346"/>
      <c r="RP11" s="346"/>
      <c r="RQ11" s="346"/>
      <c r="RR11" s="346"/>
      <c r="RS11" s="346"/>
      <c r="RT11" s="346"/>
      <c r="RU11" s="346"/>
      <c r="RV11" s="346"/>
      <c r="RW11" s="346"/>
      <c r="RX11" s="346"/>
      <c r="RY11" s="346"/>
      <c r="RZ11" s="346"/>
      <c r="SA11" s="346"/>
      <c r="SB11" s="346"/>
      <c r="SC11" s="346"/>
      <c r="SD11" s="346"/>
      <c r="SE11" s="346"/>
      <c r="SF11" s="346"/>
      <c r="SG11" s="346"/>
      <c r="SH11" s="346"/>
      <c r="SI11" s="346"/>
      <c r="SJ11" s="346"/>
      <c r="SK11" s="346"/>
      <c r="SL11" s="346"/>
      <c r="SM11" s="346"/>
      <c r="SN11" s="346"/>
      <c r="SO11" s="346"/>
      <c r="SP11" s="346"/>
      <c r="SQ11" s="346"/>
      <c r="SR11" s="346"/>
      <c r="SS11" s="346"/>
      <c r="ST11" s="346"/>
      <c r="SU11" s="346"/>
      <c r="SV11" s="346"/>
      <c r="SW11" s="346"/>
      <c r="SX11" s="346"/>
      <c r="SY11" s="346"/>
      <c r="SZ11" s="346"/>
      <c r="TA11" s="346"/>
      <c r="TB11" s="346"/>
      <c r="TC11" s="346"/>
      <c r="TD11" s="346"/>
      <c r="TE11" s="346"/>
      <c r="TF11" s="346"/>
      <c r="TG11" s="346"/>
      <c r="TH11" s="346"/>
      <c r="TI11" s="346"/>
      <c r="TJ11" s="346"/>
      <c r="TK11" s="346"/>
      <c r="TL11" s="346"/>
      <c r="TM11" s="346"/>
      <c r="TN11" s="346"/>
      <c r="TO11" s="346"/>
      <c r="TP11" s="346"/>
      <c r="TQ11" s="346"/>
      <c r="TR11" s="346"/>
      <c r="TS11" s="346"/>
      <c r="TT11" s="346"/>
      <c r="TU11" s="346"/>
      <c r="TV11" s="346"/>
      <c r="TW11" s="346"/>
      <c r="TX11" s="346"/>
      <c r="TY11" s="346"/>
      <c r="TZ11" s="346"/>
      <c r="UA11" s="346"/>
      <c r="UB11" s="346"/>
      <c r="UC11" s="346"/>
      <c r="UD11" s="346"/>
      <c r="UE11" s="346"/>
      <c r="UF11" s="346"/>
      <c r="UG11" s="346"/>
      <c r="UH11" s="346"/>
      <c r="UI11" s="346"/>
      <c r="UJ11" s="346"/>
      <c r="UK11" s="346"/>
      <c r="UL11" s="346"/>
      <c r="UM11" s="346"/>
      <c r="UN11" s="346"/>
      <c r="UO11" s="346"/>
      <c r="UP11" s="346"/>
      <c r="UQ11" s="346"/>
      <c r="UR11" s="346"/>
      <c r="US11" s="346"/>
      <c r="UT11" s="346"/>
      <c r="UU11" s="346"/>
      <c r="UV11" s="346"/>
      <c r="UW11" s="346"/>
      <c r="UX11" s="346"/>
      <c r="UY11" s="346"/>
      <c r="UZ11" s="346"/>
      <c r="VA11" s="346"/>
      <c r="VB11" s="346"/>
      <c r="VC11" s="346"/>
      <c r="VD11" s="346"/>
      <c r="VE11" s="346"/>
      <c r="VF11" s="346"/>
      <c r="VG11" s="346"/>
      <c r="VH11" s="346"/>
      <c r="VI11" s="346"/>
      <c r="VJ11" s="346"/>
      <c r="VK11" s="346"/>
      <c r="VL11" s="346"/>
      <c r="VM11" s="346"/>
      <c r="VN11" s="346"/>
      <c r="VO11" s="346"/>
      <c r="VP11" s="346"/>
      <c r="VQ11" s="346"/>
      <c r="VR11" s="346"/>
      <c r="VS11" s="346"/>
      <c r="VT11" s="346"/>
      <c r="VU11" s="346"/>
      <c r="VV11" s="346"/>
      <c r="VW11" s="346"/>
      <c r="VX11" s="346"/>
      <c r="VY11" s="346"/>
      <c r="VZ11" s="346"/>
      <c r="WA11" s="346"/>
      <c r="WB11" s="346"/>
      <c r="WC11" s="346"/>
      <c r="WD11" s="346"/>
      <c r="WE11" s="346"/>
      <c r="WF11" s="346"/>
      <c r="WG11" s="346"/>
      <c r="WH11" s="346"/>
      <c r="WI11" s="346"/>
      <c r="WJ11" s="346"/>
      <c r="WK11" s="346"/>
      <c r="WL11" s="346"/>
      <c r="WM11" s="346"/>
      <c r="WN11" s="346"/>
      <c r="WO11" s="346"/>
      <c r="WP11" s="346"/>
      <c r="WQ11" s="346"/>
      <c r="WR11" s="346"/>
      <c r="WS11" s="346"/>
      <c r="WT11" s="346"/>
      <c r="WU11" s="346"/>
      <c r="WV11" s="346"/>
      <c r="WW11" s="346"/>
      <c r="WX11" s="346"/>
      <c r="WY11" s="346"/>
      <c r="WZ11" s="346"/>
      <c r="XA11" s="346"/>
      <c r="XB11" s="346"/>
      <c r="XC11" s="346"/>
      <c r="XD11" s="346"/>
      <c r="XE11" s="346"/>
      <c r="XF11" s="346"/>
      <c r="XG11" s="346"/>
      <c r="XH11" s="346"/>
      <c r="XI11" s="346"/>
      <c r="XJ11" s="346"/>
      <c r="XK11" s="346"/>
      <c r="XL11" s="346"/>
      <c r="XM11" s="346"/>
      <c r="XN11" s="346"/>
      <c r="XO11" s="346"/>
      <c r="XP11" s="346"/>
      <c r="XQ11" s="346"/>
      <c r="XR11" s="346"/>
      <c r="XS11" s="346"/>
      <c r="XT11" s="346"/>
      <c r="XU11" s="346"/>
      <c r="XV11" s="346"/>
      <c r="XW11" s="346"/>
      <c r="XX11" s="346"/>
      <c r="XY11" s="346"/>
      <c r="XZ11" s="346"/>
      <c r="YA11" s="346"/>
      <c r="YB11" s="346"/>
      <c r="YC11" s="346"/>
      <c r="YD11" s="346"/>
      <c r="YE11" s="346"/>
      <c r="YF11" s="346"/>
      <c r="YG11" s="346"/>
      <c r="YH11" s="346"/>
      <c r="YI11" s="346"/>
      <c r="YJ11" s="346"/>
      <c r="YK11" s="346"/>
      <c r="YL11" s="346"/>
      <c r="YM11" s="346"/>
      <c r="YN11" s="346"/>
      <c r="YO11" s="346"/>
      <c r="YP11" s="346"/>
      <c r="YQ11" s="346"/>
      <c r="YR11" s="346"/>
      <c r="YS11" s="346"/>
      <c r="YT11" s="346"/>
      <c r="YU11" s="346"/>
      <c r="YV11" s="346"/>
      <c r="YW11" s="346"/>
      <c r="YX11" s="346"/>
      <c r="YY11" s="346"/>
      <c r="YZ11" s="346"/>
      <c r="ZA11" s="346"/>
      <c r="ZB11" s="346"/>
      <c r="ZC11" s="346"/>
      <c r="ZD11" s="346"/>
      <c r="ZE11" s="346"/>
      <c r="ZF11" s="346"/>
      <c r="ZG11" s="346"/>
      <c r="ZH11" s="346"/>
      <c r="ZI11" s="346"/>
      <c r="ZJ11" s="346"/>
      <c r="ZK11" s="346"/>
      <c r="ZL11" s="346"/>
      <c r="ZM11" s="346"/>
      <c r="ZN11" s="346"/>
      <c r="ZO11" s="346"/>
      <c r="ZP11" s="346"/>
      <c r="ZQ11" s="346"/>
      <c r="ZR11" s="346"/>
      <c r="ZS11" s="346"/>
      <c r="ZT11" s="346"/>
      <c r="ZU11" s="346"/>
      <c r="ZV11" s="346"/>
      <c r="ZW11" s="346"/>
      <c r="ZX11" s="346"/>
      <c r="ZY11" s="346"/>
      <c r="ZZ11" s="346"/>
      <c r="AAA11" s="346"/>
      <c r="AAB11" s="346"/>
      <c r="AAC11" s="346"/>
      <c r="AAD11" s="346"/>
      <c r="AAE11" s="346"/>
      <c r="AAF11" s="346"/>
      <c r="AAG11" s="346"/>
      <c r="AAH11" s="346"/>
      <c r="AAI11" s="346"/>
      <c r="AAJ11" s="346"/>
      <c r="AAK11" s="346"/>
      <c r="AAL11" s="346"/>
      <c r="AAM11" s="346"/>
      <c r="AAN11" s="346"/>
      <c r="AAO11" s="346"/>
      <c r="AAP11" s="346"/>
      <c r="AAQ11" s="346"/>
      <c r="AAR11" s="346"/>
      <c r="AAS11" s="346"/>
      <c r="AAT11" s="346"/>
      <c r="AAU11" s="346"/>
      <c r="AAV11" s="346"/>
      <c r="AAW11" s="346"/>
      <c r="AAX11" s="346"/>
      <c r="AAY11" s="346"/>
      <c r="AAZ11" s="346"/>
      <c r="ABA11" s="346"/>
      <c r="ABB11" s="346"/>
      <c r="ABC11" s="346"/>
      <c r="ABD11" s="346"/>
      <c r="ABE11" s="346"/>
      <c r="ABF11" s="346"/>
      <c r="ABG11" s="346"/>
      <c r="ABH11" s="346"/>
      <c r="ABI11" s="346"/>
      <c r="ABJ11" s="346"/>
      <c r="ABK11" s="346"/>
      <c r="ABL11" s="346"/>
      <c r="ABM11" s="346"/>
      <c r="ABN11" s="346"/>
      <c r="ABO11" s="346"/>
      <c r="ABP11" s="346"/>
      <c r="ABQ11" s="346"/>
      <c r="ABR11" s="346"/>
      <c r="ABS11" s="346"/>
      <c r="ABT11" s="346"/>
      <c r="ABU11" s="346"/>
      <c r="ABV11" s="346"/>
      <c r="ABW11" s="346"/>
      <c r="ABX11" s="346"/>
      <c r="ABY11" s="346"/>
      <c r="ABZ11" s="346"/>
      <c r="ACA11" s="346"/>
      <c r="ACB11" s="346"/>
      <c r="ACC11" s="346"/>
      <c r="ACD11" s="346"/>
      <c r="ACE11" s="346"/>
      <c r="ACF11" s="346"/>
      <c r="ACG11" s="346"/>
      <c r="ACH11" s="346"/>
      <c r="ACI11" s="346"/>
      <c r="ACJ11" s="346"/>
      <c r="ACK11" s="346"/>
      <c r="ACL11" s="346"/>
      <c r="ACM11" s="346"/>
      <c r="ACN11" s="346"/>
      <c r="ACO11" s="346"/>
      <c r="ACP11" s="346"/>
      <c r="ACQ11" s="346"/>
      <c r="ACR11" s="346"/>
      <c r="ACS11" s="346"/>
      <c r="ACT11" s="346"/>
      <c r="ACU11" s="346"/>
      <c r="ACV11" s="346"/>
      <c r="ACW11" s="346"/>
      <c r="ACX11" s="346"/>
      <c r="ACY11" s="346"/>
      <c r="ACZ11" s="346"/>
      <c r="ADA11" s="346"/>
      <c r="ADB11" s="346"/>
      <c r="ADC11" s="346"/>
      <c r="ADD11" s="346"/>
      <c r="ADE11" s="346"/>
      <c r="ADF11" s="346"/>
      <c r="ADG11" s="346"/>
      <c r="ADH11" s="346"/>
      <c r="ADI11" s="346"/>
      <c r="ADJ11" s="346"/>
      <c r="ADK11" s="346"/>
      <c r="ADL11" s="346"/>
      <c r="ADM11" s="346"/>
      <c r="ADN11" s="346"/>
      <c r="ADO11" s="346"/>
      <c r="ADP11" s="346"/>
      <c r="ADQ11" s="346"/>
      <c r="ADR11" s="346"/>
      <c r="ADS11" s="346"/>
      <c r="ADT11" s="346"/>
      <c r="ADU11" s="346"/>
      <c r="ADV11" s="346"/>
      <c r="ADW11" s="346"/>
      <c r="ADX11" s="346"/>
      <c r="ADY11" s="346"/>
      <c r="ADZ11" s="346"/>
      <c r="AEA11" s="346"/>
      <c r="AEB11" s="346"/>
      <c r="AEC11" s="346"/>
      <c r="AED11" s="346"/>
      <c r="AEE11" s="346"/>
      <c r="AEF11" s="346"/>
      <c r="AEG11" s="346"/>
      <c r="AEH11" s="346"/>
      <c r="AEI11" s="346"/>
      <c r="AEJ11" s="346"/>
      <c r="AEK11" s="346"/>
      <c r="AEL11" s="346"/>
      <c r="AEM11" s="346"/>
      <c r="AEN11" s="346"/>
      <c r="AEO11" s="346"/>
      <c r="AEP11" s="346"/>
      <c r="AEQ11" s="346"/>
      <c r="AER11" s="346"/>
      <c r="AES11" s="346"/>
      <c r="AET11" s="346"/>
      <c r="AEU11" s="346"/>
      <c r="AEV11" s="346"/>
      <c r="AEW11" s="346"/>
      <c r="AEX11" s="346"/>
      <c r="AEY11" s="346"/>
      <c r="AEZ11" s="346"/>
      <c r="AFA11" s="346"/>
      <c r="AFB11" s="346"/>
      <c r="AFC11" s="346"/>
      <c r="AFD11" s="346"/>
      <c r="AFE11" s="346"/>
      <c r="AFF11" s="346"/>
      <c r="AFG11" s="346"/>
      <c r="AFH11" s="346"/>
      <c r="AFI11" s="346"/>
      <c r="AFJ11" s="346"/>
      <c r="AFK11" s="346"/>
      <c r="AFL11" s="346"/>
      <c r="AFM11" s="346"/>
      <c r="AFN11" s="346"/>
      <c r="AFO11" s="346"/>
      <c r="AFP11" s="346"/>
      <c r="AFQ11" s="346"/>
      <c r="AFR11" s="346"/>
      <c r="AFS11" s="346"/>
      <c r="AFT11" s="346"/>
      <c r="AFU11" s="346"/>
      <c r="AFV11" s="346"/>
      <c r="AFW11" s="346"/>
      <c r="AFX11" s="346"/>
      <c r="AFY11" s="346"/>
      <c r="AFZ11" s="346"/>
      <c r="AGA11" s="346"/>
      <c r="AGB11" s="346"/>
      <c r="AGC11" s="346"/>
      <c r="AGD11" s="346"/>
      <c r="AGE11" s="346"/>
      <c r="AGF11" s="346"/>
      <c r="AGG11" s="346"/>
      <c r="AGH11" s="346"/>
      <c r="AGI11" s="346"/>
      <c r="AGJ11" s="346"/>
      <c r="AGK11" s="346"/>
      <c r="AGL11" s="346"/>
      <c r="AGM11" s="346"/>
      <c r="AGN11" s="346"/>
      <c r="AGO11" s="346"/>
      <c r="AGP11" s="346"/>
      <c r="AGQ11" s="346"/>
      <c r="AGR11" s="346"/>
      <c r="AGS11" s="346"/>
      <c r="AGT11" s="346"/>
      <c r="AGU11" s="346"/>
      <c r="AGV11" s="346"/>
      <c r="AGW11" s="346"/>
      <c r="AGX11" s="346"/>
      <c r="AGY11" s="346"/>
      <c r="AGZ11" s="346"/>
      <c r="AHA11" s="346"/>
      <c r="AHB11" s="346"/>
      <c r="AHC11" s="346"/>
      <c r="AHD11" s="346"/>
      <c r="AHE11" s="346"/>
      <c r="AHF11" s="346"/>
      <c r="AHG11" s="346"/>
      <c r="AHH11" s="346"/>
      <c r="AHI11" s="346"/>
      <c r="AHJ11" s="346"/>
      <c r="AHK11" s="346"/>
      <c r="AHL11" s="346"/>
      <c r="AHM11" s="346"/>
      <c r="AHN11" s="346"/>
      <c r="AHO11" s="346"/>
      <c r="AHP11" s="346"/>
      <c r="AHQ11" s="346"/>
      <c r="AHR11" s="346"/>
      <c r="AHS11" s="346"/>
      <c r="AHT11" s="346"/>
      <c r="AHU11" s="346"/>
      <c r="AHV11" s="346"/>
      <c r="AHW11" s="346"/>
      <c r="AHX11" s="346"/>
      <c r="AHY11" s="346"/>
      <c r="AHZ11" s="346"/>
      <c r="AIA11" s="346"/>
      <c r="AIB11" s="346"/>
      <c r="AIC11" s="346"/>
      <c r="AID11" s="346"/>
      <c r="AIE11" s="346"/>
      <c r="AIF11" s="346"/>
      <c r="AIG11" s="346"/>
      <c r="AIH11" s="346"/>
      <c r="AII11" s="346"/>
      <c r="AIJ11" s="346"/>
      <c r="AIK11" s="346"/>
      <c r="AIL11" s="346"/>
      <c r="AIM11" s="346"/>
      <c r="AIN11" s="346"/>
      <c r="AIO11" s="346"/>
      <c r="AIP11" s="346"/>
      <c r="AIQ11" s="346"/>
      <c r="AIR11" s="346"/>
      <c r="AIS11" s="346"/>
      <c r="AIT11" s="346"/>
      <c r="AIU11" s="346"/>
      <c r="AIV11" s="346"/>
      <c r="AIW11" s="346"/>
      <c r="AIX11" s="346"/>
      <c r="AIY11" s="346"/>
      <c r="AIZ11" s="346"/>
      <c r="AJA11" s="346"/>
      <c r="AJB11" s="346"/>
      <c r="AJC11" s="346"/>
      <c r="AJD11" s="346"/>
      <c r="AJE11" s="346"/>
      <c r="AJF11" s="346"/>
      <c r="AJG11" s="346"/>
      <c r="AJH11" s="346"/>
      <c r="AJI11" s="346"/>
      <c r="AJJ11" s="346"/>
      <c r="AJK11" s="346"/>
      <c r="AJL11" s="346"/>
      <c r="AJM11" s="346"/>
      <c r="AJN11" s="346"/>
      <c r="AJO11" s="346"/>
      <c r="AJP11" s="346"/>
      <c r="AJQ11" s="346"/>
      <c r="AJR11" s="346"/>
      <c r="AJS11" s="346"/>
      <c r="AJT11" s="346"/>
      <c r="AJU11" s="346"/>
      <c r="AJV11" s="346"/>
      <c r="AJW11" s="346"/>
      <c r="AJX11" s="346"/>
      <c r="AJY11" s="346"/>
      <c r="AJZ11" s="346"/>
      <c r="AKA11" s="346"/>
      <c r="AKB11" s="346"/>
      <c r="AKC11" s="346"/>
      <c r="AKD11" s="346"/>
      <c r="AKE11" s="346"/>
      <c r="AKF11" s="346"/>
      <c r="AKG11" s="346"/>
      <c r="AKH11" s="346"/>
      <c r="AKI11" s="346"/>
      <c r="AKJ11" s="346"/>
      <c r="AKK11" s="346"/>
      <c r="AKL11" s="346"/>
      <c r="AKM11" s="346"/>
      <c r="AKN11" s="346"/>
      <c r="AKO11" s="346"/>
      <c r="AKP11" s="346"/>
      <c r="AKQ11" s="346"/>
      <c r="AKR11" s="346"/>
      <c r="AKS11" s="346"/>
      <c r="AKT11" s="346"/>
      <c r="AKU11" s="346"/>
      <c r="AKV11" s="346"/>
      <c r="AKW11" s="346"/>
      <c r="AKX11" s="346"/>
      <c r="AKY11" s="346"/>
      <c r="AKZ11" s="346"/>
      <c r="ALA11" s="346"/>
      <c r="ALB11" s="346"/>
      <c r="ALC11" s="346"/>
      <c r="ALD11" s="346"/>
      <c r="ALE11" s="346"/>
      <c r="ALF11" s="346"/>
      <c r="ALG11" s="346"/>
      <c r="ALH11" s="346"/>
      <c r="ALI11" s="346"/>
      <c r="ALJ11" s="346"/>
      <c r="ALK11" s="346"/>
      <c r="ALL11" s="346"/>
      <c r="ALM11" s="346"/>
      <c r="ALN11" s="346"/>
      <c r="ALO11" s="346"/>
      <c r="ALP11" s="346"/>
      <c r="ALQ11" s="346"/>
      <c r="ALR11" s="346"/>
      <c r="ALS11" s="346"/>
      <c r="ALT11" s="346"/>
      <c r="ALU11" s="346"/>
      <c r="ALV11" s="346"/>
      <c r="ALW11" s="346"/>
      <c r="ALX11" s="346"/>
      <c r="ALY11" s="346"/>
      <c r="ALZ11" s="346"/>
      <c r="AMA11" s="346"/>
      <c r="AMB11" s="346"/>
      <c r="AMC11" s="346"/>
      <c r="AMD11" s="346"/>
      <c r="AME11" s="346"/>
      <c r="AMF11" s="346"/>
      <c r="AMG11" s="346"/>
      <c r="AMH11" s="346"/>
      <c r="AMI11" s="346"/>
      <c r="AMJ11" s="346"/>
      <c r="AMK11" s="346"/>
      <c r="AML11" s="346"/>
      <c r="AMM11" s="346"/>
      <c r="AMN11" s="346"/>
      <c r="AMO11" s="346"/>
      <c r="AMP11" s="346"/>
      <c r="AMQ11" s="346"/>
      <c r="AMR11" s="346"/>
      <c r="AMS11" s="346"/>
      <c r="AMT11" s="346"/>
      <c r="AMU11" s="346"/>
      <c r="AMV11" s="346"/>
      <c r="AMW11" s="346"/>
      <c r="AMX11" s="346"/>
      <c r="AMY11" s="346"/>
      <c r="AMZ11" s="346"/>
      <c r="ANA11" s="346"/>
      <c r="ANB11" s="346"/>
      <c r="ANC11" s="346"/>
      <c r="AND11" s="346"/>
      <c r="ANE11" s="346"/>
      <c r="ANF11" s="346"/>
      <c r="ANG11" s="346"/>
      <c r="ANH11" s="346"/>
      <c r="ANI11" s="346"/>
      <c r="ANJ11" s="346"/>
      <c r="ANK11" s="346"/>
      <c r="ANL11" s="346"/>
      <c r="ANM11" s="346"/>
      <c r="ANN11" s="346"/>
      <c r="ANO11" s="346"/>
      <c r="ANP11" s="346"/>
      <c r="ANQ11" s="346"/>
      <c r="ANR11" s="346"/>
      <c r="ANS11" s="346"/>
      <c r="ANT11" s="346"/>
      <c r="ANU11" s="346"/>
      <c r="ANV11" s="346"/>
      <c r="ANW11" s="346"/>
      <c r="ANX11" s="346"/>
      <c r="ANY11" s="346"/>
      <c r="ANZ11" s="346"/>
      <c r="AOA11" s="346"/>
      <c r="AOB11" s="346"/>
      <c r="AOC11" s="346"/>
      <c r="AOD11" s="346"/>
      <c r="AOE11" s="346"/>
      <c r="AOF11" s="346"/>
      <c r="AOG11" s="346"/>
      <c r="AOH11" s="346"/>
      <c r="AOI11" s="346"/>
      <c r="AOJ11" s="346"/>
      <c r="AOK11" s="346"/>
      <c r="AOL11" s="346"/>
      <c r="AOM11" s="346"/>
      <c r="AON11" s="346"/>
      <c r="AOO11" s="346"/>
      <c r="AOP11" s="346"/>
      <c r="AOQ11" s="346"/>
      <c r="AOR11" s="346"/>
      <c r="AOS11" s="346"/>
      <c r="AOT11" s="346"/>
      <c r="AOU11" s="346"/>
      <c r="AOV11" s="346"/>
      <c r="AOW11" s="346"/>
      <c r="AOX11" s="346"/>
      <c r="AOY11" s="346"/>
      <c r="AOZ11" s="346"/>
      <c r="APA11" s="346"/>
      <c r="APB11" s="346"/>
      <c r="APC11" s="346"/>
      <c r="APD11" s="346"/>
      <c r="APE11" s="346"/>
      <c r="APF11" s="346"/>
      <c r="APG11" s="346"/>
      <c r="APH11" s="346"/>
      <c r="API11" s="346"/>
      <c r="APJ11" s="346"/>
      <c r="APK11" s="346"/>
      <c r="APL11" s="346"/>
      <c r="APM11" s="346"/>
      <c r="APN11" s="346"/>
      <c r="APO11" s="346"/>
      <c r="APP11" s="346"/>
      <c r="APQ11" s="346"/>
      <c r="APR11" s="346"/>
      <c r="APS11" s="346"/>
      <c r="APT11" s="346"/>
      <c r="APU11" s="346"/>
      <c r="APV11" s="346"/>
      <c r="APW11" s="346"/>
      <c r="APX11" s="346"/>
      <c r="APY11" s="346"/>
      <c r="APZ11" s="346"/>
      <c r="AQA11" s="346"/>
      <c r="AQB11" s="346"/>
      <c r="AQC11" s="346"/>
      <c r="AQD11" s="346"/>
      <c r="AQE11" s="346"/>
      <c r="AQF11" s="346"/>
      <c r="AQG11" s="346"/>
      <c r="AQH11" s="346"/>
      <c r="AQI11" s="346"/>
      <c r="AQJ11" s="346"/>
      <c r="AQK11" s="346"/>
      <c r="AQL11" s="346"/>
      <c r="AQM11" s="346"/>
      <c r="AQN11" s="346"/>
      <c r="AQO11" s="346"/>
      <c r="AQP11" s="346"/>
      <c r="AQQ11" s="346"/>
      <c r="AQR11" s="346"/>
      <c r="AQS11" s="346"/>
      <c r="AQT11" s="346"/>
      <c r="AQU11" s="346"/>
      <c r="AQV11" s="346"/>
      <c r="AQW11" s="346"/>
      <c r="AQX11" s="346"/>
      <c r="AQY11" s="346"/>
      <c r="AQZ11" s="346"/>
      <c r="ARA11" s="346"/>
      <c r="ARB11" s="346"/>
      <c r="ARC11" s="346"/>
      <c r="ARD11" s="346"/>
      <c r="ARE11" s="346"/>
      <c r="ARF11" s="346"/>
      <c r="ARG11" s="346"/>
      <c r="ARH11" s="346"/>
      <c r="ARI11" s="346"/>
      <c r="ARJ11" s="346"/>
      <c r="ARK11" s="346"/>
      <c r="ARL11" s="346"/>
      <c r="ARM11" s="346"/>
      <c r="ARN11" s="346"/>
      <c r="ARO11" s="346"/>
      <c r="ARP11" s="346"/>
      <c r="ARQ11" s="346"/>
      <c r="ARR11" s="346"/>
      <c r="ARS11" s="346"/>
      <c r="ART11" s="346"/>
      <c r="ARU11" s="346"/>
      <c r="ARV11" s="346"/>
      <c r="ARW11" s="346"/>
      <c r="ARX11" s="346"/>
      <c r="ARY11" s="346"/>
      <c r="ARZ11" s="346"/>
      <c r="ASA11" s="346"/>
      <c r="ASB11" s="346"/>
      <c r="ASC11" s="346"/>
      <c r="ASD11" s="346"/>
      <c r="ASE11" s="346"/>
      <c r="ASF11" s="346"/>
      <c r="ASG11" s="346"/>
      <c r="ASH11" s="346"/>
      <c r="ASI11" s="346"/>
      <c r="ASJ11" s="346"/>
      <c r="ASK11" s="346"/>
      <c r="ASL11" s="346"/>
      <c r="ASM11" s="346"/>
      <c r="ASN11" s="346"/>
      <c r="ASO11" s="346"/>
      <c r="ASP11" s="346"/>
      <c r="ASQ11" s="346"/>
      <c r="ASR11" s="346"/>
      <c r="ASS11" s="346"/>
      <c r="AST11" s="346"/>
      <c r="ASU11" s="346"/>
      <c r="ASV11" s="346"/>
      <c r="ASW11" s="346"/>
      <c r="ASX11" s="346"/>
      <c r="ASY11" s="346"/>
      <c r="ASZ11" s="346"/>
      <c r="ATA11" s="346"/>
      <c r="ATB11" s="346"/>
      <c r="ATC11" s="346"/>
      <c r="ATD11" s="346"/>
      <c r="ATE11" s="346"/>
      <c r="ATF11" s="346"/>
      <c r="ATG11" s="346"/>
      <c r="ATH11" s="346"/>
      <c r="ATI11" s="346"/>
      <c r="ATJ11" s="346"/>
      <c r="ATK11" s="346"/>
      <c r="ATL11" s="346"/>
      <c r="ATM11" s="346"/>
      <c r="ATN11" s="346"/>
      <c r="ATO11" s="346"/>
      <c r="ATP11" s="346"/>
      <c r="ATQ11" s="346"/>
      <c r="ATR11" s="346"/>
      <c r="ATS11" s="346"/>
      <c r="ATT11" s="346"/>
      <c r="ATU11" s="346"/>
      <c r="ATV11" s="346"/>
      <c r="ATW11" s="346"/>
      <c r="ATX11" s="346"/>
      <c r="ATY11" s="346"/>
      <c r="ATZ11" s="346"/>
      <c r="AUA11" s="346"/>
      <c r="AUB11" s="346"/>
      <c r="AUC11" s="346"/>
      <c r="AUD11" s="346"/>
      <c r="AUE11" s="346"/>
      <c r="AUF11" s="346"/>
      <c r="AUG11" s="346"/>
      <c r="AUH11" s="346"/>
      <c r="AUI11" s="346"/>
      <c r="AUJ11" s="346"/>
      <c r="AUK11" s="346"/>
      <c r="AUL11" s="346"/>
      <c r="AUM11" s="346"/>
      <c r="AUN11" s="346"/>
      <c r="AUO11" s="346"/>
      <c r="AUP11" s="346"/>
      <c r="AUQ11" s="346"/>
      <c r="AUR11" s="346"/>
      <c r="AUS11" s="346"/>
      <c r="AUT11" s="346"/>
      <c r="AUU11" s="346"/>
      <c r="AUV11" s="346"/>
      <c r="AUW11" s="346"/>
      <c r="AUX11" s="346"/>
      <c r="AUY11" s="346"/>
      <c r="AUZ11" s="346"/>
      <c r="AVA11" s="346"/>
      <c r="AVB11" s="346"/>
      <c r="AVC11" s="346"/>
      <c r="AVD11" s="346"/>
      <c r="AVE11" s="346"/>
      <c r="AVF11" s="346"/>
      <c r="AVG11" s="346"/>
      <c r="AVH11" s="346"/>
      <c r="AVI11" s="346"/>
      <c r="AVJ11" s="346"/>
      <c r="AVK11" s="346"/>
      <c r="AVL11" s="346"/>
      <c r="AVM11" s="346"/>
      <c r="AVN11" s="346"/>
      <c r="AVO11" s="346"/>
      <c r="AVP11" s="346"/>
      <c r="AVQ11" s="346"/>
      <c r="AVR11" s="346"/>
      <c r="AVS11" s="346"/>
      <c r="AVT11" s="346"/>
      <c r="AVU11" s="346"/>
      <c r="AVV11" s="346"/>
      <c r="AVW11" s="346"/>
      <c r="AVX11" s="346"/>
      <c r="AVY11" s="346"/>
      <c r="AVZ11" s="346"/>
      <c r="AWA11" s="346"/>
      <c r="AWB11" s="346"/>
      <c r="AWC11" s="346"/>
      <c r="AWD11" s="346"/>
      <c r="AWE11" s="346"/>
      <c r="AWF11" s="346"/>
      <c r="AWG11" s="346"/>
      <c r="AWH11" s="346"/>
      <c r="AWI11" s="346"/>
      <c r="AWJ11" s="346"/>
      <c r="AWK11" s="346"/>
      <c r="AWL11" s="346"/>
      <c r="AWM11" s="346"/>
      <c r="AWN11" s="346"/>
      <c r="AWO11" s="346"/>
      <c r="AWP11" s="346"/>
      <c r="AWQ11" s="346"/>
      <c r="AWR11" s="346"/>
      <c r="AWS11" s="346"/>
      <c r="AWT11" s="346"/>
      <c r="AWU11" s="346"/>
      <c r="AWV11" s="346"/>
      <c r="AWW11" s="346"/>
      <c r="AWX11" s="346"/>
      <c r="AWY11" s="346"/>
      <c r="AWZ11" s="346"/>
      <c r="AXA11" s="346"/>
      <c r="AXB11" s="346"/>
      <c r="AXC11" s="346"/>
      <c r="AXD11" s="346"/>
      <c r="AXE11" s="346"/>
      <c r="AXF11" s="346"/>
      <c r="AXG11" s="346"/>
      <c r="AXH11" s="346"/>
      <c r="AXI11" s="346"/>
      <c r="AXJ11" s="346"/>
      <c r="AXK11" s="346"/>
      <c r="AXL11" s="346"/>
      <c r="AXM11" s="346"/>
      <c r="AXN11" s="346"/>
      <c r="AXO11" s="346"/>
      <c r="AXP11" s="346"/>
      <c r="AXQ11" s="346"/>
      <c r="AXR11" s="346"/>
      <c r="AXS11" s="346"/>
      <c r="AXT11" s="346"/>
      <c r="AXU11" s="346"/>
      <c r="AXV11" s="346"/>
      <c r="AXW11" s="346"/>
      <c r="AXX11" s="346"/>
      <c r="AXY11" s="346"/>
      <c r="AXZ11" s="346"/>
      <c r="AYA11" s="346"/>
      <c r="AYB11" s="346"/>
      <c r="AYC11" s="346"/>
      <c r="AYD11" s="346"/>
      <c r="AYE11" s="346"/>
      <c r="AYF11" s="346"/>
      <c r="AYG11" s="346"/>
      <c r="AYH11" s="346"/>
      <c r="AYI11" s="346"/>
      <c r="AYJ11" s="346"/>
      <c r="AYK11" s="346"/>
      <c r="AYL11" s="346"/>
      <c r="AYM11" s="346"/>
      <c r="AYN11" s="346"/>
      <c r="AYO11" s="346"/>
      <c r="AYP11" s="346"/>
      <c r="AYQ11" s="346"/>
      <c r="AYR11" s="346"/>
      <c r="AYS11" s="346"/>
      <c r="AYT11" s="346"/>
      <c r="AYU11" s="346"/>
      <c r="AYV11" s="346"/>
      <c r="AYW11" s="346"/>
      <c r="AYX11" s="346"/>
      <c r="AYY11" s="346"/>
      <c r="AYZ11" s="346"/>
      <c r="AZA11" s="346"/>
      <c r="AZB11" s="346"/>
      <c r="AZC11" s="346"/>
      <c r="AZD11" s="346"/>
      <c r="AZE11" s="346"/>
      <c r="AZF11" s="346"/>
      <c r="AZG11" s="346"/>
      <c r="AZH11" s="346"/>
      <c r="AZI11" s="346"/>
      <c r="AZJ11" s="346"/>
      <c r="AZK11" s="346"/>
      <c r="AZL11" s="346"/>
      <c r="AZM11" s="346"/>
      <c r="AZN11" s="346"/>
      <c r="AZO11" s="346"/>
      <c r="AZP11" s="346"/>
      <c r="AZQ11" s="346"/>
      <c r="AZR11" s="346"/>
      <c r="AZS11" s="346"/>
      <c r="AZT11" s="346"/>
      <c r="AZU11" s="346"/>
      <c r="AZV11" s="346"/>
      <c r="AZW11" s="346"/>
      <c r="AZX11" s="346"/>
      <c r="AZY11" s="346"/>
      <c r="AZZ11" s="346"/>
      <c r="BAA11" s="346"/>
      <c r="BAB11" s="346"/>
      <c r="BAC11" s="346"/>
      <c r="BAD11" s="346"/>
      <c r="BAE11" s="346"/>
      <c r="BAF11" s="346"/>
      <c r="BAG11" s="346"/>
      <c r="BAH11" s="346"/>
      <c r="BAI11" s="346"/>
      <c r="BAJ11" s="346"/>
      <c r="BAK11" s="346"/>
      <c r="BAL11" s="346"/>
      <c r="BAM11" s="346"/>
      <c r="BAN11" s="346"/>
      <c r="BAO11" s="346"/>
      <c r="BAP11" s="346"/>
      <c r="BAQ11" s="346"/>
      <c r="BAR11" s="346"/>
      <c r="BAS11" s="346"/>
      <c r="BAT11" s="346"/>
      <c r="BAU11" s="346"/>
      <c r="BAV11" s="346"/>
      <c r="BAW11" s="346"/>
      <c r="BAX11" s="346"/>
      <c r="BAY11" s="346"/>
      <c r="BAZ11" s="346"/>
      <c r="BBA11" s="346"/>
      <c r="BBB11" s="346"/>
      <c r="BBC11" s="346"/>
      <c r="BBD11" s="346"/>
      <c r="BBE11" s="346"/>
      <c r="BBF11" s="346"/>
      <c r="BBG11" s="346"/>
      <c r="BBH11" s="346"/>
      <c r="BBI11" s="346"/>
      <c r="BBJ11" s="346"/>
      <c r="BBK11" s="346"/>
      <c r="BBL11" s="346"/>
      <c r="BBM11" s="346"/>
      <c r="BBN11" s="346"/>
      <c r="BBO11" s="346"/>
      <c r="BBP11" s="346"/>
      <c r="BBQ11" s="346"/>
      <c r="BBR11" s="346"/>
      <c r="BBS11" s="346"/>
      <c r="BBT11" s="346"/>
      <c r="BBU11" s="346"/>
      <c r="BBV11" s="346"/>
      <c r="BBW11" s="346"/>
      <c r="BBX11" s="346"/>
      <c r="BBY11" s="346"/>
      <c r="BBZ11" s="346"/>
      <c r="BCA11" s="346"/>
      <c r="BCB11" s="346"/>
      <c r="BCC11" s="346"/>
      <c r="BCD11" s="346"/>
      <c r="BCE11" s="346"/>
      <c r="BCF11" s="346"/>
      <c r="BCG11" s="346"/>
      <c r="BCH11" s="346"/>
      <c r="BCI11" s="346"/>
      <c r="BCJ11" s="346"/>
      <c r="BCK11" s="346"/>
      <c r="BCL11" s="346"/>
      <c r="BCM11" s="346"/>
      <c r="BCN11" s="346"/>
      <c r="BCO11" s="346"/>
      <c r="BCP11" s="346"/>
      <c r="BCQ11" s="346"/>
      <c r="BCR11" s="346"/>
      <c r="BCS11" s="346"/>
      <c r="BCT11" s="346"/>
      <c r="BCU11" s="346"/>
      <c r="BCV11" s="346"/>
      <c r="BCW11" s="346"/>
      <c r="BCX11" s="346"/>
      <c r="BCY11" s="346"/>
      <c r="BCZ11" s="346"/>
      <c r="BDA11" s="346"/>
      <c r="BDB11" s="346"/>
      <c r="BDC11" s="346"/>
      <c r="BDD11" s="346"/>
      <c r="BDE11" s="346"/>
      <c r="BDF11" s="346"/>
      <c r="BDG11" s="346"/>
      <c r="BDH11" s="346"/>
      <c r="BDI11" s="346"/>
      <c r="BDJ11" s="346"/>
      <c r="BDK11" s="346"/>
      <c r="BDL11" s="346"/>
      <c r="BDM11" s="346"/>
      <c r="BDN11" s="346"/>
      <c r="BDO11" s="346"/>
      <c r="BDP11" s="346"/>
      <c r="BDQ11" s="346"/>
      <c r="BDR11" s="346"/>
      <c r="BDS11" s="346"/>
      <c r="BDT11" s="346"/>
      <c r="BDU11" s="346"/>
      <c r="BDV11" s="346"/>
      <c r="BDW11" s="346"/>
      <c r="BDX11" s="346"/>
      <c r="BDY11" s="346"/>
      <c r="BDZ11" s="346"/>
      <c r="BEA11" s="346"/>
      <c r="BEB11" s="346"/>
      <c r="BEC11" s="346"/>
      <c r="BED11" s="346"/>
      <c r="BEE11" s="346"/>
      <c r="BEF11" s="346"/>
      <c r="BEG11" s="346"/>
      <c r="BEH11" s="346"/>
      <c r="BEI11" s="346"/>
      <c r="BEJ11" s="346"/>
      <c r="BEK11" s="346"/>
      <c r="BEL11" s="346"/>
      <c r="BEM11" s="346"/>
      <c r="BEN11" s="346"/>
      <c r="BEO11" s="346"/>
      <c r="BEP11" s="346"/>
      <c r="BEQ11" s="346"/>
      <c r="BER11" s="346"/>
      <c r="BES11" s="346"/>
      <c r="BET11" s="346"/>
      <c r="BEU11" s="346"/>
      <c r="BEV11" s="346"/>
      <c r="BEW11" s="346"/>
      <c r="BEX11" s="346"/>
      <c r="BEY11" s="346"/>
      <c r="BEZ11" s="346"/>
      <c r="BFA11" s="346"/>
      <c r="BFB11" s="346"/>
      <c r="BFC11" s="346"/>
      <c r="BFD11" s="346"/>
      <c r="BFE11" s="346"/>
      <c r="BFF11" s="346"/>
      <c r="BFG11" s="346"/>
      <c r="BFH11" s="346"/>
      <c r="BFI11" s="346"/>
      <c r="BFJ11" s="346"/>
      <c r="BFK11" s="346"/>
      <c r="BFL11" s="346"/>
      <c r="BFM11" s="346"/>
      <c r="BFN11" s="346"/>
      <c r="BFO11" s="346"/>
      <c r="BFP11" s="346"/>
      <c r="BFQ11" s="346"/>
      <c r="BFR11" s="346"/>
      <c r="BFS11" s="346"/>
      <c r="BFT11" s="346"/>
      <c r="BFU11" s="346"/>
      <c r="BFV11" s="346"/>
      <c r="BFW11" s="346"/>
      <c r="BFX11" s="346"/>
      <c r="BFY11" s="346"/>
      <c r="BFZ11" s="346"/>
      <c r="BGA11" s="346"/>
      <c r="BGB11" s="346"/>
      <c r="BGC11" s="346"/>
      <c r="BGD11" s="346"/>
      <c r="BGE11" s="346"/>
      <c r="BGF11" s="346"/>
      <c r="BGG11" s="346"/>
      <c r="BGH11" s="346"/>
      <c r="BGI11" s="346"/>
      <c r="BGJ11" s="346"/>
      <c r="BGK11" s="346"/>
      <c r="BGL11" s="346"/>
      <c r="BGM11" s="346"/>
      <c r="BGN11" s="346"/>
      <c r="BGO11" s="346"/>
      <c r="BGP11" s="346"/>
      <c r="BGQ11" s="346"/>
      <c r="BGR11" s="346"/>
      <c r="BGS11" s="346"/>
      <c r="BGT11" s="346"/>
      <c r="BGU11" s="346"/>
      <c r="BGV11" s="346"/>
      <c r="BGW11" s="346"/>
      <c r="BGX11" s="346"/>
      <c r="BGY11" s="346"/>
      <c r="BGZ11" s="346"/>
      <c r="BHA11" s="346"/>
      <c r="BHB11" s="346"/>
      <c r="BHC11" s="346"/>
      <c r="BHD11" s="346"/>
      <c r="BHE11" s="346"/>
      <c r="BHF11" s="346"/>
      <c r="BHG11" s="346"/>
      <c r="BHH11" s="346"/>
      <c r="BHI11" s="346"/>
      <c r="BHJ11" s="346"/>
      <c r="BHK11" s="346"/>
      <c r="BHL11" s="346"/>
      <c r="BHM11" s="346"/>
      <c r="BHN11" s="346"/>
      <c r="BHO11" s="346"/>
      <c r="BHP11" s="346"/>
      <c r="BHQ11" s="346"/>
      <c r="BHR11" s="346"/>
      <c r="BHS11" s="346"/>
      <c r="BHT11" s="346"/>
      <c r="BHU11" s="346"/>
      <c r="BHV11" s="346"/>
      <c r="BHW11" s="346"/>
      <c r="BHX11" s="346"/>
      <c r="BHY11" s="346"/>
      <c r="BHZ11" s="346"/>
      <c r="BIA11" s="346"/>
      <c r="BIB11" s="346"/>
      <c r="BIC11" s="346"/>
      <c r="BID11" s="346"/>
      <c r="BIE11" s="346"/>
      <c r="BIF11" s="346"/>
      <c r="BIG11" s="346"/>
      <c r="BIH11" s="346"/>
      <c r="BII11" s="346"/>
      <c r="BIJ11" s="346"/>
      <c r="BIK11" s="346"/>
      <c r="BIL11" s="346"/>
      <c r="BIM11" s="346"/>
      <c r="BIN11" s="346"/>
      <c r="BIO11" s="346"/>
      <c r="BIP11" s="346"/>
      <c r="BIQ11" s="346"/>
      <c r="BIR11" s="346"/>
      <c r="BIS11" s="346"/>
      <c r="BIT11" s="346"/>
      <c r="BIU11" s="346"/>
      <c r="BIV11" s="346"/>
      <c r="BIW11" s="346"/>
      <c r="BIX11" s="346"/>
      <c r="BIY11" s="346"/>
      <c r="BIZ11" s="346"/>
      <c r="BJA11" s="346"/>
      <c r="BJB11" s="346"/>
      <c r="BJC11" s="346"/>
      <c r="BJD11" s="346"/>
      <c r="BJE11" s="346"/>
      <c r="BJF11" s="346"/>
      <c r="BJG11" s="346"/>
      <c r="BJH11" s="346"/>
      <c r="BJI11" s="346"/>
      <c r="BJJ11" s="346"/>
      <c r="BJK11" s="346"/>
      <c r="BJL11" s="346"/>
      <c r="BJM11" s="346"/>
      <c r="BJN11" s="346"/>
      <c r="BJO11" s="346"/>
      <c r="BJP11" s="346"/>
      <c r="BJQ11" s="346"/>
      <c r="BJR11" s="346"/>
      <c r="BJS11" s="346"/>
      <c r="BJT11" s="346"/>
      <c r="BJU11" s="346"/>
      <c r="BJV11" s="346"/>
      <c r="BJW11" s="346"/>
      <c r="BJX11" s="346"/>
      <c r="BJY11" s="346"/>
      <c r="BJZ11" s="346"/>
      <c r="BKA11" s="346"/>
      <c r="BKB11" s="346"/>
      <c r="BKC11" s="346"/>
      <c r="BKD11" s="346"/>
      <c r="BKE11" s="346"/>
      <c r="BKF11" s="346"/>
      <c r="BKG11" s="346"/>
      <c r="BKH11" s="346"/>
      <c r="BKI11" s="346"/>
      <c r="BKJ11" s="346"/>
      <c r="BKK11" s="346"/>
      <c r="BKL11" s="346"/>
      <c r="BKM11" s="346"/>
      <c r="BKN11" s="346"/>
      <c r="BKO11" s="346"/>
      <c r="BKP11" s="346"/>
      <c r="BKQ11" s="346"/>
      <c r="BKR11" s="346"/>
      <c r="BKS11" s="346"/>
      <c r="BKT11" s="346"/>
      <c r="BKU11" s="346"/>
      <c r="BKV11" s="346"/>
      <c r="BKW11" s="346"/>
      <c r="BKX11" s="346"/>
      <c r="BKY11" s="346"/>
      <c r="BKZ11" s="346"/>
      <c r="BLA11" s="346"/>
      <c r="BLB11" s="346"/>
      <c r="BLC11" s="346"/>
      <c r="BLD11" s="346"/>
      <c r="BLE11" s="346"/>
      <c r="BLF11" s="346"/>
      <c r="BLG11" s="346"/>
      <c r="BLH11" s="346"/>
      <c r="BLI11" s="346"/>
      <c r="BLJ11" s="346"/>
      <c r="BLK11" s="346"/>
      <c r="BLL11" s="346"/>
      <c r="BLM11" s="346"/>
      <c r="BLN11" s="346"/>
      <c r="BLO11" s="346"/>
      <c r="BLP11" s="346"/>
      <c r="BLQ11" s="346"/>
      <c r="BLR11" s="346"/>
      <c r="BLS11" s="346"/>
      <c r="BLT11" s="346"/>
      <c r="BLU11" s="346"/>
      <c r="BLV11" s="346"/>
      <c r="BLW11" s="346"/>
      <c r="BLX11" s="346"/>
      <c r="BLY11" s="346"/>
      <c r="BLZ11" s="346"/>
      <c r="BMA11" s="346"/>
      <c r="BMB11" s="346"/>
      <c r="BMC11" s="346"/>
      <c r="BMD11" s="346"/>
      <c r="BME11" s="346"/>
      <c r="BMF11" s="346"/>
      <c r="BMG11" s="346"/>
      <c r="BMH11" s="346"/>
      <c r="BMI11" s="346"/>
      <c r="BMJ11" s="346"/>
      <c r="BMK11" s="346"/>
      <c r="BML11" s="346"/>
      <c r="BMM11" s="346"/>
      <c r="BMN11" s="346"/>
      <c r="BMO11" s="346"/>
      <c r="BMP11" s="346"/>
      <c r="BMQ11" s="346"/>
      <c r="BMR11" s="346"/>
      <c r="BMS11" s="346"/>
      <c r="BMT11" s="346"/>
      <c r="BMU11" s="346"/>
      <c r="BMV11" s="346"/>
      <c r="BMW11" s="346"/>
      <c r="BMX11" s="346"/>
      <c r="BMY11" s="346"/>
      <c r="BMZ11" s="346"/>
      <c r="BNA11" s="346"/>
      <c r="BNB11" s="346"/>
      <c r="BNC11" s="346"/>
      <c r="BND11" s="346"/>
      <c r="BNE11" s="346"/>
      <c r="BNF11" s="346"/>
      <c r="BNG11" s="346"/>
      <c r="BNH11" s="346"/>
      <c r="BNI11" s="346"/>
      <c r="BNJ11" s="346"/>
      <c r="BNK11" s="346"/>
      <c r="BNL11" s="346"/>
      <c r="BNM11" s="346"/>
      <c r="BNN11" s="346"/>
      <c r="BNO11" s="346"/>
      <c r="BNP11" s="346"/>
      <c r="BNQ11" s="346"/>
      <c r="BNR11" s="346"/>
      <c r="BNS11" s="346"/>
      <c r="BNT11" s="346"/>
      <c r="BNU11" s="346"/>
      <c r="BNV11" s="346"/>
      <c r="BNW11" s="346"/>
      <c r="BNX11" s="346"/>
      <c r="BNY11" s="346"/>
      <c r="BNZ11" s="346"/>
      <c r="BOA11" s="346"/>
      <c r="BOB11" s="346"/>
      <c r="BOC11" s="346"/>
      <c r="BOD11" s="346"/>
      <c r="BOE11" s="346"/>
      <c r="BOF11" s="346"/>
      <c r="BOG11" s="346"/>
      <c r="BOH11" s="346"/>
      <c r="BOI11" s="346"/>
      <c r="BOJ11" s="346"/>
      <c r="BOK11" s="346"/>
      <c r="BOL11" s="346"/>
      <c r="BOM11" s="346"/>
      <c r="BON11" s="346"/>
      <c r="BOO11" s="346"/>
      <c r="BOP11" s="346"/>
      <c r="BOQ11" s="346"/>
      <c r="BOR11" s="346"/>
      <c r="BOS11" s="346"/>
      <c r="BOT11" s="346"/>
      <c r="BOU11" s="346"/>
      <c r="BOV11" s="346"/>
      <c r="BOW11" s="346"/>
      <c r="BOX11" s="346"/>
      <c r="BOY11" s="346"/>
      <c r="BOZ11" s="346"/>
      <c r="BPA11" s="346"/>
      <c r="BPB11" s="346"/>
      <c r="BPC11" s="346"/>
      <c r="BPD11" s="346"/>
      <c r="BPE11" s="346"/>
      <c r="BPF11" s="346"/>
      <c r="BPG11" s="346"/>
      <c r="BPH11" s="346"/>
      <c r="BPI11" s="346"/>
      <c r="BPJ11" s="346"/>
      <c r="BPK11" s="346"/>
      <c r="BPL11" s="346"/>
      <c r="BPM11" s="346"/>
      <c r="BPN11" s="346"/>
      <c r="BPO11" s="346"/>
      <c r="BPP11" s="346"/>
      <c r="BPQ11" s="346"/>
      <c r="BPR11" s="346"/>
      <c r="BPS11" s="346"/>
      <c r="BPT11" s="346"/>
      <c r="BPU11" s="346"/>
      <c r="BPV11" s="346"/>
      <c r="BPW11" s="346"/>
      <c r="BPX11" s="346"/>
      <c r="BPY11" s="346"/>
      <c r="BPZ11" s="346"/>
      <c r="BQA11" s="346"/>
      <c r="BQB11" s="346"/>
      <c r="BQC11" s="346"/>
      <c r="BQD11" s="346"/>
      <c r="BQE11" s="346"/>
      <c r="BQF11" s="346"/>
      <c r="BQG11" s="346"/>
      <c r="BQH11" s="346"/>
      <c r="BQI11" s="346"/>
      <c r="BQJ11" s="346"/>
      <c r="BQK11" s="346"/>
      <c r="BQL11" s="346"/>
      <c r="BQM11" s="346"/>
      <c r="BQN11" s="346"/>
      <c r="BQO11" s="346"/>
      <c r="BQP11" s="346"/>
      <c r="BQQ11" s="346"/>
      <c r="BQR11" s="346"/>
      <c r="BQS11" s="346"/>
      <c r="BQT11" s="346"/>
      <c r="BQU11" s="346"/>
      <c r="BQV11" s="346"/>
      <c r="BQW11" s="346"/>
      <c r="BQX11" s="346"/>
      <c r="BQY11" s="346"/>
      <c r="BQZ11" s="346"/>
      <c r="BRA11" s="346"/>
      <c r="BRB11" s="346"/>
      <c r="BRC11" s="346"/>
      <c r="BRD11" s="346"/>
      <c r="BRE11" s="346"/>
      <c r="BRF11" s="346"/>
      <c r="BRG11" s="346"/>
      <c r="BRH11" s="346"/>
      <c r="BRI11" s="346"/>
      <c r="BRJ11" s="346"/>
      <c r="BRK11" s="346"/>
      <c r="BRL11" s="346"/>
      <c r="BRM11" s="346"/>
      <c r="BRN11" s="346"/>
      <c r="BRO11" s="346"/>
      <c r="BRP11" s="346"/>
      <c r="BRQ11" s="346"/>
      <c r="BRR11" s="346"/>
      <c r="BRS11" s="346"/>
      <c r="BRT11" s="346"/>
      <c r="BRU11" s="346"/>
      <c r="BRV11" s="346"/>
      <c r="BRW11" s="346"/>
      <c r="BRX11" s="346"/>
      <c r="BRY11" s="346"/>
      <c r="BRZ11" s="346"/>
      <c r="BSA11" s="346"/>
      <c r="BSB11" s="346"/>
      <c r="BSC11" s="346"/>
      <c r="BSD11" s="346"/>
      <c r="BSE11" s="346"/>
      <c r="BSF11" s="346"/>
      <c r="BSG11" s="346"/>
      <c r="BSH11" s="346"/>
      <c r="BSI11" s="346"/>
      <c r="BSJ11" s="346"/>
      <c r="BSK11" s="346"/>
      <c r="BSL11" s="346"/>
      <c r="BSM11" s="346"/>
      <c r="BSN11" s="346"/>
      <c r="BSO11" s="346"/>
      <c r="BSP11" s="346"/>
      <c r="BSQ11" s="346"/>
      <c r="BSR11" s="346"/>
      <c r="BSS11" s="346"/>
      <c r="BST11" s="346"/>
      <c r="BSU11" s="346"/>
      <c r="BSV11" s="346"/>
      <c r="BSW11" s="346"/>
      <c r="BSX11" s="346"/>
      <c r="BSY11" s="346"/>
      <c r="BSZ11" s="346"/>
      <c r="BTA11" s="346"/>
      <c r="BTB11" s="346"/>
      <c r="BTC11" s="346"/>
      <c r="BTD11" s="346"/>
      <c r="BTE11" s="346"/>
      <c r="BTF11" s="346"/>
      <c r="BTG11" s="346"/>
      <c r="BTH11" s="346"/>
      <c r="BTI11" s="346"/>
      <c r="BTJ11" s="346"/>
      <c r="BTK11" s="346"/>
      <c r="BTL11" s="346"/>
      <c r="BTM11" s="346"/>
      <c r="BTN11" s="346"/>
      <c r="BTO11" s="346"/>
      <c r="BTP11" s="346"/>
      <c r="BTQ11" s="346"/>
      <c r="BTR11" s="346"/>
      <c r="BTS11" s="346"/>
      <c r="BTT11" s="346"/>
      <c r="BTU11" s="346"/>
      <c r="BTV11" s="346"/>
      <c r="BTW11" s="346"/>
      <c r="BTX11" s="346"/>
      <c r="BTY11" s="346"/>
      <c r="BTZ11" s="346"/>
      <c r="BUA11" s="346"/>
      <c r="BUB11" s="346"/>
      <c r="BUC11" s="346"/>
      <c r="BUD11" s="346"/>
      <c r="BUE11" s="346"/>
      <c r="BUF11" s="346"/>
      <c r="BUG11" s="346"/>
      <c r="BUH11" s="346"/>
      <c r="BUI11" s="346"/>
      <c r="BUJ11" s="346"/>
      <c r="BUK11" s="346"/>
      <c r="BUL11" s="346"/>
      <c r="BUM11" s="346"/>
      <c r="BUN11" s="346"/>
      <c r="BUO11" s="346"/>
      <c r="BUP11" s="346"/>
      <c r="BUQ11" s="346"/>
      <c r="BUR11" s="346"/>
      <c r="BUS11" s="346"/>
      <c r="BUT11" s="346"/>
      <c r="BUU11" s="346"/>
      <c r="BUV11" s="346"/>
      <c r="BUW11" s="346"/>
      <c r="BUX11" s="346"/>
      <c r="BUY11" s="346"/>
      <c r="BUZ11" s="346"/>
      <c r="BVA11" s="346"/>
      <c r="BVB11" s="346"/>
      <c r="BVC11" s="346"/>
      <c r="BVD11" s="346"/>
      <c r="BVE11" s="346"/>
      <c r="BVF11" s="346"/>
      <c r="BVG11" s="346"/>
      <c r="BVH11" s="346"/>
      <c r="BVI11" s="346"/>
      <c r="BVJ11" s="346"/>
      <c r="BVK11" s="346"/>
      <c r="BVL11" s="346"/>
      <c r="BVM11" s="346"/>
      <c r="BVN11" s="346"/>
      <c r="BVO11" s="346"/>
      <c r="BVP11" s="346"/>
      <c r="BVQ11" s="346"/>
      <c r="BVR11" s="346"/>
      <c r="BVS11" s="346"/>
      <c r="BVT11" s="346"/>
      <c r="BVU11" s="346"/>
      <c r="BVV11" s="346"/>
      <c r="BVW11" s="346"/>
      <c r="BVX11" s="346"/>
      <c r="BVY11" s="346"/>
      <c r="BVZ11" s="346"/>
      <c r="BWA11" s="346"/>
      <c r="BWB11" s="346"/>
      <c r="BWC11" s="346"/>
      <c r="BWD11" s="346"/>
      <c r="BWE11" s="346"/>
      <c r="BWF11" s="346"/>
      <c r="BWG11" s="346"/>
      <c r="BWH11" s="346"/>
      <c r="BWI11" s="346"/>
      <c r="BWJ11" s="346"/>
      <c r="BWK11" s="346"/>
      <c r="BWL11" s="346"/>
      <c r="BWM11" s="346"/>
      <c r="BWN11" s="346"/>
      <c r="BWO11" s="346"/>
      <c r="BWP11" s="346"/>
      <c r="BWQ11" s="346"/>
      <c r="BWR11" s="346"/>
      <c r="BWS11" s="346"/>
      <c r="BWT11" s="346"/>
      <c r="BWU11" s="346"/>
      <c r="BWV11" s="346"/>
      <c r="BWW11" s="346"/>
      <c r="BWX11" s="346"/>
      <c r="BWY11" s="346"/>
      <c r="BWZ11" s="346"/>
      <c r="BXA11" s="346"/>
      <c r="BXB11" s="346"/>
      <c r="BXC11" s="346"/>
      <c r="BXD11" s="346"/>
      <c r="BXE11" s="346"/>
      <c r="BXF11" s="346"/>
      <c r="BXG11" s="346"/>
      <c r="BXH11" s="346"/>
      <c r="BXI11" s="346"/>
      <c r="BXJ11" s="346"/>
      <c r="BXK11" s="346"/>
      <c r="BXL11" s="346"/>
      <c r="BXM11" s="346"/>
      <c r="BXN11" s="346"/>
      <c r="BXO11" s="346"/>
      <c r="BXP11" s="346"/>
      <c r="BXQ11" s="346"/>
      <c r="BXR11" s="346"/>
      <c r="BXS11" s="346"/>
      <c r="BXT11" s="346"/>
      <c r="BXU11" s="346"/>
      <c r="BXV11" s="346"/>
      <c r="BXW11" s="346"/>
      <c r="BXX11" s="346"/>
      <c r="BXY11" s="346"/>
      <c r="BXZ11" s="346"/>
      <c r="BYA11" s="346"/>
      <c r="BYB11" s="346"/>
      <c r="BYC11" s="346"/>
      <c r="BYD11" s="346"/>
      <c r="BYE11" s="346"/>
      <c r="BYF11" s="346"/>
      <c r="BYG11" s="346"/>
      <c r="BYH11" s="346"/>
      <c r="BYI11" s="346"/>
      <c r="BYJ11" s="346"/>
      <c r="BYK11" s="346"/>
      <c r="BYL11" s="346"/>
      <c r="BYM11" s="346"/>
      <c r="BYN11" s="346"/>
      <c r="BYO11" s="346"/>
      <c r="BYP11" s="346"/>
      <c r="BYQ11" s="346"/>
      <c r="BYR11" s="346"/>
      <c r="BYS11" s="346"/>
      <c r="BYT11" s="346"/>
      <c r="BYU11" s="346"/>
      <c r="BYV11" s="346"/>
      <c r="BYW11" s="346"/>
      <c r="BYX11" s="346"/>
      <c r="BYY11" s="346"/>
      <c r="BYZ11" s="346"/>
      <c r="BZA11" s="346"/>
      <c r="BZB11" s="346"/>
      <c r="BZC11" s="346"/>
      <c r="BZD11" s="346"/>
      <c r="BZE11" s="346"/>
      <c r="BZF11" s="346"/>
      <c r="BZG11" s="346"/>
      <c r="BZH11" s="346"/>
      <c r="BZI11" s="346"/>
      <c r="BZJ11" s="346"/>
      <c r="BZK11" s="346"/>
      <c r="BZL11" s="346"/>
      <c r="BZM11" s="346"/>
      <c r="BZN11" s="346"/>
      <c r="BZO11" s="346"/>
      <c r="BZP11" s="346"/>
      <c r="BZQ11" s="346"/>
      <c r="BZR11" s="346"/>
      <c r="BZS11" s="346"/>
      <c r="BZT11" s="346"/>
      <c r="BZU11" s="346"/>
      <c r="BZV11" s="346"/>
      <c r="BZW11" s="346"/>
      <c r="BZX11" s="346"/>
      <c r="BZY11" s="346"/>
      <c r="BZZ11" s="346"/>
      <c r="CAA11" s="346"/>
      <c r="CAB11" s="346"/>
      <c r="CAC11" s="346"/>
      <c r="CAD11" s="346"/>
      <c r="CAE11" s="346"/>
      <c r="CAF11" s="346"/>
      <c r="CAG11" s="346"/>
      <c r="CAH11" s="346"/>
      <c r="CAI11" s="346"/>
      <c r="CAJ11" s="346"/>
      <c r="CAK11" s="346"/>
      <c r="CAL11" s="346"/>
      <c r="CAM11" s="346"/>
      <c r="CAN11" s="346"/>
      <c r="CAO11" s="346"/>
      <c r="CAP11" s="346"/>
      <c r="CAQ11" s="346"/>
      <c r="CAR11" s="346"/>
      <c r="CAS11" s="346"/>
      <c r="CAT11" s="346"/>
      <c r="CAU11" s="346"/>
      <c r="CAV11" s="346"/>
      <c r="CAW11" s="346"/>
      <c r="CAX11" s="346"/>
      <c r="CAY11" s="346"/>
      <c r="CAZ11" s="346"/>
      <c r="CBA11" s="346"/>
      <c r="CBB11" s="346"/>
      <c r="CBC11" s="346"/>
      <c r="CBD11" s="346"/>
      <c r="CBE11" s="346"/>
      <c r="CBF11" s="346"/>
      <c r="CBG11" s="346"/>
      <c r="CBH11" s="346"/>
      <c r="CBI11" s="346"/>
      <c r="CBJ11" s="346"/>
      <c r="CBK11" s="346"/>
      <c r="CBL11" s="346"/>
      <c r="CBM11" s="346"/>
      <c r="CBN11" s="346"/>
      <c r="CBO11" s="346"/>
      <c r="CBP11" s="346"/>
      <c r="CBQ11" s="346"/>
      <c r="CBR11" s="346"/>
      <c r="CBS11" s="346"/>
      <c r="CBT11" s="346"/>
      <c r="CBU11" s="346"/>
      <c r="CBV11" s="346"/>
      <c r="CBW11" s="346"/>
      <c r="CBX11" s="346"/>
      <c r="CBY11" s="346"/>
      <c r="CBZ11" s="346"/>
      <c r="CCA11" s="346"/>
      <c r="CCB11" s="346"/>
      <c r="CCC11" s="346"/>
      <c r="CCD11" s="346"/>
      <c r="CCE11" s="346"/>
      <c r="CCF11" s="346"/>
      <c r="CCG11" s="346"/>
      <c r="CCH11" s="346"/>
      <c r="CCI11" s="346"/>
      <c r="CCJ11" s="346"/>
      <c r="CCK11" s="346"/>
      <c r="CCL11" s="346"/>
      <c r="CCM11" s="346"/>
      <c r="CCN11" s="346"/>
      <c r="CCO11" s="346"/>
      <c r="CCP11" s="346"/>
      <c r="CCQ11" s="346"/>
      <c r="CCR11" s="346"/>
      <c r="CCS11" s="346"/>
      <c r="CCT11" s="346"/>
      <c r="CCU11" s="346"/>
      <c r="CCV11" s="346"/>
      <c r="CCW11" s="346"/>
      <c r="CCX11" s="346"/>
      <c r="CCY11" s="346"/>
      <c r="CCZ11" s="346"/>
      <c r="CDA11" s="346"/>
      <c r="CDB11" s="346"/>
      <c r="CDC11" s="346"/>
      <c r="CDD11" s="346"/>
      <c r="CDE11" s="346"/>
      <c r="CDF11" s="346"/>
      <c r="CDG11" s="346"/>
      <c r="CDH11" s="346"/>
      <c r="CDI11" s="346"/>
      <c r="CDJ11" s="346"/>
      <c r="CDK11" s="346"/>
      <c r="CDL11" s="346"/>
      <c r="CDM11" s="346"/>
      <c r="CDN11" s="346"/>
      <c r="CDO11" s="346"/>
      <c r="CDP11" s="346"/>
      <c r="CDQ11" s="346"/>
      <c r="CDR11" s="346"/>
      <c r="CDS11" s="346"/>
      <c r="CDT11" s="346"/>
      <c r="CDU11" s="346"/>
      <c r="CDV11" s="346"/>
      <c r="CDW11" s="346"/>
      <c r="CDX11" s="346"/>
      <c r="CDY11" s="346"/>
      <c r="CDZ11" s="346"/>
      <c r="CEA11" s="346"/>
      <c r="CEB11" s="346"/>
      <c r="CEC11" s="346"/>
      <c r="CED11" s="346"/>
      <c r="CEE11" s="346"/>
      <c r="CEF11" s="346"/>
      <c r="CEG11" s="346"/>
      <c r="CEH11" s="346"/>
      <c r="CEI11" s="346"/>
      <c r="CEJ11" s="346"/>
      <c r="CEK11" s="346"/>
      <c r="CEL11" s="346"/>
      <c r="CEM11" s="346"/>
      <c r="CEN11" s="346"/>
      <c r="CEO11" s="346"/>
      <c r="CEP11" s="346"/>
      <c r="CEQ11" s="346"/>
      <c r="CER11" s="346"/>
      <c r="CES11" s="346"/>
      <c r="CET11" s="346"/>
      <c r="CEU11" s="346"/>
      <c r="CEV11" s="346"/>
      <c r="CEW11" s="346"/>
      <c r="CEX11" s="346"/>
      <c r="CEY11" s="346"/>
      <c r="CEZ11" s="346"/>
      <c r="CFA11" s="346"/>
      <c r="CFB11" s="346"/>
      <c r="CFC11" s="346"/>
      <c r="CFD11" s="346"/>
      <c r="CFE11" s="346"/>
      <c r="CFF11" s="346"/>
      <c r="CFG11" s="346"/>
      <c r="CFH11" s="346"/>
      <c r="CFI11" s="346"/>
      <c r="CFJ11" s="346"/>
      <c r="CFK11" s="346"/>
      <c r="CFL11" s="346"/>
      <c r="CFM11" s="346"/>
      <c r="CFN11" s="346"/>
      <c r="CFO11" s="346"/>
      <c r="CFP11" s="346"/>
      <c r="CFQ11" s="346"/>
      <c r="CFR11" s="346"/>
      <c r="CFS11" s="346"/>
      <c r="CFT11" s="346"/>
      <c r="CFU11" s="346"/>
      <c r="CFV11" s="346"/>
      <c r="CFW11" s="346"/>
      <c r="CFX11" s="346"/>
      <c r="CFY11" s="346"/>
      <c r="CFZ11" s="346"/>
      <c r="CGA11" s="346"/>
      <c r="CGB11" s="346"/>
      <c r="CGC11" s="346"/>
      <c r="CGD11" s="346"/>
      <c r="CGE11" s="346"/>
      <c r="CGF11" s="346"/>
      <c r="CGG11" s="346"/>
      <c r="CGH11" s="346"/>
      <c r="CGI11" s="346"/>
      <c r="CGJ11" s="346"/>
      <c r="CGK11" s="346"/>
      <c r="CGL11" s="346"/>
      <c r="CGM11" s="346"/>
      <c r="CGN11" s="346"/>
      <c r="CGO11" s="346"/>
      <c r="CGP11" s="346"/>
      <c r="CGQ11" s="346"/>
      <c r="CGR11" s="346"/>
      <c r="CGS11" s="346"/>
      <c r="CGT11" s="346"/>
      <c r="CGU11" s="346"/>
      <c r="CGV11" s="346"/>
      <c r="CGW11" s="346"/>
      <c r="CGX11" s="346"/>
      <c r="CGY11" s="346"/>
      <c r="CGZ11" s="346"/>
      <c r="CHA11" s="346"/>
      <c r="CHB11" s="346"/>
      <c r="CHC11" s="346"/>
      <c r="CHD11" s="346"/>
      <c r="CHE11" s="346"/>
      <c r="CHF11" s="346"/>
      <c r="CHG11" s="346"/>
      <c r="CHH11" s="346"/>
      <c r="CHI11" s="346"/>
      <c r="CHJ11" s="346"/>
      <c r="CHK11" s="346"/>
      <c r="CHL11" s="346"/>
      <c r="CHM11" s="346"/>
      <c r="CHN11" s="346"/>
      <c r="CHO11" s="346"/>
      <c r="CHP11" s="346"/>
      <c r="CHQ11" s="346"/>
      <c r="CHR11" s="346"/>
      <c r="CHS11" s="346"/>
      <c r="CHT11" s="346"/>
      <c r="CHU11" s="346"/>
      <c r="CHV11" s="346"/>
      <c r="CHW11" s="346"/>
      <c r="CHX11" s="346"/>
      <c r="CHY11" s="346"/>
      <c r="CHZ11" s="346"/>
      <c r="CIA11" s="346"/>
      <c r="CIB11" s="346"/>
      <c r="CIC11" s="346"/>
      <c r="CID11" s="346"/>
      <c r="CIE11" s="346"/>
      <c r="CIF11" s="346"/>
      <c r="CIG11" s="346"/>
      <c r="CIH11" s="346"/>
      <c r="CII11" s="346"/>
      <c r="CIJ11" s="346"/>
      <c r="CIK11" s="346"/>
      <c r="CIL11" s="346"/>
      <c r="CIM11" s="346"/>
      <c r="CIN11" s="346"/>
      <c r="CIO11" s="346"/>
      <c r="CIP11" s="346"/>
      <c r="CIQ11" s="346"/>
      <c r="CIR11" s="346"/>
      <c r="CIS11" s="346"/>
      <c r="CIT11" s="346"/>
      <c r="CIU11" s="346"/>
      <c r="CIV11" s="346"/>
      <c r="CIW11" s="346"/>
      <c r="CIX11" s="346"/>
      <c r="CIY11" s="346"/>
      <c r="CIZ11" s="346"/>
      <c r="CJA11" s="346"/>
      <c r="CJB11" s="346"/>
      <c r="CJC11" s="346"/>
      <c r="CJD11" s="346"/>
      <c r="CJE11" s="346"/>
      <c r="CJF11" s="346"/>
      <c r="CJG11" s="346"/>
      <c r="CJH11" s="346"/>
      <c r="CJI11" s="346"/>
      <c r="CJJ11" s="346"/>
      <c r="CJK11" s="346"/>
      <c r="CJL11" s="346"/>
      <c r="CJM11" s="346"/>
      <c r="CJN11" s="346"/>
      <c r="CJO11" s="346"/>
      <c r="CJP11" s="346"/>
      <c r="CJQ11" s="346"/>
      <c r="CJR11" s="346"/>
      <c r="CJS11" s="346"/>
      <c r="CJT11" s="346"/>
      <c r="CJU11" s="346"/>
      <c r="CJV11" s="346"/>
      <c r="CJW11" s="346"/>
      <c r="CJX11" s="346"/>
      <c r="CJY11" s="346"/>
      <c r="CJZ11" s="346"/>
      <c r="CKA11" s="346"/>
      <c r="CKB11" s="346"/>
      <c r="CKC11" s="346"/>
      <c r="CKD11" s="346"/>
      <c r="CKE11" s="346"/>
      <c r="CKF11" s="346"/>
      <c r="CKG11" s="346"/>
      <c r="CKH11" s="346"/>
      <c r="CKI11" s="346"/>
      <c r="CKJ11" s="346"/>
      <c r="CKK11" s="346"/>
      <c r="CKL11" s="346"/>
      <c r="CKM11" s="346"/>
      <c r="CKN11" s="346"/>
      <c r="CKO11" s="346"/>
      <c r="CKP11" s="346"/>
      <c r="CKQ11" s="346"/>
      <c r="CKR11" s="346"/>
      <c r="CKS11" s="346"/>
      <c r="CKT11" s="346"/>
      <c r="CKU11" s="346"/>
      <c r="CKV11" s="346"/>
      <c r="CKW11" s="346"/>
      <c r="CKX11" s="346"/>
      <c r="CKY11" s="346"/>
      <c r="CKZ11" s="346"/>
      <c r="CLA11" s="346"/>
      <c r="CLB11" s="346"/>
      <c r="CLC11" s="346"/>
      <c r="CLD11" s="346"/>
      <c r="CLE11" s="346"/>
      <c r="CLF11" s="346"/>
      <c r="CLG11" s="346"/>
      <c r="CLH11" s="346"/>
      <c r="CLI11" s="346"/>
      <c r="CLJ11" s="346"/>
      <c r="CLK11" s="346"/>
      <c r="CLL11" s="346"/>
      <c r="CLM11" s="346"/>
      <c r="CLN11" s="346"/>
      <c r="CLO11" s="346"/>
      <c r="CLP11" s="346"/>
      <c r="CLQ11" s="346"/>
      <c r="CLR11" s="346"/>
      <c r="CLS11" s="346"/>
      <c r="CLT11" s="346"/>
      <c r="CLU11" s="346"/>
      <c r="CLV11" s="346"/>
      <c r="CLW11" s="346"/>
      <c r="CLX11" s="346"/>
      <c r="CLY11" s="346"/>
      <c r="CLZ11" s="346"/>
      <c r="CMA11" s="346"/>
      <c r="CMB11" s="346"/>
      <c r="CMC11" s="346"/>
      <c r="CMD11" s="346"/>
      <c r="CME11" s="346"/>
      <c r="CMF11" s="346"/>
      <c r="CMG11" s="346"/>
      <c r="CMH11" s="346"/>
      <c r="CMI11" s="346"/>
      <c r="CMJ11" s="346"/>
      <c r="CMK11" s="346"/>
      <c r="CML11" s="346"/>
      <c r="CMM11" s="346"/>
      <c r="CMN11" s="346"/>
      <c r="CMO11" s="346"/>
      <c r="CMP11" s="346"/>
      <c r="CMQ11" s="346"/>
      <c r="CMR11" s="346"/>
      <c r="CMS11" s="346"/>
      <c r="CMT11" s="346"/>
      <c r="CMU11" s="346"/>
      <c r="CMV11" s="346"/>
      <c r="CMW11" s="346"/>
      <c r="CMX11" s="346"/>
      <c r="CMY11" s="346"/>
      <c r="CMZ11" s="346"/>
      <c r="CNA11" s="346"/>
      <c r="CNB11" s="346"/>
      <c r="CNC11" s="346"/>
      <c r="CND11" s="346"/>
      <c r="CNE11" s="346"/>
      <c r="CNF11" s="346"/>
      <c r="CNG11" s="346"/>
      <c r="CNH11" s="346"/>
      <c r="CNI11" s="346"/>
      <c r="CNJ11" s="346"/>
      <c r="CNK11" s="346"/>
      <c r="CNL11" s="346"/>
      <c r="CNM11" s="346"/>
      <c r="CNN11" s="346"/>
      <c r="CNO11" s="346"/>
      <c r="CNP11" s="346"/>
      <c r="CNQ11" s="346"/>
      <c r="CNR11" s="346"/>
      <c r="CNS11" s="346"/>
      <c r="CNT11" s="346"/>
      <c r="CNU11" s="346"/>
      <c r="CNV11" s="346"/>
      <c r="CNW11" s="346"/>
      <c r="CNX11" s="346"/>
      <c r="CNY11" s="346"/>
      <c r="CNZ11" s="346"/>
      <c r="COA11" s="346"/>
      <c r="COB11" s="346"/>
      <c r="COC11" s="346"/>
      <c r="COD11" s="346"/>
      <c r="COE11" s="346"/>
      <c r="COF11" s="346"/>
      <c r="COG11" s="346"/>
      <c r="COH11" s="346"/>
      <c r="COI11" s="346"/>
      <c r="COJ11" s="346"/>
      <c r="COK11" s="346"/>
      <c r="COL11" s="346"/>
      <c r="COM11" s="346"/>
      <c r="CON11" s="346"/>
      <c r="COO11" s="346"/>
      <c r="COP11" s="346"/>
      <c r="COQ11" s="346"/>
      <c r="COR11" s="346"/>
      <c r="COS11" s="346"/>
      <c r="COT11" s="346"/>
      <c r="COU11" s="346"/>
      <c r="COV11" s="346"/>
      <c r="COW11" s="346"/>
      <c r="COX11" s="346"/>
      <c r="COY11" s="346"/>
      <c r="COZ11" s="346"/>
      <c r="CPA11" s="346"/>
      <c r="CPB11" s="346"/>
      <c r="CPC11" s="346"/>
      <c r="CPD11" s="346"/>
      <c r="CPE11" s="346"/>
      <c r="CPF11" s="346"/>
      <c r="CPG11" s="346"/>
      <c r="CPH11" s="346"/>
      <c r="CPI11" s="346"/>
      <c r="CPJ11" s="346"/>
      <c r="CPK11" s="346"/>
      <c r="CPL11" s="346"/>
      <c r="CPM11" s="346"/>
      <c r="CPN11" s="346"/>
      <c r="CPO11" s="346"/>
      <c r="CPP11" s="346"/>
      <c r="CPQ11" s="346"/>
      <c r="CPR11" s="346"/>
      <c r="CPS11" s="346"/>
      <c r="CPT11" s="346"/>
      <c r="CPU11" s="346"/>
      <c r="CPV11" s="346"/>
      <c r="CPW11" s="346"/>
      <c r="CPX11" s="346"/>
      <c r="CPY11" s="346"/>
      <c r="CPZ11" s="346"/>
      <c r="CQA11" s="346"/>
      <c r="CQB11" s="346"/>
      <c r="CQC11" s="346"/>
      <c r="CQD11" s="346"/>
      <c r="CQE11" s="346"/>
      <c r="CQF11" s="346"/>
      <c r="CQG11" s="346"/>
      <c r="CQH11" s="346"/>
      <c r="CQI11" s="346"/>
      <c r="CQJ11" s="346"/>
      <c r="CQK11" s="346"/>
      <c r="CQL11" s="346"/>
      <c r="CQM11" s="346"/>
      <c r="CQN11" s="346"/>
      <c r="CQO11" s="346"/>
      <c r="CQP11" s="346"/>
      <c r="CQQ11" s="346"/>
      <c r="CQR11" s="346"/>
      <c r="CQS11" s="346"/>
      <c r="CQT11" s="346"/>
      <c r="CQU11" s="346"/>
      <c r="CQV11" s="346"/>
      <c r="CQW11" s="346"/>
      <c r="CQX11" s="346"/>
      <c r="CQY11" s="346"/>
      <c r="CQZ11" s="346"/>
      <c r="CRA11" s="346"/>
      <c r="CRB11" s="346"/>
      <c r="CRC11" s="346"/>
      <c r="CRD11" s="346"/>
      <c r="CRE11" s="346"/>
      <c r="CRF11" s="346"/>
      <c r="CRG11" s="346"/>
      <c r="CRH11" s="346"/>
      <c r="CRI11" s="346"/>
      <c r="CRJ11" s="346"/>
      <c r="CRK11" s="346"/>
      <c r="CRL11" s="346"/>
      <c r="CRM11" s="346"/>
      <c r="CRN11" s="346"/>
      <c r="CRO11" s="346"/>
      <c r="CRP11" s="346"/>
      <c r="CRQ11" s="346"/>
      <c r="CRR11" s="346"/>
      <c r="CRS11" s="346"/>
      <c r="CRT11" s="346"/>
      <c r="CRU11" s="346"/>
      <c r="CRV11" s="346"/>
      <c r="CRW11" s="346"/>
      <c r="CRX11" s="346"/>
      <c r="CRY11" s="346"/>
      <c r="CRZ11" s="346"/>
      <c r="CSA11" s="346"/>
      <c r="CSB11" s="346"/>
      <c r="CSC11" s="346"/>
      <c r="CSD11" s="346"/>
      <c r="CSE11" s="346"/>
      <c r="CSF11" s="346"/>
      <c r="CSG11" s="346"/>
      <c r="CSH11" s="346"/>
      <c r="CSI11" s="346"/>
      <c r="CSJ11" s="346"/>
      <c r="CSK11" s="346"/>
      <c r="CSL11" s="346"/>
      <c r="CSM11" s="346"/>
      <c r="CSN11" s="346"/>
      <c r="CSO11" s="346"/>
      <c r="CSP11" s="346"/>
      <c r="CSQ11" s="346"/>
      <c r="CSR11" s="346"/>
      <c r="CSS11" s="346"/>
      <c r="CST11" s="346"/>
      <c r="CSU11" s="346"/>
      <c r="CSV11" s="346"/>
      <c r="CSW11" s="346"/>
      <c r="CSX11" s="346"/>
      <c r="CSY11" s="346"/>
      <c r="CSZ11" s="346"/>
      <c r="CTA11" s="346"/>
      <c r="CTB11" s="346"/>
      <c r="CTC11" s="346"/>
      <c r="CTD11" s="346"/>
      <c r="CTE11" s="346"/>
      <c r="CTF11" s="346"/>
      <c r="CTG11" s="346"/>
      <c r="CTH11" s="346"/>
      <c r="CTI11" s="346"/>
      <c r="CTJ11" s="346"/>
      <c r="CTK11" s="346"/>
      <c r="CTL11" s="346"/>
      <c r="CTM11" s="346"/>
      <c r="CTN11" s="346"/>
      <c r="CTO11" s="346"/>
      <c r="CTP11" s="346"/>
      <c r="CTQ11" s="346"/>
      <c r="CTR11" s="346"/>
      <c r="CTS11" s="346"/>
      <c r="CTT11" s="346"/>
      <c r="CTU11" s="346"/>
      <c r="CTV11" s="346"/>
      <c r="CTW11" s="346"/>
      <c r="CTX11" s="346"/>
      <c r="CTY11" s="346"/>
      <c r="CTZ11" s="346"/>
      <c r="CUA11" s="346"/>
      <c r="CUB11" s="346"/>
      <c r="CUC11" s="346"/>
      <c r="CUD11" s="346"/>
      <c r="CUE11" s="346"/>
      <c r="CUF11" s="346"/>
      <c r="CUG11" s="346"/>
      <c r="CUH11" s="346"/>
      <c r="CUI11" s="346"/>
      <c r="CUJ11" s="346"/>
      <c r="CUK11" s="346"/>
      <c r="CUL11" s="346"/>
      <c r="CUM11" s="346"/>
      <c r="CUN11" s="346"/>
      <c r="CUO11" s="346"/>
      <c r="CUP11" s="346"/>
      <c r="CUQ11" s="346"/>
      <c r="CUR11" s="346"/>
      <c r="CUS11" s="346"/>
      <c r="CUT11" s="346"/>
      <c r="CUU11" s="346"/>
      <c r="CUV11" s="346"/>
      <c r="CUW11" s="346"/>
      <c r="CUX11" s="346"/>
      <c r="CUY11" s="346"/>
      <c r="CUZ11" s="346"/>
      <c r="CVA11" s="346"/>
      <c r="CVB11" s="346"/>
      <c r="CVC11" s="346"/>
      <c r="CVD11" s="346"/>
      <c r="CVE11" s="346"/>
      <c r="CVF11" s="346"/>
      <c r="CVG11" s="346"/>
      <c r="CVH11" s="346"/>
      <c r="CVI11" s="346"/>
      <c r="CVJ11" s="346"/>
      <c r="CVK11" s="346"/>
      <c r="CVL11" s="346"/>
      <c r="CVM11" s="346"/>
      <c r="CVN11" s="346"/>
      <c r="CVO11" s="346"/>
      <c r="CVP11" s="346"/>
      <c r="CVQ11" s="346"/>
      <c r="CVR11" s="346"/>
      <c r="CVS11" s="346"/>
      <c r="CVT11" s="346"/>
      <c r="CVU11" s="346"/>
      <c r="CVV11" s="346"/>
      <c r="CVW11" s="346"/>
      <c r="CVX11" s="346"/>
      <c r="CVY11" s="346"/>
      <c r="CVZ11" s="346"/>
      <c r="CWA11" s="346"/>
      <c r="CWB11" s="346"/>
      <c r="CWC11" s="346"/>
      <c r="CWD11" s="346"/>
      <c r="CWE11" s="346"/>
      <c r="CWF11" s="346"/>
      <c r="CWG11" s="346"/>
      <c r="CWH11" s="346"/>
      <c r="CWI11" s="346"/>
      <c r="CWJ11" s="346"/>
      <c r="CWK11" s="346"/>
      <c r="CWL11" s="346"/>
      <c r="CWM11" s="346"/>
      <c r="CWN11" s="346"/>
      <c r="CWO11" s="346"/>
      <c r="CWP11" s="346"/>
      <c r="CWQ11" s="346"/>
      <c r="CWR11" s="346"/>
      <c r="CWS11" s="346"/>
      <c r="CWT11" s="346"/>
      <c r="CWU11" s="346"/>
      <c r="CWV11" s="346"/>
      <c r="CWW11" s="346"/>
      <c r="CWX11" s="346"/>
      <c r="CWY11" s="346"/>
      <c r="CWZ11" s="346"/>
      <c r="CXA11" s="346"/>
      <c r="CXB11" s="346"/>
      <c r="CXC11" s="346"/>
      <c r="CXD11" s="346"/>
      <c r="CXE11" s="346"/>
      <c r="CXF11" s="346"/>
      <c r="CXG11" s="346"/>
      <c r="CXH11" s="346"/>
      <c r="CXI11" s="346"/>
      <c r="CXJ11" s="346"/>
      <c r="CXK11" s="346"/>
      <c r="CXL11" s="346"/>
      <c r="CXM11" s="346"/>
      <c r="CXN11" s="346"/>
      <c r="CXO11" s="346"/>
      <c r="CXP11" s="346"/>
      <c r="CXQ11" s="346"/>
      <c r="CXR11" s="346"/>
      <c r="CXS11" s="346"/>
      <c r="CXT11" s="346"/>
      <c r="CXU11" s="346"/>
      <c r="CXV11" s="346"/>
      <c r="CXW11" s="346"/>
      <c r="CXX11" s="346"/>
      <c r="CXY11" s="346"/>
      <c r="CXZ11" s="346"/>
      <c r="CYA11" s="346"/>
      <c r="CYB11" s="346"/>
      <c r="CYC11" s="346"/>
      <c r="CYD11" s="346"/>
      <c r="CYE11" s="346"/>
      <c r="CYF11" s="346"/>
      <c r="CYG11" s="346"/>
      <c r="CYH11" s="346"/>
      <c r="CYI11" s="346"/>
      <c r="CYJ11" s="346"/>
      <c r="CYK11" s="346"/>
      <c r="CYL11" s="346"/>
      <c r="CYM11" s="346"/>
      <c r="CYN11" s="346"/>
      <c r="CYO11" s="346"/>
      <c r="CYP11" s="346"/>
      <c r="CYQ11" s="346"/>
      <c r="CYR11" s="346"/>
      <c r="CYS11" s="346"/>
      <c r="CYT11" s="346"/>
      <c r="CYU11" s="346"/>
      <c r="CYV11" s="346"/>
      <c r="CYW11" s="346"/>
      <c r="CYX11" s="346"/>
      <c r="CYY11" s="346"/>
      <c r="CYZ11" s="346"/>
      <c r="CZA11" s="346"/>
      <c r="CZB11" s="346"/>
      <c r="CZC11" s="346"/>
      <c r="CZD11" s="346"/>
      <c r="CZE11" s="346"/>
      <c r="CZF11" s="346"/>
      <c r="CZG11" s="346"/>
      <c r="CZH11" s="346"/>
      <c r="CZI11" s="346"/>
      <c r="CZJ11" s="346"/>
      <c r="CZK11" s="346"/>
      <c r="CZL11" s="346"/>
      <c r="CZM11" s="346"/>
      <c r="CZN11" s="346"/>
      <c r="CZO11" s="346"/>
      <c r="CZP11" s="346"/>
      <c r="CZQ11" s="346"/>
      <c r="CZR11" s="346"/>
      <c r="CZS11" s="346"/>
      <c r="CZT11" s="346"/>
      <c r="CZU11" s="346"/>
      <c r="CZV11" s="346"/>
      <c r="CZW11" s="346"/>
      <c r="CZX11" s="346"/>
      <c r="CZY11" s="346"/>
      <c r="CZZ11" s="346"/>
      <c r="DAA11" s="346"/>
      <c r="DAB11" s="346"/>
      <c r="DAC11" s="346"/>
      <c r="DAD11" s="346"/>
      <c r="DAE11" s="346"/>
      <c r="DAF11" s="346"/>
      <c r="DAG11" s="346"/>
      <c r="DAH11" s="346"/>
      <c r="DAI11" s="346"/>
      <c r="DAJ11" s="346"/>
      <c r="DAK11" s="346"/>
      <c r="DAL11" s="346"/>
      <c r="DAM11" s="346"/>
      <c r="DAN11" s="346"/>
      <c r="DAO11" s="346"/>
      <c r="DAP11" s="346"/>
      <c r="DAQ11" s="346"/>
      <c r="DAR11" s="346"/>
      <c r="DAS11" s="346"/>
      <c r="DAT11" s="346"/>
      <c r="DAU11" s="346"/>
      <c r="DAV11" s="346"/>
      <c r="DAW11" s="346"/>
      <c r="DAX11" s="346"/>
      <c r="DAY11" s="346"/>
      <c r="DAZ11" s="346"/>
      <c r="DBA11" s="346"/>
      <c r="DBB11" s="346"/>
      <c r="DBC11" s="346"/>
      <c r="DBD11" s="346"/>
      <c r="DBE11" s="346"/>
      <c r="DBF11" s="346"/>
      <c r="DBG11" s="346"/>
      <c r="DBH11" s="346"/>
      <c r="DBI11" s="346"/>
      <c r="DBJ11" s="346"/>
      <c r="DBK11" s="346"/>
      <c r="DBL11" s="346"/>
      <c r="DBM11" s="346"/>
      <c r="DBN11" s="346"/>
      <c r="DBO11" s="346"/>
      <c r="DBP11" s="346"/>
      <c r="DBQ11" s="346"/>
      <c r="DBR11" s="346"/>
      <c r="DBS11" s="346"/>
      <c r="DBT11" s="346"/>
      <c r="DBU11" s="346"/>
      <c r="DBV11" s="346"/>
      <c r="DBW11" s="346"/>
      <c r="DBX11" s="346"/>
      <c r="DBY11" s="346"/>
      <c r="DBZ11" s="346"/>
      <c r="DCA11" s="346"/>
      <c r="DCB11" s="346"/>
      <c r="DCC11" s="346"/>
      <c r="DCD11" s="346"/>
      <c r="DCE11" s="346"/>
      <c r="DCF11" s="346"/>
      <c r="DCG11" s="346"/>
      <c r="DCH11" s="346"/>
      <c r="DCI11" s="346"/>
      <c r="DCJ11" s="346"/>
      <c r="DCK11" s="346"/>
      <c r="DCL11" s="346"/>
      <c r="DCM11" s="346"/>
      <c r="DCN11" s="346"/>
      <c r="DCO11" s="346"/>
      <c r="DCP11" s="346"/>
      <c r="DCQ11" s="346"/>
      <c r="DCR11" s="346"/>
      <c r="DCS11" s="346"/>
      <c r="DCT11" s="346"/>
      <c r="DCU11" s="346"/>
      <c r="DCV11" s="346"/>
      <c r="DCW11" s="346"/>
      <c r="DCX11" s="346"/>
      <c r="DCY11" s="346"/>
      <c r="DCZ11" s="346"/>
      <c r="DDA11" s="346"/>
      <c r="DDB11" s="346"/>
      <c r="DDC11" s="346"/>
      <c r="DDD11" s="346"/>
      <c r="DDE11" s="346"/>
      <c r="DDF11" s="346"/>
      <c r="DDG11" s="346"/>
      <c r="DDH11" s="346"/>
      <c r="DDI11" s="346"/>
      <c r="DDJ11" s="346"/>
      <c r="DDK11" s="346"/>
      <c r="DDL11" s="346"/>
      <c r="DDM11" s="346"/>
      <c r="DDN11" s="346"/>
      <c r="DDO11" s="346"/>
      <c r="DDP11" s="346"/>
      <c r="DDQ11" s="346"/>
      <c r="DDR11" s="346"/>
      <c r="DDS11" s="346"/>
      <c r="DDT11" s="346"/>
      <c r="DDU11" s="346"/>
      <c r="DDV11" s="346"/>
      <c r="DDW11" s="346"/>
      <c r="DDX11" s="346"/>
      <c r="DDY11" s="346"/>
      <c r="DDZ11" s="346"/>
      <c r="DEA11" s="346"/>
      <c r="DEB11" s="346"/>
      <c r="DEC11" s="346"/>
      <c r="DED11" s="346"/>
      <c r="DEE11" s="346"/>
      <c r="DEF11" s="346"/>
      <c r="DEG11" s="346"/>
      <c r="DEH11" s="346"/>
      <c r="DEI11" s="346"/>
      <c r="DEJ11" s="346"/>
      <c r="DEK11" s="346"/>
      <c r="DEL11" s="346"/>
      <c r="DEM11" s="346"/>
      <c r="DEN11" s="346"/>
      <c r="DEO11" s="346"/>
      <c r="DEP11" s="346"/>
      <c r="DEQ11" s="346"/>
      <c r="DER11" s="346"/>
      <c r="DES11" s="346"/>
      <c r="DET11" s="346"/>
      <c r="DEU11" s="346"/>
      <c r="DEV11" s="346"/>
      <c r="DEW11" s="346"/>
      <c r="DEX11" s="346"/>
      <c r="DEY11" s="346"/>
      <c r="DEZ11" s="346"/>
      <c r="DFA11" s="346"/>
      <c r="DFB11" s="346"/>
      <c r="DFC11" s="346"/>
      <c r="DFD11" s="346"/>
      <c r="DFE11" s="346"/>
      <c r="DFF11" s="346"/>
      <c r="DFG11" s="346"/>
      <c r="DFH11" s="346"/>
      <c r="DFI11" s="346"/>
      <c r="DFJ11" s="346"/>
      <c r="DFK11" s="346"/>
      <c r="DFL11" s="346"/>
      <c r="DFM11" s="346"/>
      <c r="DFN11" s="346"/>
      <c r="DFO11" s="346"/>
      <c r="DFP11" s="346"/>
      <c r="DFQ11" s="346"/>
      <c r="DFR11" s="346"/>
      <c r="DFS11" s="346"/>
      <c r="DFT11" s="346"/>
      <c r="DFU11" s="346"/>
      <c r="DFV11" s="346"/>
      <c r="DFW11" s="346"/>
      <c r="DFX11" s="346"/>
      <c r="DFY11" s="346"/>
      <c r="DFZ11" s="346"/>
      <c r="DGA11" s="346"/>
      <c r="DGB11" s="346"/>
      <c r="DGC11" s="346"/>
      <c r="DGD11" s="346"/>
      <c r="DGE11" s="346"/>
      <c r="DGF11" s="346"/>
      <c r="DGG11" s="346"/>
      <c r="DGH11" s="346"/>
      <c r="DGI11" s="346"/>
      <c r="DGJ11" s="346"/>
      <c r="DGK11" s="346"/>
      <c r="DGL11" s="346"/>
      <c r="DGM11" s="346"/>
      <c r="DGN11" s="346"/>
      <c r="DGO11" s="346"/>
      <c r="DGP11" s="346"/>
      <c r="DGQ11" s="346"/>
      <c r="DGR11" s="346"/>
      <c r="DGS11" s="346"/>
      <c r="DGT11" s="346"/>
      <c r="DGU11" s="346"/>
      <c r="DGV11" s="346"/>
      <c r="DGW11" s="346"/>
      <c r="DGX11" s="346"/>
      <c r="DGY11" s="346"/>
      <c r="DGZ11" s="346"/>
      <c r="DHA11" s="346"/>
      <c r="DHB11" s="346"/>
      <c r="DHC11" s="346"/>
      <c r="DHD11" s="346"/>
      <c r="DHE11" s="346"/>
      <c r="DHF11" s="346"/>
      <c r="DHG11" s="346"/>
      <c r="DHH11" s="346"/>
      <c r="DHI11" s="346"/>
      <c r="DHJ11" s="346"/>
      <c r="DHK11" s="346"/>
      <c r="DHL11" s="346"/>
      <c r="DHM11" s="346"/>
      <c r="DHN11" s="346"/>
      <c r="DHO11" s="346"/>
      <c r="DHP11" s="346"/>
      <c r="DHQ11" s="346"/>
      <c r="DHR11" s="346"/>
      <c r="DHS11" s="346"/>
      <c r="DHT11" s="346"/>
      <c r="DHU11" s="346"/>
      <c r="DHV11" s="346"/>
      <c r="DHW11" s="346"/>
      <c r="DHX11" s="346"/>
      <c r="DHY11" s="346"/>
      <c r="DHZ11" s="346"/>
      <c r="DIA11" s="346"/>
      <c r="DIB11" s="346"/>
      <c r="DIC11" s="346"/>
      <c r="DID11" s="346"/>
      <c r="DIE11" s="346"/>
      <c r="DIF11" s="346"/>
      <c r="DIG11" s="346"/>
      <c r="DIH11" s="346"/>
      <c r="DII11" s="346"/>
      <c r="DIJ11" s="346"/>
      <c r="DIK11" s="346"/>
      <c r="DIL11" s="346"/>
      <c r="DIM11" s="346"/>
      <c r="DIN11" s="346"/>
      <c r="DIO11" s="346"/>
      <c r="DIP11" s="346"/>
      <c r="DIQ11" s="346"/>
      <c r="DIR11" s="346"/>
      <c r="DIS11" s="346"/>
      <c r="DIT11" s="346"/>
      <c r="DIU11" s="346"/>
      <c r="DIV11" s="346"/>
      <c r="DIW11" s="346"/>
      <c r="DIX11" s="346"/>
      <c r="DIY11" s="346"/>
      <c r="DIZ11" s="346"/>
      <c r="DJA11" s="346"/>
      <c r="DJB11" s="346"/>
      <c r="DJC11" s="346"/>
      <c r="DJD11" s="346"/>
      <c r="DJE11" s="346"/>
      <c r="DJF11" s="346"/>
      <c r="DJG11" s="346"/>
      <c r="DJH11" s="346"/>
      <c r="DJI11" s="346"/>
      <c r="DJJ11" s="346"/>
      <c r="DJK11" s="346"/>
      <c r="DJL11" s="346"/>
      <c r="DJM11" s="346"/>
      <c r="DJN11" s="346"/>
      <c r="DJO11" s="346"/>
      <c r="DJP11" s="346"/>
      <c r="DJQ11" s="346"/>
      <c r="DJR11" s="346"/>
      <c r="DJS11" s="346"/>
      <c r="DJT11" s="346"/>
      <c r="DJU11" s="346"/>
      <c r="DJV11" s="346"/>
      <c r="DJW11" s="346"/>
      <c r="DJX11" s="346"/>
      <c r="DJY11" s="346"/>
      <c r="DJZ11" s="346"/>
      <c r="DKA11" s="346"/>
      <c r="DKB11" s="346"/>
      <c r="DKC11" s="346"/>
      <c r="DKD11" s="346"/>
      <c r="DKE11" s="346"/>
      <c r="DKF11" s="346"/>
      <c r="DKG11" s="346"/>
      <c r="DKH11" s="346"/>
      <c r="DKI11" s="346"/>
      <c r="DKJ11" s="346"/>
      <c r="DKK11" s="346"/>
      <c r="DKL11" s="346"/>
      <c r="DKM11" s="346"/>
      <c r="DKN11" s="346"/>
      <c r="DKO11" s="346"/>
      <c r="DKP11" s="346"/>
      <c r="DKQ11" s="346"/>
      <c r="DKR11" s="346"/>
      <c r="DKS11" s="346"/>
      <c r="DKT11" s="346"/>
      <c r="DKU11" s="346"/>
      <c r="DKV11" s="346"/>
      <c r="DKW11" s="346"/>
      <c r="DKX11" s="346"/>
      <c r="DKY11" s="346"/>
      <c r="DKZ11" s="346"/>
      <c r="DLA11" s="346"/>
      <c r="DLB11" s="346"/>
      <c r="DLC11" s="346"/>
      <c r="DLD11" s="346"/>
      <c r="DLE11" s="346"/>
      <c r="DLF11" s="346"/>
      <c r="DLG11" s="346"/>
      <c r="DLH11" s="346"/>
      <c r="DLI11" s="346"/>
      <c r="DLJ11" s="346"/>
      <c r="DLK11" s="346"/>
      <c r="DLL11" s="346"/>
      <c r="DLM11" s="346"/>
      <c r="DLN11" s="346"/>
      <c r="DLO11" s="346"/>
      <c r="DLP11" s="346"/>
      <c r="DLQ11" s="346"/>
      <c r="DLR11" s="346"/>
      <c r="DLS11" s="346"/>
      <c r="DLT11" s="346"/>
      <c r="DLU11" s="346"/>
      <c r="DLV11" s="346"/>
      <c r="DLW11" s="346"/>
      <c r="DLX11" s="346"/>
      <c r="DLY11" s="346"/>
      <c r="DLZ11" s="346"/>
      <c r="DMA11" s="346"/>
      <c r="DMB11" s="346"/>
      <c r="DMC11" s="346"/>
      <c r="DMD11" s="346"/>
      <c r="DME11" s="346"/>
      <c r="DMF11" s="346"/>
      <c r="DMG11" s="346"/>
      <c r="DMH11" s="346"/>
      <c r="DMI11" s="346"/>
      <c r="DMJ11" s="346"/>
      <c r="DMK11" s="346"/>
      <c r="DML11" s="346"/>
      <c r="DMM11" s="346"/>
      <c r="DMN11" s="346"/>
      <c r="DMO11" s="346"/>
      <c r="DMP11" s="346"/>
      <c r="DMQ11" s="346"/>
      <c r="DMR11" s="346"/>
      <c r="DMS11" s="346"/>
      <c r="DMT11" s="346"/>
      <c r="DMU11" s="346"/>
      <c r="DMV11" s="346"/>
      <c r="DMW11" s="346"/>
      <c r="DMX11" s="346"/>
      <c r="DMY11" s="346"/>
      <c r="DMZ11" s="346"/>
      <c r="DNA11" s="346"/>
      <c r="DNB11" s="346"/>
      <c r="DNC11" s="346"/>
      <c r="DND11" s="346"/>
      <c r="DNE11" s="346"/>
      <c r="DNF11" s="346"/>
      <c r="DNG11" s="346"/>
      <c r="DNH11" s="346"/>
      <c r="DNI11" s="346"/>
      <c r="DNJ11" s="346"/>
      <c r="DNK11" s="346"/>
      <c r="DNL11" s="346"/>
      <c r="DNM11" s="346"/>
      <c r="DNN11" s="346"/>
      <c r="DNO11" s="346"/>
      <c r="DNP11" s="346"/>
      <c r="DNQ11" s="346"/>
      <c r="DNR11" s="346"/>
      <c r="DNS11" s="346"/>
      <c r="DNT11" s="346"/>
      <c r="DNU11" s="346"/>
      <c r="DNV11" s="346"/>
      <c r="DNW11" s="346"/>
      <c r="DNX11" s="346"/>
      <c r="DNY11" s="346"/>
      <c r="DNZ11" s="346"/>
      <c r="DOA11" s="346"/>
      <c r="DOB11" s="346"/>
      <c r="DOC11" s="346"/>
      <c r="DOD11" s="346"/>
      <c r="DOE11" s="346"/>
      <c r="DOF11" s="346"/>
      <c r="DOG11" s="346"/>
      <c r="DOH11" s="346"/>
      <c r="DOI11" s="346"/>
      <c r="DOJ11" s="346"/>
      <c r="DOK11" s="346"/>
      <c r="DOL11" s="346"/>
      <c r="DOM11" s="346"/>
      <c r="DON11" s="346"/>
      <c r="DOO11" s="346"/>
      <c r="DOP11" s="346"/>
      <c r="DOQ11" s="346"/>
      <c r="DOR11" s="346"/>
      <c r="DOS11" s="346"/>
      <c r="DOT11" s="346"/>
      <c r="DOU11" s="346"/>
      <c r="DOV11" s="346"/>
      <c r="DOW11" s="346"/>
      <c r="DOX11" s="346"/>
      <c r="DOY11" s="346"/>
      <c r="DOZ11" s="346"/>
      <c r="DPA11" s="346"/>
      <c r="DPB11" s="346"/>
      <c r="DPC11" s="346"/>
      <c r="DPD11" s="346"/>
      <c r="DPE11" s="346"/>
      <c r="DPF11" s="346"/>
      <c r="DPG11" s="346"/>
      <c r="DPH11" s="346"/>
      <c r="DPI11" s="346"/>
      <c r="DPJ11" s="346"/>
      <c r="DPK11" s="346"/>
      <c r="DPL11" s="346"/>
      <c r="DPM11" s="346"/>
      <c r="DPN11" s="346"/>
      <c r="DPO11" s="346"/>
      <c r="DPP11" s="346"/>
      <c r="DPQ11" s="346"/>
      <c r="DPR11" s="346"/>
      <c r="DPS11" s="346"/>
      <c r="DPT11" s="346"/>
      <c r="DPU11" s="346"/>
      <c r="DPV11" s="346"/>
      <c r="DPW11" s="346"/>
      <c r="DPX11" s="346"/>
      <c r="DPY11" s="346"/>
      <c r="DPZ11" s="346"/>
      <c r="DQA11" s="346"/>
      <c r="DQB11" s="346"/>
      <c r="DQC11" s="346"/>
      <c r="DQD11" s="346"/>
      <c r="DQE11" s="346"/>
      <c r="DQF11" s="346"/>
      <c r="DQG11" s="346"/>
      <c r="DQH11" s="346"/>
      <c r="DQI11" s="346"/>
      <c r="DQJ11" s="346"/>
      <c r="DQK11" s="346"/>
      <c r="DQL11" s="346"/>
      <c r="DQM11" s="346"/>
      <c r="DQN11" s="346"/>
      <c r="DQO11" s="346"/>
      <c r="DQP11" s="346"/>
      <c r="DQQ11" s="346"/>
      <c r="DQR11" s="346"/>
      <c r="DQS11" s="346"/>
      <c r="DQT11" s="346"/>
      <c r="DQU11" s="346"/>
      <c r="DQV11" s="346"/>
      <c r="DQW11" s="346"/>
      <c r="DQX11" s="346"/>
      <c r="DQY11" s="346"/>
      <c r="DQZ11" s="346"/>
      <c r="DRA11" s="346"/>
      <c r="DRB11" s="346"/>
      <c r="DRC11" s="346"/>
      <c r="DRD11" s="346"/>
      <c r="DRE11" s="346"/>
      <c r="DRF11" s="346"/>
      <c r="DRG11" s="346"/>
      <c r="DRH11" s="346"/>
      <c r="DRI11" s="346"/>
      <c r="DRJ11" s="346"/>
      <c r="DRK11" s="346"/>
      <c r="DRL11" s="346"/>
      <c r="DRM11" s="346"/>
      <c r="DRN11" s="346"/>
      <c r="DRO11" s="346"/>
      <c r="DRP11" s="346"/>
      <c r="DRQ11" s="346"/>
      <c r="DRR11" s="346"/>
      <c r="DRS11" s="346"/>
      <c r="DRT11" s="346"/>
      <c r="DRU11" s="346"/>
      <c r="DRV11" s="346"/>
      <c r="DRW11" s="346"/>
      <c r="DRX11" s="346"/>
      <c r="DRY11" s="346"/>
      <c r="DRZ11" s="346"/>
      <c r="DSA11" s="346"/>
      <c r="DSB11" s="346"/>
      <c r="DSC11" s="346"/>
      <c r="DSD11" s="346"/>
      <c r="DSE11" s="346"/>
      <c r="DSF11" s="346"/>
      <c r="DSG11" s="346"/>
      <c r="DSH11" s="346"/>
      <c r="DSI11" s="346"/>
      <c r="DSJ11" s="346"/>
      <c r="DSK11" s="346"/>
      <c r="DSL11" s="346"/>
      <c r="DSM11" s="346"/>
      <c r="DSN11" s="346"/>
      <c r="DSO11" s="346"/>
      <c r="DSP11" s="346"/>
      <c r="DSQ11" s="346"/>
      <c r="DSR11" s="346"/>
      <c r="DSS11" s="346"/>
      <c r="DST11" s="346"/>
      <c r="DSU11" s="346"/>
      <c r="DSV11" s="346"/>
      <c r="DSW11" s="346"/>
      <c r="DSX11" s="346"/>
      <c r="DSY11" s="346"/>
      <c r="DSZ11" s="346"/>
      <c r="DTA11" s="346"/>
      <c r="DTB11" s="346"/>
      <c r="DTC11" s="346"/>
      <c r="DTD11" s="346"/>
      <c r="DTE11" s="346"/>
      <c r="DTF11" s="346"/>
      <c r="DTG11" s="346"/>
      <c r="DTH11" s="346"/>
      <c r="DTI11" s="346"/>
      <c r="DTJ11" s="346"/>
      <c r="DTK11" s="346"/>
      <c r="DTL11" s="346"/>
      <c r="DTM11" s="346"/>
      <c r="DTN11" s="346"/>
      <c r="DTO11" s="346"/>
      <c r="DTP11" s="346"/>
      <c r="DTQ11" s="346"/>
      <c r="DTR11" s="346"/>
      <c r="DTS11" s="346"/>
      <c r="DTT11" s="346"/>
      <c r="DTU11" s="346"/>
      <c r="DTV11" s="346"/>
      <c r="DTW11" s="346"/>
      <c r="DTX11" s="346"/>
      <c r="DTY11" s="346"/>
      <c r="DTZ11" s="346"/>
      <c r="DUA11" s="346"/>
      <c r="DUB11" s="346"/>
      <c r="DUC11" s="346"/>
      <c r="DUD11" s="346"/>
      <c r="DUE11" s="346"/>
      <c r="DUF11" s="346"/>
      <c r="DUG11" s="346"/>
      <c r="DUH11" s="346"/>
      <c r="DUI11" s="346"/>
      <c r="DUJ11" s="346"/>
      <c r="DUK11" s="346"/>
      <c r="DUL11" s="346"/>
      <c r="DUM11" s="346"/>
      <c r="DUN11" s="346"/>
      <c r="DUO11" s="346"/>
      <c r="DUP11" s="346"/>
      <c r="DUQ11" s="346"/>
      <c r="DUR11" s="346"/>
      <c r="DUS11" s="346"/>
      <c r="DUT11" s="346"/>
      <c r="DUU11" s="346"/>
      <c r="DUV11" s="346"/>
      <c r="DUW11" s="346"/>
      <c r="DUX11" s="346"/>
      <c r="DUY11" s="346"/>
      <c r="DUZ11" s="346"/>
      <c r="DVA11" s="346"/>
      <c r="DVB11" s="346"/>
      <c r="DVC11" s="346"/>
      <c r="DVD11" s="346"/>
      <c r="DVE11" s="346"/>
      <c r="DVF11" s="346"/>
      <c r="DVG11" s="346"/>
      <c r="DVH11" s="346"/>
      <c r="DVI11" s="346"/>
      <c r="DVJ11" s="346"/>
      <c r="DVK11" s="346"/>
      <c r="DVL11" s="346"/>
      <c r="DVM11" s="346"/>
      <c r="DVN11" s="346"/>
      <c r="DVO11" s="346"/>
      <c r="DVP11" s="346"/>
      <c r="DVQ11" s="346"/>
      <c r="DVR11" s="346"/>
      <c r="DVS11" s="346"/>
      <c r="DVT11" s="346"/>
      <c r="DVU11" s="346"/>
      <c r="DVV11" s="346"/>
      <c r="DVW11" s="346"/>
      <c r="DVX11" s="346"/>
      <c r="DVY11" s="346"/>
      <c r="DVZ11" s="346"/>
      <c r="DWA11" s="346"/>
      <c r="DWB11" s="346"/>
      <c r="DWC11" s="346"/>
      <c r="DWD11" s="346"/>
      <c r="DWE11" s="346"/>
      <c r="DWF11" s="346"/>
      <c r="DWG11" s="346"/>
      <c r="DWH11" s="346"/>
      <c r="DWI11" s="346"/>
      <c r="DWJ11" s="346"/>
      <c r="DWK11" s="346"/>
      <c r="DWL11" s="346"/>
      <c r="DWM11" s="346"/>
      <c r="DWN11" s="346"/>
      <c r="DWO11" s="346"/>
      <c r="DWP11" s="346"/>
      <c r="DWQ11" s="346"/>
      <c r="DWR11" s="346"/>
      <c r="DWS11" s="346"/>
      <c r="DWT11" s="346"/>
      <c r="DWU11" s="346"/>
      <c r="DWV11" s="346"/>
      <c r="DWW11" s="346"/>
      <c r="DWX11" s="346"/>
      <c r="DWY11" s="346"/>
      <c r="DWZ11" s="346"/>
      <c r="DXA11" s="346"/>
      <c r="DXB11" s="346"/>
      <c r="DXC11" s="346"/>
      <c r="DXD11" s="346"/>
      <c r="DXE11" s="346"/>
      <c r="DXF11" s="346"/>
      <c r="DXG11" s="346"/>
      <c r="DXH11" s="346"/>
      <c r="DXI11" s="346"/>
      <c r="DXJ11" s="346"/>
      <c r="DXK11" s="346"/>
      <c r="DXL11" s="346"/>
      <c r="DXM11" s="346"/>
      <c r="DXN11" s="346"/>
      <c r="DXO11" s="346"/>
      <c r="DXP11" s="346"/>
      <c r="DXQ11" s="346"/>
      <c r="DXR11" s="346"/>
      <c r="DXS11" s="346"/>
      <c r="DXT11" s="346"/>
      <c r="DXU11" s="346"/>
      <c r="DXV11" s="346"/>
      <c r="DXW11" s="346"/>
      <c r="DXX11" s="346"/>
      <c r="DXY11" s="346"/>
      <c r="DXZ11" s="346"/>
      <c r="DYA11" s="346"/>
      <c r="DYB11" s="346"/>
      <c r="DYC11" s="346"/>
      <c r="DYD11" s="346"/>
      <c r="DYE11" s="346"/>
      <c r="DYF11" s="346"/>
      <c r="DYG11" s="346"/>
      <c r="DYH11" s="346"/>
      <c r="DYI11" s="346"/>
      <c r="DYJ11" s="346"/>
      <c r="DYK11" s="346"/>
      <c r="DYL11" s="346"/>
      <c r="DYM11" s="346"/>
      <c r="DYN11" s="346"/>
      <c r="DYO11" s="346"/>
      <c r="DYP11" s="346"/>
      <c r="DYQ11" s="346"/>
      <c r="DYR11" s="346"/>
      <c r="DYS11" s="346"/>
      <c r="DYT11" s="346"/>
      <c r="DYU11" s="346"/>
      <c r="DYV11" s="346"/>
      <c r="DYW11" s="346"/>
      <c r="DYX11" s="346"/>
      <c r="DYY11" s="346"/>
      <c r="DYZ11" s="346"/>
      <c r="DZA11" s="346"/>
      <c r="DZB11" s="346"/>
      <c r="DZC11" s="346"/>
      <c r="DZD11" s="346"/>
      <c r="DZE11" s="346"/>
      <c r="DZF11" s="346"/>
      <c r="DZG11" s="346"/>
      <c r="DZH11" s="346"/>
      <c r="DZI11" s="346"/>
      <c r="DZJ11" s="346"/>
      <c r="DZK11" s="346"/>
      <c r="DZL11" s="346"/>
      <c r="DZM11" s="346"/>
      <c r="DZN11" s="346"/>
      <c r="DZO11" s="346"/>
      <c r="DZP11" s="346"/>
      <c r="DZQ11" s="346"/>
      <c r="DZR11" s="346"/>
      <c r="DZS11" s="346"/>
      <c r="DZT11" s="346"/>
      <c r="DZU11" s="346"/>
      <c r="DZV11" s="346"/>
      <c r="DZW11" s="346"/>
      <c r="DZX11" s="346"/>
      <c r="DZY11" s="346"/>
      <c r="DZZ11" s="346"/>
      <c r="EAA11" s="346"/>
      <c r="EAB11" s="346"/>
      <c r="EAC11" s="346"/>
      <c r="EAD11" s="346"/>
      <c r="EAE11" s="346"/>
      <c r="EAF11" s="346"/>
      <c r="EAG11" s="346"/>
      <c r="EAH11" s="346"/>
      <c r="EAI11" s="346"/>
      <c r="EAJ11" s="346"/>
      <c r="EAK11" s="346"/>
      <c r="EAL11" s="346"/>
      <c r="EAM11" s="346"/>
      <c r="EAN11" s="346"/>
      <c r="EAO11" s="346"/>
      <c r="EAP11" s="346"/>
      <c r="EAQ11" s="346"/>
      <c r="EAR11" s="346"/>
      <c r="EAS11" s="346"/>
      <c r="EAT11" s="346"/>
      <c r="EAU11" s="346"/>
      <c r="EAV11" s="346"/>
      <c r="EAW11" s="346"/>
      <c r="EAX11" s="346"/>
      <c r="EAY11" s="346"/>
      <c r="EAZ11" s="346"/>
      <c r="EBA11" s="346"/>
      <c r="EBB11" s="346"/>
      <c r="EBC11" s="346"/>
      <c r="EBD11" s="346"/>
      <c r="EBE11" s="346"/>
      <c r="EBF11" s="346"/>
      <c r="EBG11" s="346"/>
      <c r="EBH11" s="346"/>
      <c r="EBI11" s="346"/>
      <c r="EBJ11" s="346"/>
      <c r="EBK11" s="346"/>
      <c r="EBL11" s="346"/>
      <c r="EBM11" s="346"/>
      <c r="EBN11" s="346"/>
      <c r="EBO11" s="346"/>
      <c r="EBP11" s="346"/>
      <c r="EBQ11" s="346"/>
      <c r="EBR11" s="346"/>
      <c r="EBS11" s="346"/>
      <c r="EBT11" s="346"/>
      <c r="EBU11" s="346"/>
      <c r="EBV11" s="346"/>
      <c r="EBW11" s="346"/>
      <c r="EBX11" s="346"/>
      <c r="EBY11" s="346"/>
      <c r="EBZ11" s="346"/>
      <c r="ECA11" s="346"/>
      <c r="ECB11" s="346"/>
      <c r="ECC11" s="346"/>
      <c r="ECD11" s="346"/>
      <c r="ECE11" s="346"/>
      <c r="ECF11" s="346"/>
      <c r="ECG11" s="346"/>
      <c r="ECH11" s="346"/>
      <c r="ECI11" s="346"/>
      <c r="ECJ11" s="346"/>
      <c r="ECK11" s="346"/>
      <c r="ECL11" s="346"/>
      <c r="ECM11" s="346"/>
      <c r="ECN11" s="346"/>
      <c r="ECO11" s="346"/>
      <c r="ECP11" s="346"/>
      <c r="ECQ11" s="346"/>
      <c r="ECR11" s="346"/>
      <c r="ECS11" s="346"/>
      <c r="ECT11" s="346"/>
      <c r="ECU11" s="346"/>
      <c r="ECV11" s="346"/>
      <c r="ECW11" s="346"/>
      <c r="ECX11" s="346"/>
      <c r="ECY11" s="346"/>
      <c r="ECZ11" s="346"/>
      <c r="EDA11" s="346"/>
      <c r="EDB11" s="346"/>
      <c r="EDC11" s="346"/>
      <c r="EDD11" s="346"/>
      <c r="EDE11" s="346"/>
      <c r="EDF11" s="346"/>
      <c r="EDG11" s="346"/>
      <c r="EDH11" s="346"/>
      <c r="EDI11" s="346"/>
      <c r="EDJ11" s="346"/>
      <c r="EDK11" s="346"/>
      <c r="EDL11" s="346"/>
      <c r="EDM11" s="346"/>
      <c r="EDN11" s="346"/>
      <c r="EDO11" s="346"/>
      <c r="EDP11" s="346"/>
      <c r="EDQ11" s="346"/>
      <c r="EDR11" s="346"/>
      <c r="EDS11" s="346"/>
      <c r="EDT11" s="346"/>
      <c r="EDU11" s="346"/>
      <c r="EDV11" s="346"/>
      <c r="EDW11" s="346"/>
      <c r="EDX11" s="346"/>
      <c r="EDY11" s="346"/>
      <c r="EDZ11" s="346"/>
      <c r="EEA11" s="346"/>
      <c r="EEB11" s="346"/>
      <c r="EEC11" s="346"/>
      <c r="EED11" s="346"/>
      <c r="EEE11" s="346"/>
      <c r="EEF11" s="346"/>
      <c r="EEG11" s="346"/>
      <c r="EEH11" s="346"/>
      <c r="EEI11" s="346"/>
      <c r="EEJ11" s="346"/>
      <c r="EEK11" s="346"/>
      <c r="EEL11" s="346"/>
      <c r="EEM11" s="346"/>
      <c r="EEN11" s="346"/>
      <c r="EEO11" s="346"/>
      <c r="EEP11" s="346"/>
      <c r="EEQ11" s="346"/>
      <c r="EER11" s="346"/>
      <c r="EES11" s="346"/>
      <c r="EET11" s="346"/>
      <c r="EEU11" s="346"/>
      <c r="EEV11" s="346"/>
      <c r="EEW11" s="346"/>
      <c r="EEX11" s="346"/>
      <c r="EEY11" s="346"/>
      <c r="EEZ11" s="346"/>
      <c r="EFA11" s="346"/>
      <c r="EFB11" s="346"/>
      <c r="EFC11" s="346"/>
      <c r="EFD11" s="346"/>
      <c r="EFE11" s="346"/>
      <c r="EFF11" s="346"/>
      <c r="EFG11" s="346"/>
      <c r="EFH11" s="346"/>
      <c r="EFI11" s="346"/>
      <c r="EFJ11" s="346"/>
      <c r="EFK11" s="346"/>
      <c r="EFL11" s="346"/>
      <c r="EFM11" s="346"/>
      <c r="EFN11" s="346"/>
      <c r="EFO11" s="346"/>
      <c r="EFP11" s="346"/>
      <c r="EFQ11" s="346"/>
      <c r="EFR11" s="346"/>
      <c r="EFS11" s="346"/>
      <c r="EFT11" s="346"/>
      <c r="EFU11" s="346"/>
      <c r="EFV11" s="346"/>
      <c r="EFW11" s="346"/>
      <c r="EFX11" s="346"/>
      <c r="EFY11" s="346"/>
      <c r="EFZ11" s="346"/>
      <c r="EGA11" s="346"/>
      <c r="EGB11" s="346"/>
      <c r="EGC11" s="346"/>
      <c r="EGD11" s="346"/>
      <c r="EGE11" s="346"/>
      <c r="EGF11" s="346"/>
      <c r="EGG11" s="346"/>
      <c r="EGH11" s="346"/>
      <c r="EGI11" s="346"/>
      <c r="EGJ11" s="346"/>
      <c r="EGK11" s="346"/>
      <c r="EGL11" s="346"/>
      <c r="EGM11" s="346"/>
      <c r="EGN11" s="346"/>
      <c r="EGO11" s="346"/>
      <c r="EGP11" s="346"/>
      <c r="EGQ11" s="346"/>
      <c r="EGR11" s="346"/>
      <c r="EGS11" s="346"/>
      <c r="EGT11" s="346"/>
      <c r="EGU11" s="346"/>
      <c r="EGV11" s="346"/>
      <c r="EGW11" s="346"/>
      <c r="EGX11" s="346"/>
      <c r="EGY11" s="346"/>
      <c r="EGZ11" s="346"/>
      <c r="EHA11" s="346"/>
      <c r="EHB11" s="346"/>
      <c r="EHC11" s="346"/>
      <c r="EHD11" s="346"/>
      <c r="EHE11" s="346"/>
      <c r="EHF11" s="346"/>
      <c r="EHG11" s="346"/>
      <c r="EHH11" s="346"/>
      <c r="EHI11" s="346"/>
      <c r="EHJ11" s="346"/>
      <c r="EHK11" s="346"/>
      <c r="EHL11" s="346"/>
      <c r="EHM11" s="346"/>
      <c r="EHN11" s="346"/>
      <c r="EHO11" s="346"/>
      <c r="EHP11" s="346"/>
      <c r="EHQ11" s="346"/>
      <c r="EHR11" s="346"/>
      <c r="EHS11" s="346"/>
      <c r="EHT11" s="346"/>
      <c r="EHU11" s="346"/>
      <c r="EHV11" s="346"/>
      <c r="EHW11" s="346"/>
      <c r="EHX11" s="346"/>
      <c r="EHY11" s="346"/>
      <c r="EHZ11" s="346"/>
      <c r="EIA11" s="346"/>
      <c r="EIB11" s="346"/>
      <c r="EIC11" s="346"/>
      <c r="EID11" s="346"/>
      <c r="EIE11" s="346"/>
      <c r="EIF11" s="346"/>
      <c r="EIG11" s="346"/>
      <c r="EIH11" s="346"/>
      <c r="EII11" s="346"/>
      <c r="EIJ11" s="346"/>
      <c r="EIK11" s="346"/>
      <c r="EIL11" s="346"/>
      <c r="EIM11" s="346"/>
      <c r="EIN11" s="346"/>
      <c r="EIO11" s="346"/>
      <c r="EIP11" s="346"/>
      <c r="EIQ11" s="346"/>
      <c r="EIR11" s="346"/>
      <c r="EIS11" s="346"/>
      <c r="EIT11" s="346"/>
      <c r="EIU11" s="346"/>
      <c r="EIV11" s="346"/>
      <c r="EIW11" s="346"/>
      <c r="EIX11" s="346"/>
      <c r="EIY11" s="346"/>
      <c r="EIZ11" s="346"/>
      <c r="EJA11" s="346"/>
      <c r="EJB11" s="346"/>
      <c r="EJC11" s="346"/>
      <c r="EJD11" s="346"/>
      <c r="EJE11" s="346"/>
      <c r="EJF11" s="346"/>
      <c r="EJG11" s="346"/>
      <c r="EJH11" s="346"/>
      <c r="EJI11" s="346"/>
      <c r="EJJ11" s="346"/>
      <c r="EJK11" s="346"/>
      <c r="EJL11" s="346"/>
      <c r="EJM11" s="346"/>
      <c r="EJN11" s="346"/>
      <c r="EJO11" s="346"/>
      <c r="EJP11" s="346"/>
      <c r="EJQ11" s="346"/>
      <c r="EJR11" s="346"/>
      <c r="EJS11" s="346"/>
      <c r="EJT11" s="346"/>
      <c r="EJU11" s="346"/>
      <c r="EJV11" s="346"/>
      <c r="EJW11" s="346"/>
      <c r="EJX11" s="346"/>
      <c r="EJY11" s="346"/>
      <c r="EJZ11" s="346"/>
      <c r="EKA11" s="346"/>
      <c r="EKB11" s="346"/>
      <c r="EKC11" s="346"/>
      <c r="EKD11" s="346"/>
      <c r="EKE11" s="346"/>
      <c r="EKF11" s="346"/>
      <c r="EKG11" s="346"/>
      <c r="EKH11" s="346"/>
      <c r="EKI11" s="346"/>
      <c r="EKJ11" s="346"/>
      <c r="EKK11" s="346"/>
      <c r="EKL11" s="346"/>
      <c r="EKM11" s="346"/>
      <c r="EKN11" s="346"/>
      <c r="EKO11" s="346"/>
      <c r="EKP11" s="346"/>
      <c r="EKQ11" s="346"/>
      <c r="EKR11" s="346"/>
      <c r="EKS11" s="346"/>
      <c r="EKT11" s="346"/>
      <c r="EKU11" s="346"/>
      <c r="EKV11" s="346"/>
      <c r="EKW11" s="346"/>
      <c r="EKX11" s="346"/>
      <c r="EKY11" s="346"/>
      <c r="EKZ11" s="346"/>
      <c r="ELA11" s="346"/>
      <c r="ELB11" s="346"/>
      <c r="ELC11" s="346"/>
      <c r="ELD11" s="346"/>
      <c r="ELE11" s="346"/>
      <c r="ELF11" s="346"/>
      <c r="ELG11" s="346"/>
      <c r="ELH11" s="346"/>
      <c r="ELI11" s="346"/>
      <c r="ELJ11" s="346"/>
      <c r="ELK11" s="346"/>
      <c r="ELL11" s="346"/>
      <c r="ELM11" s="346"/>
      <c r="ELN11" s="346"/>
      <c r="ELO11" s="346"/>
      <c r="ELP11" s="346"/>
      <c r="ELQ11" s="346"/>
      <c r="ELR11" s="346"/>
      <c r="ELS11" s="346"/>
      <c r="ELT11" s="346"/>
      <c r="ELU11" s="346"/>
      <c r="ELV11" s="346"/>
      <c r="ELW11" s="346"/>
      <c r="ELX11" s="346"/>
      <c r="ELY11" s="346"/>
      <c r="ELZ11" s="346"/>
      <c r="EMA11" s="346"/>
      <c r="EMB11" s="346"/>
      <c r="EMC11" s="346"/>
      <c r="EMD11" s="346"/>
      <c r="EME11" s="346"/>
      <c r="EMF11" s="346"/>
      <c r="EMG11" s="346"/>
      <c r="EMH11" s="346"/>
      <c r="EMI11" s="346"/>
      <c r="EMJ11" s="346"/>
      <c r="EMK11" s="346"/>
      <c r="EML11" s="346"/>
      <c r="EMM11" s="346"/>
      <c r="EMN11" s="346"/>
      <c r="EMO11" s="346"/>
      <c r="EMP11" s="346"/>
      <c r="EMQ11" s="346"/>
      <c r="EMR11" s="346"/>
      <c r="EMS11" s="346"/>
      <c r="EMT11" s="346"/>
      <c r="EMU11" s="346"/>
      <c r="EMV11" s="346"/>
      <c r="EMW11" s="346"/>
      <c r="EMX11" s="346"/>
      <c r="EMY11" s="346"/>
      <c r="EMZ11" s="346"/>
      <c r="ENA11" s="346"/>
      <c r="ENB11" s="346"/>
      <c r="ENC11" s="346"/>
      <c r="END11" s="346"/>
      <c r="ENE11" s="346"/>
      <c r="ENF11" s="346"/>
      <c r="ENG11" s="346"/>
      <c r="ENH11" s="346"/>
      <c r="ENI11" s="346"/>
      <c r="ENJ11" s="346"/>
      <c r="ENK11" s="346"/>
      <c r="ENL11" s="346"/>
      <c r="ENM11" s="346"/>
      <c r="ENN11" s="346"/>
      <c r="ENO11" s="346"/>
      <c r="ENP11" s="346"/>
      <c r="ENQ11" s="346"/>
      <c r="ENR11" s="346"/>
      <c r="ENS11" s="346"/>
      <c r="ENT11" s="346"/>
      <c r="ENU11" s="346"/>
      <c r="ENV11" s="346"/>
      <c r="ENW11" s="346"/>
      <c r="ENX11" s="346"/>
      <c r="ENY11" s="346"/>
      <c r="ENZ11" s="346"/>
      <c r="EOA11" s="346"/>
      <c r="EOB11" s="346"/>
      <c r="EOC11" s="346"/>
      <c r="EOD11" s="346"/>
      <c r="EOE11" s="346"/>
      <c r="EOF11" s="346"/>
      <c r="EOG11" s="346"/>
      <c r="EOH11" s="346"/>
      <c r="EOI11" s="346"/>
      <c r="EOJ11" s="346"/>
      <c r="EOK11" s="346"/>
      <c r="EOL11" s="346"/>
      <c r="EOM11" s="346"/>
      <c r="EON11" s="346"/>
      <c r="EOO11" s="346"/>
      <c r="EOP11" s="346"/>
      <c r="EOQ11" s="346"/>
      <c r="EOR11" s="346"/>
      <c r="EOS11" s="346"/>
      <c r="EOT11" s="346"/>
      <c r="EOU11" s="346"/>
      <c r="EOV11" s="346"/>
      <c r="EOW11" s="346"/>
      <c r="EOX11" s="346"/>
      <c r="EOY11" s="346"/>
      <c r="EOZ11" s="346"/>
      <c r="EPA11" s="346"/>
      <c r="EPB11" s="346"/>
      <c r="EPC11" s="346"/>
      <c r="EPD11" s="346"/>
      <c r="EPE11" s="346"/>
      <c r="EPF11" s="346"/>
      <c r="EPG11" s="346"/>
      <c r="EPH11" s="346"/>
      <c r="EPI11" s="346"/>
      <c r="EPJ11" s="346"/>
      <c r="EPK11" s="346"/>
      <c r="EPL11" s="346"/>
      <c r="EPM11" s="346"/>
      <c r="EPN11" s="346"/>
      <c r="EPO11" s="346"/>
      <c r="EPP11" s="346"/>
      <c r="EPQ11" s="346"/>
      <c r="EPR11" s="346"/>
      <c r="EPS11" s="346"/>
      <c r="EPT11" s="346"/>
      <c r="EPU11" s="346"/>
      <c r="EPV11" s="346"/>
      <c r="EPW11" s="346"/>
      <c r="EPX11" s="346"/>
      <c r="EPY11" s="346"/>
      <c r="EPZ11" s="346"/>
      <c r="EQA11" s="346"/>
      <c r="EQB11" s="346"/>
      <c r="EQC11" s="346"/>
      <c r="EQD11" s="346"/>
      <c r="EQE11" s="346"/>
      <c r="EQF11" s="346"/>
      <c r="EQG11" s="346"/>
      <c r="EQH11" s="346"/>
      <c r="EQI11" s="346"/>
      <c r="EQJ11" s="346"/>
      <c r="EQK11" s="346"/>
      <c r="EQL11" s="346"/>
      <c r="EQM11" s="346"/>
      <c r="EQN11" s="346"/>
      <c r="EQO11" s="346"/>
      <c r="EQP11" s="346"/>
      <c r="EQQ11" s="346"/>
      <c r="EQR11" s="346"/>
      <c r="EQS11" s="346"/>
      <c r="EQT11" s="346"/>
      <c r="EQU11" s="346"/>
      <c r="EQV11" s="346"/>
      <c r="EQW11" s="346"/>
      <c r="EQX11" s="346"/>
      <c r="EQY11" s="346"/>
      <c r="EQZ11" s="346"/>
      <c r="ERA11" s="346"/>
      <c r="ERB11" s="346"/>
      <c r="ERC11" s="346"/>
      <c r="ERD11" s="346"/>
      <c r="ERE11" s="346"/>
      <c r="ERF11" s="346"/>
      <c r="ERG11" s="346"/>
      <c r="ERH11" s="346"/>
      <c r="ERI11" s="346"/>
      <c r="ERJ11" s="346"/>
      <c r="ERK11" s="346"/>
      <c r="ERL11" s="346"/>
      <c r="ERM11" s="346"/>
      <c r="ERN11" s="346"/>
      <c r="ERO11" s="346"/>
      <c r="ERP11" s="346"/>
      <c r="ERQ11" s="346"/>
      <c r="ERR11" s="346"/>
      <c r="ERS11" s="346"/>
      <c r="ERT11" s="346"/>
      <c r="ERU11" s="346"/>
      <c r="ERV11" s="346"/>
      <c r="ERW11" s="346"/>
      <c r="ERX11" s="346"/>
      <c r="ERY11" s="346"/>
      <c r="ERZ11" s="346"/>
      <c r="ESA11" s="346"/>
      <c r="ESB11" s="346"/>
      <c r="ESC11" s="346"/>
      <c r="ESD11" s="346"/>
      <c r="ESE11" s="346"/>
      <c r="ESF11" s="346"/>
      <c r="ESG11" s="346"/>
      <c r="ESH11" s="346"/>
      <c r="ESI11" s="346"/>
      <c r="ESJ11" s="346"/>
      <c r="ESK11" s="346"/>
      <c r="ESL11" s="346"/>
      <c r="ESM11" s="346"/>
      <c r="ESN11" s="346"/>
      <c r="ESO11" s="346"/>
      <c r="ESP11" s="346"/>
      <c r="ESQ11" s="346"/>
      <c r="ESR11" s="346"/>
      <c r="ESS11" s="346"/>
      <c r="EST11" s="346"/>
      <c r="ESU11" s="346"/>
      <c r="ESV11" s="346"/>
      <c r="ESW11" s="346"/>
      <c r="ESX11" s="346"/>
      <c r="ESY11" s="346"/>
      <c r="ESZ11" s="346"/>
      <c r="ETA11" s="346"/>
      <c r="ETB11" s="346"/>
      <c r="ETC11" s="346"/>
      <c r="ETD11" s="346"/>
      <c r="ETE11" s="346"/>
      <c r="ETF11" s="346"/>
      <c r="ETG11" s="346"/>
      <c r="ETH11" s="346"/>
      <c r="ETI11" s="346"/>
      <c r="ETJ11" s="346"/>
      <c r="ETK11" s="346"/>
      <c r="ETL11" s="346"/>
      <c r="ETM11" s="346"/>
      <c r="ETN11" s="346"/>
      <c r="ETO11" s="346"/>
      <c r="ETP11" s="346"/>
      <c r="ETQ11" s="346"/>
      <c r="ETR11" s="346"/>
      <c r="ETS11" s="346"/>
      <c r="ETT11" s="346"/>
      <c r="ETU11" s="346"/>
      <c r="ETV11" s="346"/>
      <c r="ETW11" s="346"/>
      <c r="ETX11" s="346"/>
      <c r="ETY11" s="346"/>
      <c r="ETZ11" s="346"/>
      <c r="EUA11" s="346"/>
      <c r="EUB11" s="346"/>
      <c r="EUC11" s="346"/>
      <c r="EUD11" s="346"/>
      <c r="EUE11" s="346"/>
      <c r="EUF11" s="346"/>
      <c r="EUG11" s="346"/>
      <c r="EUH11" s="346"/>
      <c r="EUI11" s="346"/>
      <c r="EUJ11" s="346"/>
      <c r="EUK11" s="346"/>
      <c r="EUL11" s="346"/>
      <c r="EUM11" s="346"/>
      <c r="EUN11" s="346"/>
      <c r="EUO11" s="346"/>
      <c r="EUP11" s="346"/>
      <c r="EUQ11" s="346"/>
      <c r="EUR11" s="346"/>
      <c r="EUS11" s="346"/>
      <c r="EUT11" s="346"/>
      <c r="EUU11" s="346"/>
      <c r="EUV11" s="346"/>
      <c r="EUW11" s="346"/>
      <c r="EUX11" s="346"/>
      <c r="EUY11" s="346"/>
      <c r="EUZ11" s="346"/>
      <c r="EVA11" s="346"/>
      <c r="EVB11" s="346"/>
      <c r="EVC11" s="346"/>
      <c r="EVD11" s="346"/>
      <c r="EVE11" s="346"/>
      <c r="EVF11" s="346"/>
      <c r="EVG11" s="346"/>
      <c r="EVH11" s="346"/>
      <c r="EVI11" s="346"/>
      <c r="EVJ11" s="346"/>
      <c r="EVK11" s="346"/>
      <c r="EVL11" s="346"/>
      <c r="EVM11" s="346"/>
      <c r="EVN11" s="346"/>
      <c r="EVO11" s="346"/>
      <c r="EVP11" s="346"/>
      <c r="EVQ11" s="346"/>
      <c r="EVR11" s="346"/>
      <c r="EVS11" s="346"/>
      <c r="EVT11" s="346"/>
      <c r="EVU11" s="346"/>
      <c r="EVV11" s="346"/>
      <c r="EVW11" s="346"/>
      <c r="EVX11" s="346"/>
      <c r="EVY11" s="346"/>
      <c r="EVZ11" s="346"/>
      <c r="EWA11" s="346"/>
      <c r="EWB11" s="346"/>
      <c r="EWC11" s="346"/>
      <c r="EWD11" s="346"/>
      <c r="EWE11" s="346"/>
      <c r="EWF11" s="346"/>
      <c r="EWG11" s="346"/>
      <c r="EWH11" s="346"/>
      <c r="EWI11" s="346"/>
      <c r="EWJ11" s="346"/>
      <c r="EWK11" s="346"/>
      <c r="EWL11" s="346"/>
      <c r="EWM11" s="346"/>
      <c r="EWN11" s="346"/>
      <c r="EWO11" s="346"/>
      <c r="EWP11" s="346"/>
      <c r="EWQ11" s="346"/>
      <c r="EWR11" s="346"/>
      <c r="EWS11" s="346"/>
      <c r="EWT11" s="346"/>
      <c r="EWU11" s="346"/>
      <c r="EWV11" s="346"/>
      <c r="EWW11" s="346"/>
      <c r="EWX11" s="346"/>
      <c r="EWY11" s="346"/>
      <c r="EWZ11" s="346"/>
      <c r="EXA11" s="346"/>
      <c r="EXB11" s="346"/>
      <c r="EXC11" s="346"/>
      <c r="EXD11" s="346"/>
      <c r="EXE11" s="346"/>
      <c r="EXF11" s="346"/>
      <c r="EXG11" s="346"/>
      <c r="EXH11" s="346"/>
      <c r="EXI11" s="346"/>
      <c r="EXJ11" s="346"/>
      <c r="EXK11" s="346"/>
      <c r="EXL11" s="346"/>
      <c r="EXM11" s="346"/>
      <c r="EXN11" s="346"/>
      <c r="EXO11" s="346"/>
      <c r="EXP11" s="346"/>
      <c r="EXQ11" s="346"/>
      <c r="EXR11" s="346"/>
      <c r="EXS11" s="346"/>
      <c r="EXT11" s="346"/>
      <c r="EXU11" s="346"/>
      <c r="EXV11" s="346"/>
      <c r="EXW11" s="346"/>
      <c r="EXX11" s="346"/>
      <c r="EXY11" s="346"/>
      <c r="EXZ11" s="346"/>
      <c r="EYA11" s="346"/>
      <c r="EYB11" s="346"/>
      <c r="EYC11" s="346"/>
      <c r="EYD11" s="346"/>
      <c r="EYE11" s="346"/>
      <c r="EYF11" s="346"/>
      <c r="EYG11" s="346"/>
      <c r="EYH11" s="346"/>
      <c r="EYI11" s="346"/>
      <c r="EYJ11" s="346"/>
      <c r="EYK11" s="346"/>
      <c r="EYL11" s="346"/>
      <c r="EYM11" s="346"/>
      <c r="EYN11" s="346"/>
      <c r="EYO11" s="346"/>
      <c r="EYP11" s="346"/>
      <c r="EYQ11" s="346"/>
      <c r="EYR11" s="346"/>
      <c r="EYS11" s="346"/>
      <c r="EYT11" s="346"/>
      <c r="EYU11" s="346"/>
      <c r="EYV11" s="346"/>
      <c r="EYW11" s="346"/>
      <c r="EYX11" s="346"/>
      <c r="EYY11" s="346"/>
      <c r="EYZ11" s="346"/>
      <c r="EZA11" s="346"/>
      <c r="EZB11" s="346"/>
      <c r="EZC11" s="346"/>
      <c r="EZD11" s="346"/>
      <c r="EZE11" s="346"/>
      <c r="EZF11" s="346"/>
      <c r="EZG11" s="346"/>
      <c r="EZH11" s="346"/>
      <c r="EZI11" s="346"/>
      <c r="EZJ11" s="346"/>
      <c r="EZK11" s="346"/>
      <c r="EZL11" s="346"/>
      <c r="EZM11" s="346"/>
      <c r="EZN11" s="346"/>
      <c r="EZO11" s="346"/>
      <c r="EZP11" s="346"/>
      <c r="EZQ11" s="346"/>
      <c r="EZR11" s="346"/>
      <c r="EZS11" s="346"/>
      <c r="EZT11" s="346"/>
      <c r="EZU11" s="346"/>
      <c r="EZV11" s="346"/>
      <c r="EZW11" s="346"/>
      <c r="EZX11" s="346"/>
      <c r="EZY11" s="346"/>
      <c r="EZZ11" s="346"/>
      <c r="FAA11" s="346"/>
      <c r="FAB11" s="346"/>
      <c r="FAC11" s="346"/>
      <c r="FAD11" s="346"/>
      <c r="FAE11" s="346"/>
      <c r="FAF11" s="346"/>
      <c r="FAG11" s="346"/>
      <c r="FAH11" s="346"/>
      <c r="FAI11" s="346"/>
      <c r="FAJ11" s="346"/>
      <c r="FAK11" s="346"/>
      <c r="FAL11" s="346"/>
      <c r="FAM11" s="346"/>
      <c r="FAN11" s="346"/>
      <c r="FAO11" s="346"/>
      <c r="FAP11" s="346"/>
      <c r="FAQ11" s="346"/>
      <c r="FAR11" s="346"/>
      <c r="FAS11" s="346"/>
      <c r="FAT11" s="346"/>
      <c r="FAU11" s="346"/>
      <c r="FAV11" s="346"/>
      <c r="FAW11" s="346"/>
      <c r="FAX11" s="346"/>
      <c r="FAY11" s="346"/>
      <c r="FAZ11" s="346"/>
      <c r="FBA11" s="346"/>
      <c r="FBB11" s="346"/>
      <c r="FBC11" s="346"/>
      <c r="FBD11" s="346"/>
      <c r="FBE11" s="346"/>
      <c r="FBF11" s="346"/>
      <c r="FBG11" s="346"/>
      <c r="FBH11" s="346"/>
      <c r="FBI11" s="346"/>
      <c r="FBJ11" s="346"/>
      <c r="FBK11" s="346"/>
      <c r="FBL11" s="346"/>
      <c r="FBM11" s="346"/>
      <c r="FBN11" s="346"/>
      <c r="FBO11" s="346"/>
      <c r="FBP11" s="346"/>
      <c r="FBQ11" s="346"/>
      <c r="FBR11" s="346"/>
      <c r="FBS11" s="346"/>
      <c r="FBT11" s="346"/>
      <c r="FBU11" s="346"/>
      <c r="FBV11" s="346"/>
      <c r="FBW11" s="346"/>
      <c r="FBX11" s="346"/>
      <c r="FBY11" s="346"/>
      <c r="FBZ11" s="346"/>
      <c r="FCA11" s="346"/>
      <c r="FCB11" s="346"/>
      <c r="FCC11" s="346"/>
      <c r="FCD11" s="346"/>
      <c r="FCE11" s="346"/>
      <c r="FCF11" s="346"/>
      <c r="FCG11" s="346"/>
      <c r="FCH11" s="346"/>
      <c r="FCI11" s="346"/>
      <c r="FCJ11" s="346"/>
      <c r="FCK11" s="346"/>
      <c r="FCL11" s="346"/>
      <c r="FCM11" s="346"/>
      <c r="FCN11" s="346"/>
      <c r="FCO11" s="346"/>
      <c r="FCP11" s="346"/>
      <c r="FCQ11" s="346"/>
      <c r="FCR11" s="346"/>
      <c r="FCS11" s="346"/>
      <c r="FCT11" s="346"/>
      <c r="FCU11" s="346"/>
      <c r="FCV11" s="346"/>
      <c r="FCW11" s="346"/>
      <c r="FCX11" s="346"/>
      <c r="FCY11" s="346"/>
      <c r="FCZ11" s="346"/>
      <c r="FDA11" s="346"/>
      <c r="FDB11" s="346"/>
      <c r="FDC11" s="346"/>
      <c r="FDD11" s="346"/>
      <c r="FDE11" s="346"/>
      <c r="FDF11" s="346"/>
      <c r="FDG11" s="346"/>
      <c r="FDH11" s="346"/>
      <c r="FDI11" s="346"/>
      <c r="FDJ11" s="346"/>
      <c r="FDK11" s="346"/>
      <c r="FDL11" s="346"/>
      <c r="FDM11" s="346"/>
      <c r="FDN11" s="346"/>
      <c r="FDO11" s="346"/>
      <c r="FDP11" s="346"/>
      <c r="FDQ11" s="346"/>
      <c r="FDR11" s="346"/>
      <c r="FDS11" s="346"/>
      <c r="FDT11" s="346"/>
      <c r="FDU11" s="346"/>
      <c r="FDV11" s="346"/>
      <c r="FDW11" s="346"/>
      <c r="FDX11" s="346"/>
      <c r="FDY11" s="346"/>
      <c r="FDZ11" s="346"/>
      <c r="FEA11" s="346"/>
      <c r="FEB11" s="346"/>
      <c r="FEC11" s="346"/>
      <c r="FED11" s="346"/>
      <c r="FEE11" s="346"/>
      <c r="FEF11" s="346"/>
      <c r="FEG11" s="346"/>
      <c r="FEH11" s="346"/>
      <c r="FEI11" s="346"/>
      <c r="FEJ11" s="346"/>
      <c r="FEK11" s="346"/>
      <c r="FEL11" s="346"/>
      <c r="FEM11" s="346"/>
      <c r="FEN11" s="346"/>
      <c r="FEO11" s="346"/>
      <c r="FEP11" s="346"/>
      <c r="FEQ11" s="346"/>
      <c r="FER11" s="346"/>
      <c r="FES11" s="346"/>
      <c r="FET11" s="346"/>
      <c r="FEU11" s="346"/>
      <c r="FEV11" s="346"/>
      <c r="FEW11" s="346"/>
      <c r="FEX11" s="346"/>
      <c r="FEY11" s="346"/>
      <c r="FEZ11" s="346"/>
      <c r="FFA11" s="346"/>
      <c r="FFB11" s="346"/>
      <c r="FFC11" s="346"/>
      <c r="FFD11" s="346"/>
      <c r="FFE11" s="346"/>
      <c r="FFF11" s="346"/>
      <c r="FFG11" s="346"/>
      <c r="FFH11" s="346"/>
      <c r="FFI11" s="346"/>
      <c r="FFJ11" s="346"/>
      <c r="FFK11" s="346"/>
      <c r="FFL11" s="346"/>
      <c r="FFM11" s="346"/>
      <c r="FFN11" s="346"/>
      <c r="FFO11" s="346"/>
      <c r="FFP11" s="346"/>
      <c r="FFQ11" s="346"/>
      <c r="FFR11" s="346"/>
      <c r="FFS11" s="346"/>
      <c r="FFT11" s="346"/>
      <c r="FFU11" s="346"/>
      <c r="FFV11" s="346"/>
      <c r="FFW11" s="346"/>
      <c r="FFX11" s="346"/>
      <c r="FFY11" s="346"/>
      <c r="FFZ11" s="346"/>
      <c r="FGA11" s="346"/>
      <c r="FGB11" s="346"/>
      <c r="FGC11" s="346"/>
      <c r="FGD11" s="346"/>
      <c r="FGE11" s="346"/>
      <c r="FGF11" s="346"/>
      <c r="FGG11" s="346"/>
      <c r="FGH11" s="346"/>
      <c r="FGI11" s="346"/>
      <c r="FGJ11" s="346"/>
      <c r="FGK11" s="346"/>
      <c r="FGL11" s="346"/>
      <c r="FGM11" s="346"/>
      <c r="FGN11" s="346"/>
      <c r="FGO11" s="346"/>
      <c r="FGP11" s="346"/>
      <c r="FGQ11" s="346"/>
      <c r="FGR11" s="346"/>
      <c r="FGS11" s="346"/>
      <c r="FGT11" s="346"/>
      <c r="FGU11" s="346"/>
      <c r="FGV11" s="346"/>
      <c r="FGW11" s="346"/>
      <c r="FGX11" s="346"/>
      <c r="FGY11" s="346"/>
      <c r="FGZ11" s="346"/>
      <c r="FHA11" s="346"/>
      <c r="FHB11" s="346"/>
      <c r="FHC11" s="346"/>
      <c r="FHD11" s="346"/>
      <c r="FHE11" s="346"/>
      <c r="FHF11" s="346"/>
      <c r="FHG11" s="346"/>
      <c r="FHH11" s="346"/>
      <c r="FHI11" s="346"/>
      <c r="FHJ11" s="346"/>
      <c r="FHK11" s="346"/>
      <c r="FHL11" s="346"/>
      <c r="FHM11" s="346"/>
      <c r="FHN11" s="346"/>
      <c r="FHO11" s="346"/>
      <c r="FHP11" s="346"/>
      <c r="FHQ11" s="346"/>
      <c r="FHR11" s="346"/>
      <c r="FHS11" s="346"/>
      <c r="FHT11" s="346"/>
      <c r="FHU11" s="346"/>
      <c r="FHV11" s="346"/>
      <c r="FHW11" s="346"/>
      <c r="FHX11" s="346"/>
      <c r="FHY11" s="346"/>
      <c r="FHZ11" s="346"/>
      <c r="FIA11" s="346"/>
      <c r="FIB11" s="346"/>
      <c r="FIC11" s="346"/>
      <c r="FID11" s="346"/>
      <c r="FIE11" s="346"/>
      <c r="FIF11" s="346"/>
      <c r="FIG11" s="346"/>
      <c r="FIH11" s="346"/>
      <c r="FII11" s="346"/>
      <c r="FIJ11" s="346"/>
      <c r="FIK11" s="346"/>
      <c r="FIL11" s="346"/>
      <c r="FIM11" s="346"/>
      <c r="FIN11" s="346"/>
      <c r="FIO11" s="346"/>
      <c r="FIP11" s="346"/>
      <c r="FIQ11" s="346"/>
      <c r="FIR11" s="346"/>
      <c r="FIS11" s="346"/>
      <c r="FIT11" s="346"/>
      <c r="FIU11" s="346"/>
      <c r="FIV11" s="346"/>
      <c r="FIW11" s="346"/>
      <c r="FIX11" s="346"/>
      <c r="FIY11" s="346"/>
      <c r="FIZ11" s="346"/>
      <c r="FJA11" s="346"/>
      <c r="FJB11" s="346"/>
      <c r="FJC11" s="346"/>
      <c r="FJD11" s="346"/>
      <c r="FJE11" s="346"/>
      <c r="FJF11" s="346"/>
      <c r="FJG11" s="346"/>
      <c r="FJH11" s="346"/>
      <c r="FJI11" s="346"/>
      <c r="FJJ11" s="346"/>
      <c r="FJK11" s="346"/>
      <c r="FJL11" s="346"/>
      <c r="FJM11" s="346"/>
      <c r="FJN11" s="346"/>
      <c r="FJO11" s="346"/>
      <c r="FJP11" s="346"/>
      <c r="FJQ11" s="346"/>
      <c r="FJR11" s="346"/>
      <c r="FJS11" s="346"/>
      <c r="FJT11" s="346"/>
      <c r="FJU11" s="346"/>
      <c r="FJV11" s="346"/>
      <c r="FJW11" s="346"/>
      <c r="FJX11" s="346"/>
      <c r="FJY11" s="346"/>
      <c r="FJZ11" s="346"/>
      <c r="FKA11" s="346"/>
      <c r="FKB11" s="346"/>
      <c r="FKC11" s="346"/>
      <c r="FKD11" s="346"/>
      <c r="FKE11" s="346"/>
      <c r="FKF11" s="346"/>
      <c r="FKG11" s="346"/>
      <c r="FKH11" s="346"/>
      <c r="FKI11" s="346"/>
      <c r="FKJ11" s="346"/>
      <c r="FKK11" s="346"/>
      <c r="FKL11" s="346"/>
      <c r="FKM11" s="346"/>
      <c r="FKN11" s="346"/>
      <c r="FKO11" s="346"/>
      <c r="FKP11" s="346"/>
      <c r="FKQ11" s="346"/>
      <c r="FKR11" s="346"/>
      <c r="FKS11" s="346"/>
      <c r="FKT11" s="346"/>
      <c r="FKU11" s="346"/>
      <c r="FKV11" s="346"/>
      <c r="FKW11" s="346"/>
      <c r="FKX11" s="346"/>
      <c r="FKY11" s="346"/>
      <c r="FKZ11" s="346"/>
      <c r="FLA11" s="346"/>
      <c r="FLB11" s="346"/>
      <c r="FLC11" s="346"/>
      <c r="FLD11" s="346"/>
      <c r="FLE11" s="346"/>
      <c r="FLF11" s="346"/>
      <c r="FLG11" s="346"/>
      <c r="FLH11" s="346"/>
      <c r="FLI11" s="346"/>
      <c r="FLJ11" s="346"/>
      <c r="FLK11" s="346"/>
      <c r="FLL11" s="346"/>
      <c r="FLM11" s="346"/>
      <c r="FLN11" s="346"/>
      <c r="FLO11" s="346"/>
      <c r="FLP11" s="346"/>
      <c r="FLQ11" s="346"/>
      <c r="FLR11" s="346"/>
      <c r="FLS11" s="346"/>
      <c r="FLT11" s="346"/>
      <c r="FLU11" s="346"/>
      <c r="FLV11" s="346"/>
      <c r="FLW11" s="346"/>
      <c r="FLX11" s="346"/>
      <c r="FLY11" s="346"/>
      <c r="FLZ11" s="346"/>
      <c r="FMA11" s="346"/>
      <c r="FMB11" s="346"/>
      <c r="FMC11" s="346"/>
      <c r="FMD11" s="346"/>
      <c r="FME11" s="346"/>
      <c r="FMF11" s="346"/>
      <c r="FMG11" s="346"/>
      <c r="FMH11" s="346"/>
      <c r="FMI11" s="346"/>
      <c r="FMJ11" s="346"/>
      <c r="FMK11" s="346"/>
      <c r="FML11" s="346"/>
      <c r="FMM11" s="346"/>
      <c r="FMN11" s="346"/>
      <c r="FMO11" s="346"/>
      <c r="FMP11" s="346"/>
      <c r="FMQ11" s="346"/>
      <c r="FMR11" s="346"/>
      <c r="FMS11" s="346"/>
      <c r="FMT11" s="346"/>
      <c r="FMU11" s="346"/>
      <c r="FMV11" s="346"/>
      <c r="FMW11" s="346"/>
      <c r="FMX11" s="346"/>
      <c r="FMY11" s="346"/>
      <c r="FMZ11" s="346"/>
      <c r="FNA11" s="346"/>
      <c r="FNB11" s="346"/>
      <c r="FNC11" s="346"/>
      <c r="FND11" s="346"/>
      <c r="FNE11" s="346"/>
      <c r="FNF11" s="346"/>
      <c r="FNG11" s="346"/>
      <c r="FNH11" s="346"/>
      <c r="FNI11" s="346"/>
      <c r="FNJ11" s="346"/>
      <c r="FNK11" s="346"/>
      <c r="FNL11" s="346"/>
      <c r="FNM11" s="346"/>
      <c r="FNN11" s="346"/>
      <c r="FNO11" s="346"/>
      <c r="FNP11" s="346"/>
      <c r="FNQ11" s="346"/>
      <c r="FNR11" s="346"/>
      <c r="FNS11" s="346"/>
      <c r="FNT11" s="346"/>
      <c r="FNU11" s="346"/>
      <c r="FNV11" s="346"/>
      <c r="FNW11" s="346"/>
      <c r="FNX11" s="346"/>
      <c r="FNY11" s="346"/>
      <c r="FNZ11" s="346"/>
      <c r="FOA11" s="346"/>
      <c r="FOB11" s="346"/>
      <c r="FOC11" s="346"/>
      <c r="FOD11" s="346"/>
      <c r="FOE11" s="346"/>
      <c r="FOF11" s="346"/>
      <c r="FOG11" s="346"/>
      <c r="FOH11" s="346"/>
      <c r="FOI11" s="346"/>
      <c r="FOJ11" s="346"/>
      <c r="FOK11" s="346"/>
      <c r="FOL11" s="346"/>
      <c r="FOM11" s="346"/>
      <c r="FON11" s="346"/>
      <c r="FOO11" s="346"/>
      <c r="FOP11" s="346"/>
      <c r="FOQ11" s="346"/>
      <c r="FOR11" s="346"/>
      <c r="FOS11" s="346"/>
      <c r="FOT11" s="346"/>
      <c r="FOU11" s="346"/>
      <c r="FOV11" s="346"/>
      <c r="FOW11" s="346"/>
      <c r="FOX11" s="346"/>
      <c r="FOY11" s="346"/>
      <c r="FOZ11" s="346"/>
      <c r="FPA11" s="346"/>
      <c r="FPB11" s="346"/>
      <c r="FPC11" s="346"/>
      <c r="FPD11" s="346"/>
      <c r="FPE11" s="346"/>
      <c r="FPF11" s="346"/>
      <c r="FPG11" s="346"/>
      <c r="FPH11" s="346"/>
      <c r="FPI11" s="346"/>
      <c r="FPJ11" s="346"/>
      <c r="FPK11" s="346"/>
      <c r="FPL11" s="346"/>
      <c r="FPM11" s="346"/>
      <c r="FPN11" s="346"/>
      <c r="FPO11" s="346"/>
      <c r="FPP11" s="346"/>
      <c r="FPQ11" s="346"/>
      <c r="FPR11" s="346"/>
      <c r="FPS11" s="346"/>
      <c r="FPT11" s="346"/>
      <c r="FPU11" s="346"/>
      <c r="FPV11" s="346"/>
      <c r="FPW11" s="346"/>
      <c r="FPX11" s="346"/>
      <c r="FPY11" s="346"/>
      <c r="FPZ11" s="346"/>
      <c r="FQA11" s="346"/>
      <c r="FQB11" s="346"/>
      <c r="FQC11" s="346"/>
      <c r="FQD11" s="346"/>
      <c r="FQE11" s="346"/>
      <c r="FQF11" s="346"/>
      <c r="FQG11" s="346"/>
      <c r="FQH11" s="346"/>
      <c r="FQI11" s="346"/>
      <c r="FQJ11" s="346"/>
      <c r="FQK11" s="346"/>
      <c r="FQL11" s="346"/>
      <c r="FQM11" s="346"/>
      <c r="FQN11" s="346"/>
      <c r="FQO11" s="346"/>
      <c r="FQP11" s="346"/>
      <c r="FQQ11" s="346"/>
      <c r="FQR11" s="346"/>
      <c r="FQS11" s="346"/>
      <c r="FQT11" s="346"/>
      <c r="FQU11" s="346"/>
      <c r="FQV11" s="346"/>
      <c r="FQW11" s="346"/>
      <c r="FQX11" s="346"/>
      <c r="FQY11" s="346"/>
      <c r="FQZ11" s="346"/>
      <c r="FRA11" s="346"/>
      <c r="FRB11" s="346"/>
      <c r="FRC11" s="346"/>
      <c r="FRD11" s="346"/>
      <c r="FRE11" s="346"/>
      <c r="FRF11" s="346"/>
      <c r="FRG11" s="346"/>
      <c r="FRH11" s="346"/>
      <c r="FRI11" s="346"/>
      <c r="FRJ11" s="346"/>
      <c r="FRK11" s="346"/>
      <c r="FRL11" s="346"/>
      <c r="FRM11" s="346"/>
      <c r="FRN11" s="346"/>
      <c r="FRO11" s="346"/>
      <c r="FRP11" s="346"/>
      <c r="FRQ11" s="346"/>
      <c r="FRR11" s="346"/>
      <c r="FRS11" s="346"/>
      <c r="FRT11" s="346"/>
      <c r="FRU11" s="346"/>
      <c r="FRV11" s="346"/>
      <c r="FRW11" s="346"/>
      <c r="FRX11" s="346"/>
      <c r="FRY11" s="346"/>
      <c r="FRZ11" s="346"/>
      <c r="FSA11" s="346"/>
      <c r="FSB11" s="346"/>
      <c r="FSC11" s="346"/>
      <c r="FSD11" s="346"/>
      <c r="FSE11" s="346"/>
      <c r="FSF11" s="346"/>
      <c r="FSG11" s="346"/>
      <c r="FSH11" s="346"/>
      <c r="FSI11" s="346"/>
      <c r="FSJ11" s="346"/>
      <c r="FSK11" s="346"/>
      <c r="FSL11" s="346"/>
      <c r="FSM11" s="346"/>
      <c r="FSN11" s="346"/>
      <c r="FSO11" s="346"/>
      <c r="FSP11" s="346"/>
      <c r="FSQ11" s="346"/>
      <c r="FSR11" s="346"/>
      <c r="FSS11" s="346"/>
      <c r="FST11" s="346"/>
      <c r="FSU11" s="346"/>
      <c r="FSV11" s="346"/>
      <c r="FSW11" s="346"/>
      <c r="FSX11" s="346"/>
      <c r="FSY11" s="346"/>
      <c r="FSZ11" s="346"/>
      <c r="FTA11" s="346"/>
      <c r="FTB11" s="346"/>
      <c r="FTC11" s="346"/>
      <c r="FTD11" s="346"/>
      <c r="FTE11" s="346"/>
      <c r="FTF11" s="346"/>
      <c r="FTG11" s="346"/>
      <c r="FTH11" s="346"/>
      <c r="FTI11" s="346"/>
      <c r="FTJ11" s="346"/>
      <c r="FTK11" s="346"/>
      <c r="FTL11" s="346"/>
      <c r="FTM11" s="346"/>
      <c r="FTN11" s="346"/>
      <c r="FTO11" s="346"/>
      <c r="FTP11" s="346"/>
      <c r="FTQ11" s="346"/>
      <c r="FTR11" s="346"/>
      <c r="FTS11" s="346"/>
      <c r="FTT11" s="346"/>
      <c r="FTU11" s="346"/>
      <c r="FTV11" s="346"/>
      <c r="FTW11" s="346"/>
      <c r="FTX11" s="346"/>
      <c r="FTY11" s="346"/>
      <c r="FTZ11" s="346"/>
      <c r="FUA11" s="346"/>
      <c r="FUB11" s="346"/>
      <c r="FUC11" s="346"/>
      <c r="FUD11" s="346"/>
      <c r="FUE11" s="346"/>
      <c r="FUF11" s="346"/>
      <c r="FUG11" s="346"/>
      <c r="FUH11" s="346"/>
      <c r="FUI11" s="346"/>
      <c r="FUJ11" s="346"/>
      <c r="FUK11" s="346"/>
      <c r="FUL11" s="346"/>
      <c r="FUM11" s="346"/>
      <c r="FUN11" s="346"/>
      <c r="FUO11" s="346"/>
      <c r="FUP11" s="346"/>
      <c r="FUQ11" s="346"/>
      <c r="FUR11" s="346"/>
      <c r="FUS11" s="346"/>
      <c r="FUT11" s="346"/>
      <c r="FUU11" s="346"/>
      <c r="FUV11" s="346"/>
      <c r="FUW11" s="346"/>
      <c r="FUX11" s="346"/>
      <c r="FUY11" s="346"/>
      <c r="FUZ11" s="346"/>
      <c r="FVA11" s="346"/>
      <c r="FVB11" s="346"/>
      <c r="FVC11" s="346"/>
      <c r="FVD11" s="346"/>
      <c r="FVE11" s="346"/>
      <c r="FVF11" s="346"/>
      <c r="FVG11" s="346"/>
      <c r="FVH11" s="346"/>
      <c r="FVI11" s="346"/>
      <c r="FVJ11" s="346"/>
      <c r="FVK11" s="346"/>
      <c r="FVL11" s="346"/>
      <c r="FVM11" s="346"/>
      <c r="FVN11" s="346"/>
      <c r="FVO11" s="346"/>
      <c r="FVP11" s="346"/>
      <c r="FVQ11" s="346"/>
      <c r="FVR11" s="346"/>
      <c r="FVS11" s="346"/>
      <c r="FVT11" s="346"/>
      <c r="FVU11" s="346"/>
      <c r="FVV11" s="346"/>
      <c r="FVW11" s="346"/>
      <c r="FVX11" s="346"/>
      <c r="FVY11" s="346"/>
      <c r="FVZ11" s="346"/>
      <c r="FWA11" s="346"/>
      <c r="FWB11" s="346"/>
      <c r="FWC11" s="346"/>
      <c r="FWD11" s="346"/>
      <c r="FWE11" s="346"/>
      <c r="FWF11" s="346"/>
      <c r="FWG11" s="346"/>
      <c r="FWH11" s="346"/>
      <c r="FWI11" s="346"/>
      <c r="FWJ11" s="346"/>
      <c r="FWK11" s="346"/>
      <c r="FWL11" s="346"/>
      <c r="FWM11" s="346"/>
      <c r="FWN11" s="346"/>
      <c r="FWO11" s="346"/>
      <c r="FWP11" s="346"/>
      <c r="FWQ11" s="346"/>
      <c r="FWR11" s="346"/>
      <c r="FWS11" s="346"/>
      <c r="FWT11" s="346"/>
      <c r="FWU11" s="346"/>
      <c r="FWV11" s="346"/>
      <c r="FWW11" s="346"/>
      <c r="FWX11" s="346"/>
      <c r="FWY11" s="346"/>
      <c r="FWZ11" s="346"/>
      <c r="FXA11" s="346"/>
      <c r="FXB11" s="346"/>
      <c r="FXC11" s="346"/>
      <c r="FXD11" s="346"/>
      <c r="FXE11" s="346"/>
      <c r="FXF11" s="346"/>
      <c r="FXG11" s="346"/>
      <c r="FXH11" s="346"/>
      <c r="FXI11" s="346"/>
      <c r="FXJ11" s="346"/>
      <c r="FXK11" s="346"/>
      <c r="FXL11" s="346"/>
      <c r="FXM11" s="346"/>
      <c r="FXN11" s="346"/>
      <c r="FXO11" s="346"/>
      <c r="FXP11" s="346"/>
      <c r="FXQ11" s="346"/>
      <c r="FXR11" s="346"/>
      <c r="FXS11" s="346"/>
      <c r="FXT11" s="346"/>
      <c r="FXU11" s="346"/>
      <c r="FXV11" s="346"/>
      <c r="FXW11" s="346"/>
      <c r="FXX11" s="346"/>
      <c r="FXY11" s="346"/>
      <c r="FXZ11" s="346"/>
      <c r="FYA11" s="346"/>
      <c r="FYB11" s="346"/>
      <c r="FYC11" s="346"/>
      <c r="FYD11" s="346"/>
      <c r="FYE11" s="346"/>
      <c r="FYF11" s="346"/>
      <c r="FYG11" s="346"/>
      <c r="FYH11" s="346"/>
      <c r="FYI11" s="346"/>
      <c r="FYJ11" s="346"/>
      <c r="FYK11" s="346"/>
      <c r="FYL11" s="346"/>
      <c r="FYM11" s="346"/>
      <c r="FYN11" s="346"/>
      <c r="FYO11" s="346"/>
      <c r="FYP11" s="346"/>
      <c r="FYQ11" s="346"/>
      <c r="FYR11" s="346"/>
      <c r="FYS11" s="346"/>
      <c r="FYT11" s="346"/>
      <c r="FYU11" s="346"/>
      <c r="FYV11" s="346"/>
      <c r="FYW11" s="346"/>
      <c r="FYX11" s="346"/>
      <c r="FYY11" s="346"/>
      <c r="FYZ11" s="346"/>
      <c r="FZA11" s="346"/>
      <c r="FZB11" s="346"/>
      <c r="FZC11" s="346"/>
      <c r="FZD11" s="346"/>
      <c r="FZE11" s="346"/>
      <c r="FZF11" s="346"/>
      <c r="FZG11" s="346"/>
      <c r="FZH11" s="346"/>
      <c r="FZI11" s="346"/>
      <c r="FZJ11" s="346"/>
      <c r="FZK11" s="346"/>
      <c r="FZL11" s="346"/>
      <c r="FZM11" s="346"/>
      <c r="FZN11" s="346"/>
      <c r="FZO11" s="346"/>
      <c r="FZP11" s="346"/>
      <c r="FZQ11" s="346"/>
      <c r="FZR11" s="346"/>
      <c r="FZS11" s="346"/>
      <c r="FZT11" s="346"/>
      <c r="FZU11" s="346"/>
      <c r="FZV11" s="346"/>
      <c r="FZW11" s="346"/>
      <c r="FZX11" s="346"/>
      <c r="FZY11" s="346"/>
      <c r="FZZ11" s="346"/>
      <c r="GAA11" s="346"/>
      <c r="GAB11" s="346"/>
      <c r="GAC11" s="346"/>
      <c r="GAD11" s="346"/>
      <c r="GAE11" s="346"/>
      <c r="GAF11" s="346"/>
      <c r="GAG11" s="346"/>
      <c r="GAH11" s="346"/>
      <c r="GAI11" s="346"/>
      <c r="GAJ11" s="346"/>
      <c r="GAK11" s="346"/>
      <c r="GAL11" s="346"/>
      <c r="GAM11" s="346"/>
      <c r="GAN11" s="346"/>
      <c r="GAO11" s="346"/>
      <c r="GAP11" s="346"/>
      <c r="GAQ11" s="346"/>
      <c r="GAR11" s="346"/>
      <c r="GAS11" s="346"/>
      <c r="GAT11" s="346"/>
      <c r="GAU11" s="346"/>
      <c r="GAV11" s="346"/>
      <c r="GAW11" s="346"/>
      <c r="GAX11" s="346"/>
      <c r="GAY11" s="346"/>
      <c r="GAZ11" s="346"/>
      <c r="GBA11" s="346"/>
      <c r="GBB11" s="346"/>
      <c r="GBC11" s="346"/>
      <c r="GBD11" s="346"/>
      <c r="GBE11" s="346"/>
      <c r="GBF11" s="346"/>
      <c r="GBG11" s="346"/>
      <c r="GBH11" s="346"/>
      <c r="GBI11" s="346"/>
      <c r="GBJ11" s="346"/>
      <c r="GBK11" s="346"/>
      <c r="GBL11" s="346"/>
      <c r="GBM11" s="346"/>
      <c r="GBN11" s="346"/>
      <c r="GBO11" s="346"/>
      <c r="GBP11" s="346"/>
      <c r="GBQ11" s="346"/>
      <c r="GBR11" s="346"/>
      <c r="GBS11" s="346"/>
      <c r="GBT11" s="346"/>
      <c r="GBU11" s="346"/>
      <c r="GBV11" s="346"/>
      <c r="GBW11" s="346"/>
      <c r="GBX11" s="346"/>
      <c r="GBY11" s="346"/>
      <c r="GBZ11" s="346"/>
      <c r="GCA11" s="346"/>
      <c r="GCB11" s="346"/>
      <c r="GCC11" s="346"/>
      <c r="GCD11" s="346"/>
      <c r="GCE11" s="346"/>
      <c r="GCF11" s="346"/>
      <c r="GCG11" s="346"/>
      <c r="GCH11" s="346"/>
      <c r="GCI11" s="346"/>
      <c r="GCJ11" s="346"/>
      <c r="GCK11" s="346"/>
      <c r="GCL11" s="346"/>
      <c r="GCM11" s="346"/>
      <c r="GCN11" s="346"/>
      <c r="GCO11" s="346"/>
      <c r="GCP11" s="346"/>
      <c r="GCQ11" s="346"/>
      <c r="GCR11" s="346"/>
      <c r="GCS11" s="346"/>
      <c r="GCT11" s="346"/>
      <c r="GCU11" s="346"/>
      <c r="GCV11" s="346"/>
      <c r="GCW11" s="346"/>
      <c r="GCX11" s="346"/>
      <c r="GCY11" s="346"/>
      <c r="GCZ11" s="346"/>
      <c r="GDA11" s="346"/>
      <c r="GDB11" s="346"/>
      <c r="GDC11" s="346"/>
      <c r="GDD11" s="346"/>
      <c r="GDE11" s="346"/>
      <c r="GDF11" s="346"/>
      <c r="GDG11" s="346"/>
      <c r="GDH11" s="346"/>
      <c r="GDI11" s="346"/>
      <c r="GDJ11" s="346"/>
      <c r="GDK11" s="346"/>
      <c r="GDL11" s="346"/>
      <c r="GDM11" s="346"/>
      <c r="GDN11" s="346"/>
      <c r="GDO11" s="346"/>
      <c r="GDP11" s="346"/>
      <c r="GDQ11" s="346"/>
      <c r="GDR11" s="346"/>
      <c r="GDS11" s="346"/>
      <c r="GDT11" s="346"/>
      <c r="GDU11" s="346"/>
      <c r="GDV11" s="346"/>
      <c r="GDW11" s="346"/>
      <c r="GDX11" s="346"/>
      <c r="GDY11" s="346"/>
      <c r="GDZ11" s="346"/>
      <c r="GEA11" s="346"/>
      <c r="GEB11" s="346"/>
      <c r="GEC11" s="346"/>
      <c r="GED11" s="346"/>
      <c r="GEE11" s="346"/>
      <c r="GEF11" s="346"/>
      <c r="GEG11" s="346"/>
      <c r="GEH11" s="346"/>
      <c r="GEI11" s="346"/>
      <c r="GEJ11" s="346"/>
      <c r="GEK11" s="346"/>
      <c r="GEL11" s="346"/>
      <c r="GEM11" s="346"/>
      <c r="GEN11" s="346"/>
      <c r="GEO11" s="346"/>
      <c r="GEP11" s="346"/>
      <c r="GEQ11" s="346"/>
      <c r="GER11" s="346"/>
      <c r="GES11" s="346"/>
      <c r="GET11" s="346"/>
      <c r="GEU11" s="346"/>
      <c r="GEV11" s="346"/>
      <c r="GEW11" s="346"/>
      <c r="GEX11" s="346"/>
      <c r="GEY11" s="346"/>
      <c r="GEZ11" s="346"/>
      <c r="GFA11" s="346"/>
      <c r="GFB11" s="346"/>
      <c r="GFC11" s="346"/>
      <c r="GFD11" s="346"/>
      <c r="GFE11" s="346"/>
      <c r="GFF11" s="346"/>
      <c r="GFG11" s="346"/>
      <c r="GFH11" s="346"/>
      <c r="GFI11" s="346"/>
      <c r="GFJ11" s="346"/>
      <c r="GFK11" s="346"/>
      <c r="GFL11" s="346"/>
      <c r="GFM11" s="346"/>
      <c r="GFN11" s="346"/>
      <c r="GFO11" s="346"/>
      <c r="GFP11" s="346"/>
      <c r="GFQ11" s="346"/>
      <c r="GFR11" s="346"/>
      <c r="GFS11" s="346"/>
      <c r="GFT11" s="346"/>
      <c r="GFU11" s="346"/>
      <c r="GFV11" s="346"/>
      <c r="GFW11" s="346"/>
      <c r="GFX11" s="346"/>
      <c r="GFY11" s="346"/>
      <c r="GFZ11" s="346"/>
      <c r="GGA11" s="346"/>
      <c r="GGB11" s="346"/>
      <c r="GGC11" s="346"/>
      <c r="GGD11" s="346"/>
      <c r="GGE11" s="346"/>
      <c r="GGF11" s="346"/>
      <c r="GGG11" s="346"/>
      <c r="GGH11" s="346"/>
      <c r="GGI11" s="346"/>
      <c r="GGJ11" s="346"/>
      <c r="GGK11" s="346"/>
      <c r="GGL11" s="346"/>
      <c r="GGM11" s="346"/>
      <c r="GGN11" s="346"/>
      <c r="GGO11" s="346"/>
      <c r="GGP11" s="346"/>
      <c r="GGQ11" s="346"/>
      <c r="GGR11" s="346"/>
      <c r="GGS11" s="346"/>
      <c r="GGT11" s="346"/>
      <c r="GGU11" s="346"/>
      <c r="GGV11" s="346"/>
      <c r="GGW11" s="346"/>
      <c r="GGX11" s="346"/>
      <c r="GGY11" s="346"/>
      <c r="GGZ11" s="346"/>
      <c r="GHA11" s="346"/>
      <c r="GHB11" s="346"/>
      <c r="GHC11" s="346"/>
      <c r="GHD11" s="346"/>
      <c r="GHE11" s="346"/>
      <c r="GHF11" s="346"/>
      <c r="GHG11" s="346"/>
      <c r="GHH11" s="346"/>
      <c r="GHI11" s="346"/>
      <c r="GHJ11" s="346"/>
      <c r="GHK11" s="346"/>
      <c r="GHL11" s="346"/>
      <c r="GHM11" s="346"/>
      <c r="GHN11" s="346"/>
      <c r="GHO11" s="346"/>
      <c r="GHP11" s="346"/>
      <c r="GHQ11" s="346"/>
      <c r="GHR11" s="346"/>
      <c r="GHS11" s="346"/>
      <c r="GHT11" s="346"/>
      <c r="GHU11" s="346"/>
      <c r="GHV11" s="346"/>
      <c r="GHW11" s="346"/>
      <c r="GHX11" s="346"/>
      <c r="GHY11" s="346"/>
      <c r="GHZ11" s="346"/>
      <c r="GIA11" s="346"/>
      <c r="GIB11" s="346"/>
      <c r="GIC11" s="346"/>
      <c r="GID11" s="346"/>
      <c r="GIE11" s="346"/>
      <c r="GIF11" s="346"/>
      <c r="GIG11" s="346"/>
      <c r="GIH11" s="346"/>
      <c r="GII11" s="346"/>
      <c r="GIJ11" s="346"/>
      <c r="GIK11" s="346"/>
      <c r="GIL11" s="346"/>
      <c r="GIM11" s="346"/>
      <c r="GIN11" s="346"/>
      <c r="GIO11" s="346"/>
      <c r="GIP11" s="346"/>
      <c r="GIQ11" s="346"/>
      <c r="GIR11" s="346"/>
      <c r="GIS11" s="346"/>
      <c r="GIT11" s="346"/>
      <c r="GIU11" s="346"/>
      <c r="GIV11" s="346"/>
      <c r="GIW11" s="346"/>
      <c r="GIX11" s="346"/>
      <c r="GIY11" s="346"/>
      <c r="GIZ11" s="346"/>
      <c r="GJA11" s="346"/>
      <c r="GJB11" s="346"/>
      <c r="GJC11" s="346"/>
      <c r="GJD11" s="346"/>
      <c r="GJE11" s="346"/>
      <c r="GJF11" s="346"/>
      <c r="GJG11" s="346"/>
      <c r="GJH11" s="346"/>
      <c r="GJI11" s="346"/>
      <c r="GJJ11" s="346"/>
      <c r="GJK11" s="346"/>
      <c r="GJL11" s="346"/>
      <c r="GJM11" s="346"/>
      <c r="GJN11" s="346"/>
      <c r="GJO11" s="346"/>
      <c r="GJP11" s="346"/>
      <c r="GJQ11" s="346"/>
      <c r="GJR11" s="346"/>
      <c r="GJS11" s="346"/>
      <c r="GJT11" s="346"/>
      <c r="GJU11" s="346"/>
      <c r="GJV11" s="346"/>
      <c r="GJW11" s="346"/>
      <c r="GJX11" s="346"/>
      <c r="GJY11" s="346"/>
      <c r="GJZ11" s="346"/>
      <c r="GKA11" s="346"/>
      <c r="GKB11" s="346"/>
      <c r="GKC11" s="346"/>
      <c r="GKD11" s="346"/>
      <c r="GKE11" s="346"/>
      <c r="GKF11" s="346"/>
      <c r="GKG11" s="346"/>
      <c r="GKH11" s="346"/>
      <c r="GKI11" s="346"/>
      <c r="GKJ11" s="346"/>
      <c r="GKK11" s="346"/>
      <c r="GKL11" s="346"/>
      <c r="GKM11" s="346"/>
      <c r="GKN11" s="346"/>
      <c r="GKO11" s="346"/>
      <c r="GKP11" s="346"/>
      <c r="GKQ11" s="346"/>
      <c r="GKR11" s="346"/>
      <c r="GKS11" s="346"/>
      <c r="GKT11" s="346"/>
      <c r="GKU11" s="346"/>
      <c r="GKV11" s="346"/>
      <c r="GKW11" s="346"/>
      <c r="GKX11" s="346"/>
      <c r="GKY11" s="346"/>
      <c r="GKZ11" s="346"/>
      <c r="GLA11" s="346"/>
      <c r="GLB11" s="346"/>
      <c r="GLC11" s="346"/>
      <c r="GLD11" s="346"/>
      <c r="GLE11" s="346"/>
      <c r="GLF11" s="346"/>
      <c r="GLG11" s="346"/>
      <c r="GLH11" s="346"/>
      <c r="GLI11" s="346"/>
      <c r="GLJ11" s="346"/>
      <c r="GLK11" s="346"/>
      <c r="GLL11" s="346"/>
      <c r="GLM11" s="346"/>
      <c r="GLN11" s="346"/>
      <c r="GLO11" s="346"/>
      <c r="GLP11" s="346"/>
      <c r="GLQ11" s="346"/>
      <c r="GLR11" s="346"/>
      <c r="GLS11" s="346"/>
      <c r="GLT11" s="346"/>
      <c r="GLU11" s="346"/>
      <c r="GLV11" s="346"/>
      <c r="GLW11" s="346"/>
      <c r="GLX11" s="346"/>
      <c r="GLY11" s="346"/>
      <c r="GLZ11" s="346"/>
      <c r="GMA11" s="346"/>
      <c r="GMB11" s="346"/>
      <c r="GMC11" s="346"/>
      <c r="GMD11" s="346"/>
      <c r="GME11" s="346"/>
      <c r="GMF11" s="346"/>
      <c r="GMG11" s="346"/>
      <c r="GMH11" s="346"/>
      <c r="GMI11" s="346"/>
      <c r="GMJ11" s="346"/>
      <c r="GMK11" s="346"/>
      <c r="GML11" s="346"/>
      <c r="GMM11" s="346"/>
      <c r="GMN11" s="346"/>
      <c r="GMO11" s="346"/>
      <c r="GMP11" s="346"/>
      <c r="GMQ11" s="346"/>
      <c r="GMR11" s="346"/>
      <c r="GMS11" s="346"/>
      <c r="GMT11" s="346"/>
      <c r="GMU11" s="346"/>
      <c r="GMV11" s="346"/>
      <c r="GMW11" s="346"/>
      <c r="GMX11" s="346"/>
      <c r="GMY11" s="346"/>
      <c r="GMZ11" s="346"/>
      <c r="GNA11" s="346"/>
      <c r="GNB11" s="346"/>
      <c r="GNC11" s="346"/>
      <c r="GND11" s="346"/>
      <c r="GNE11" s="346"/>
      <c r="GNF11" s="346"/>
      <c r="GNG11" s="346"/>
      <c r="GNH11" s="346"/>
      <c r="GNI11" s="346"/>
      <c r="GNJ11" s="346"/>
      <c r="GNK11" s="346"/>
      <c r="GNL11" s="346"/>
      <c r="GNM11" s="346"/>
      <c r="GNN11" s="346"/>
      <c r="GNO11" s="346"/>
      <c r="GNP11" s="346"/>
      <c r="GNQ11" s="346"/>
      <c r="GNR11" s="346"/>
      <c r="GNS11" s="346"/>
      <c r="GNT11" s="346"/>
      <c r="GNU11" s="346"/>
      <c r="GNV11" s="346"/>
      <c r="GNW11" s="346"/>
      <c r="GNX11" s="346"/>
      <c r="GNY11" s="346"/>
      <c r="GNZ11" s="346"/>
      <c r="GOA11" s="346"/>
      <c r="GOB11" s="346"/>
      <c r="GOC11" s="346"/>
      <c r="GOD11" s="346"/>
      <c r="GOE11" s="346"/>
      <c r="GOF11" s="346"/>
      <c r="GOG11" s="346"/>
      <c r="GOH11" s="346"/>
      <c r="GOI11" s="346"/>
      <c r="GOJ11" s="346"/>
      <c r="GOK11" s="346"/>
      <c r="GOL11" s="346"/>
      <c r="GOM11" s="346"/>
      <c r="GON11" s="346"/>
      <c r="GOO11" s="346"/>
      <c r="GOP11" s="346"/>
      <c r="GOQ11" s="346"/>
      <c r="GOR11" s="346"/>
      <c r="GOS11" s="346"/>
      <c r="GOT11" s="346"/>
      <c r="GOU11" s="346"/>
      <c r="GOV11" s="346"/>
      <c r="GOW11" s="346"/>
      <c r="GOX11" s="346"/>
      <c r="GOY11" s="346"/>
      <c r="GOZ11" s="346"/>
      <c r="GPA11" s="346"/>
      <c r="GPB11" s="346"/>
      <c r="GPC11" s="346"/>
      <c r="GPD11" s="346"/>
      <c r="GPE11" s="346"/>
      <c r="GPF11" s="346"/>
      <c r="GPG11" s="346"/>
      <c r="GPH11" s="346"/>
      <c r="GPI11" s="346"/>
      <c r="GPJ11" s="346"/>
      <c r="GPK11" s="346"/>
      <c r="GPL11" s="346"/>
      <c r="GPM11" s="346"/>
      <c r="GPN11" s="346"/>
      <c r="GPO11" s="346"/>
      <c r="GPP11" s="346"/>
      <c r="GPQ11" s="346"/>
      <c r="GPR11" s="346"/>
      <c r="GPS11" s="346"/>
      <c r="GPT11" s="346"/>
      <c r="GPU11" s="346"/>
      <c r="GPV11" s="346"/>
      <c r="GPW11" s="346"/>
      <c r="GPX11" s="346"/>
      <c r="GPY11" s="346"/>
      <c r="GPZ11" s="346"/>
      <c r="GQA11" s="346"/>
      <c r="GQB11" s="346"/>
      <c r="GQC11" s="346"/>
      <c r="GQD11" s="346"/>
      <c r="GQE11" s="346"/>
      <c r="GQF11" s="346"/>
      <c r="GQG11" s="346"/>
      <c r="GQH11" s="346"/>
      <c r="GQI11" s="346"/>
      <c r="GQJ11" s="346"/>
      <c r="GQK11" s="346"/>
      <c r="GQL11" s="346"/>
      <c r="GQM11" s="346"/>
      <c r="GQN11" s="346"/>
      <c r="GQO11" s="346"/>
      <c r="GQP11" s="346"/>
      <c r="GQQ11" s="346"/>
      <c r="GQR11" s="346"/>
      <c r="GQS11" s="346"/>
      <c r="GQT11" s="346"/>
      <c r="GQU11" s="346"/>
      <c r="GQV11" s="346"/>
      <c r="GQW11" s="346"/>
      <c r="GQX11" s="346"/>
      <c r="GQY11" s="346"/>
      <c r="GQZ11" s="346"/>
      <c r="GRA11" s="346"/>
      <c r="GRB11" s="346"/>
      <c r="GRC11" s="346"/>
      <c r="GRD11" s="346"/>
      <c r="GRE11" s="346"/>
      <c r="GRF11" s="346"/>
      <c r="GRG11" s="346"/>
      <c r="GRH11" s="346"/>
      <c r="GRI11" s="346"/>
      <c r="GRJ11" s="346"/>
      <c r="GRK11" s="346"/>
      <c r="GRL11" s="346"/>
      <c r="GRM11" s="346"/>
      <c r="GRN11" s="346"/>
      <c r="GRO11" s="346"/>
      <c r="GRP11" s="346"/>
      <c r="GRQ11" s="346"/>
      <c r="GRR11" s="346"/>
      <c r="GRS11" s="346"/>
      <c r="GRT11" s="346"/>
      <c r="GRU11" s="346"/>
      <c r="GRV11" s="346"/>
      <c r="GRW11" s="346"/>
      <c r="GRX11" s="346"/>
      <c r="GRY11" s="346"/>
      <c r="GRZ11" s="346"/>
      <c r="GSA11" s="346"/>
      <c r="GSB11" s="346"/>
      <c r="GSC11" s="346"/>
      <c r="GSD11" s="346"/>
      <c r="GSE11" s="346"/>
      <c r="GSF11" s="346"/>
      <c r="GSG11" s="346"/>
      <c r="GSH11" s="346"/>
      <c r="GSI11" s="346"/>
      <c r="GSJ11" s="346"/>
      <c r="GSK11" s="346"/>
      <c r="GSL11" s="346"/>
      <c r="GSM11" s="346"/>
      <c r="GSN11" s="346"/>
      <c r="GSO11" s="346"/>
      <c r="GSP11" s="346"/>
      <c r="GSQ11" s="346"/>
      <c r="GSR11" s="346"/>
      <c r="GSS11" s="346"/>
      <c r="GST11" s="346"/>
      <c r="GSU11" s="346"/>
      <c r="GSV11" s="346"/>
      <c r="GSW11" s="346"/>
      <c r="GSX11" s="346"/>
      <c r="GSY11" s="346"/>
      <c r="GSZ11" s="346"/>
      <c r="GTA11" s="346"/>
      <c r="GTB11" s="346"/>
      <c r="GTC11" s="346"/>
      <c r="GTD11" s="346"/>
      <c r="GTE11" s="346"/>
      <c r="GTF11" s="346"/>
      <c r="GTG11" s="346"/>
      <c r="GTH11" s="346"/>
      <c r="GTI11" s="346"/>
      <c r="GTJ11" s="346"/>
      <c r="GTK11" s="346"/>
      <c r="GTL11" s="346"/>
      <c r="GTM11" s="346"/>
      <c r="GTN11" s="346"/>
      <c r="GTO11" s="346"/>
      <c r="GTP11" s="346"/>
      <c r="GTQ11" s="346"/>
      <c r="GTR11" s="346"/>
      <c r="GTS11" s="346"/>
      <c r="GTT11" s="346"/>
      <c r="GTU11" s="346"/>
      <c r="GTV11" s="346"/>
      <c r="GTW11" s="346"/>
      <c r="GTX11" s="346"/>
      <c r="GTY11" s="346"/>
      <c r="GTZ11" s="346"/>
      <c r="GUA11" s="346"/>
      <c r="GUB11" s="346"/>
      <c r="GUC11" s="346"/>
      <c r="GUD11" s="346"/>
      <c r="GUE11" s="346"/>
      <c r="GUF11" s="346"/>
      <c r="GUG11" s="346"/>
      <c r="GUH11" s="346"/>
      <c r="GUI11" s="346"/>
      <c r="GUJ11" s="346"/>
      <c r="GUK11" s="346"/>
      <c r="GUL11" s="346"/>
      <c r="GUM11" s="346"/>
      <c r="GUN11" s="346"/>
      <c r="GUO11" s="346"/>
      <c r="GUP11" s="346"/>
      <c r="GUQ11" s="346"/>
      <c r="GUR11" s="346"/>
      <c r="GUS11" s="346"/>
      <c r="GUT11" s="346"/>
      <c r="GUU11" s="346"/>
      <c r="GUV11" s="346"/>
      <c r="GUW11" s="346"/>
      <c r="GUX11" s="346"/>
      <c r="GUY11" s="346"/>
      <c r="GUZ11" s="346"/>
      <c r="GVA11" s="346"/>
      <c r="GVB11" s="346"/>
      <c r="GVC11" s="346"/>
      <c r="GVD11" s="346"/>
      <c r="GVE11" s="346"/>
      <c r="GVF11" s="346"/>
      <c r="GVG11" s="346"/>
      <c r="GVH11" s="346"/>
      <c r="GVI11" s="346"/>
      <c r="GVJ11" s="346"/>
      <c r="GVK11" s="346"/>
      <c r="GVL11" s="346"/>
      <c r="GVM11" s="346"/>
      <c r="GVN11" s="346"/>
      <c r="GVO11" s="346"/>
      <c r="GVP11" s="346"/>
      <c r="GVQ11" s="346"/>
      <c r="GVR11" s="346"/>
      <c r="GVS11" s="346"/>
      <c r="GVT11" s="346"/>
      <c r="GVU11" s="346"/>
      <c r="GVV11" s="346"/>
      <c r="GVW11" s="346"/>
      <c r="GVX11" s="346"/>
      <c r="GVY11" s="346"/>
      <c r="GVZ11" s="346"/>
      <c r="GWA11" s="346"/>
      <c r="GWB11" s="346"/>
      <c r="GWC11" s="346"/>
      <c r="GWD11" s="346"/>
      <c r="GWE11" s="346"/>
      <c r="GWF11" s="346"/>
      <c r="GWG11" s="346"/>
      <c r="GWH11" s="346"/>
      <c r="GWI11" s="346"/>
      <c r="GWJ11" s="346"/>
      <c r="GWK11" s="346"/>
      <c r="GWL11" s="346"/>
      <c r="GWM11" s="346"/>
      <c r="GWN11" s="346"/>
      <c r="GWO11" s="346"/>
      <c r="GWP11" s="346"/>
      <c r="GWQ11" s="346"/>
      <c r="GWR11" s="346"/>
      <c r="GWS11" s="346"/>
      <c r="GWT11" s="346"/>
      <c r="GWU11" s="346"/>
      <c r="GWV11" s="346"/>
      <c r="GWW11" s="346"/>
      <c r="GWX11" s="346"/>
      <c r="GWY11" s="346"/>
      <c r="GWZ11" s="346"/>
      <c r="GXA11" s="346"/>
      <c r="GXB11" s="346"/>
      <c r="GXC11" s="346"/>
      <c r="GXD11" s="346"/>
      <c r="GXE11" s="346"/>
      <c r="GXF11" s="346"/>
      <c r="GXG11" s="346"/>
      <c r="GXH11" s="346"/>
      <c r="GXI11" s="346"/>
      <c r="GXJ11" s="346"/>
      <c r="GXK11" s="346"/>
      <c r="GXL11" s="346"/>
      <c r="GXM11" s="346"/>
      <c r="GXN11" s="346"/>
      <c r="GXO11" s="346"/>
      <c r="GXP11" s="346"/>
      <c r="GXQ11" s="346"/>
      <c r="GXR11" s="346"/>
      <c r="GXS11" s="346"/>
      <c r="GXT11" s="346"/>
      <c r="GXU11" s="346"/>
      <c r="GXV11" s="346"/>
      <c r="GXW11" s="346"/>
      <c r="GXX11" s="346"/>
      <c r="GXY11" s="346"/>
      <c r="GXZ11" s="346"/>
      <c r="GYA11" s="346"/>
      <c r="GYB11" s="346"/>
      <c r="GYC11" s="346"/>
      <c r="GYD11" s="346"/>
      <c r="GYE11" s="346"/>
      <c r="GYF11" s="346"/>
      <c r="GYG11" s="346"/>
      <c r="GYH11" s="346"/>
      <c r="GYI11" s="346"/>
      <c r="GYJ11" s="346"/>
      <c r="GYK11" s="346"/>
      <c r="GYL11" s="346"/>
      <c r="GYM11" s="346"/>
      <c r="GYN11" s="346"/>
      <c r="GYO11" s="346"/>
      <c r="GYP11" s="346"/>
      <c r="GYQ11" s="346"/>
      <c r="GYR11" s="346"/>
      <c r="GYS11" s="346"/>
      <c r="GYT11" s="346"/>
      <c r="GYU11" s="346"/>
      <c r="GYV11" s="346"/>
      <c r="GYW11" s="346"/>
      <c r="GYX11" s="346"/>
      <c r="GYY11" s="346"/>
      <c r="GYZ11" s="346"/>
      <c r="GZA11" s="346"/>
      <c r="GZB11" s="346"/>
      <c r="GZC11" s="346"/>
      <c r="GZD11" s="346"/>
      <c r="GZE11" s="346"/>
      <c r="GZF11" s="346"/>
      <c r="GZG11" s="346"/>
      <c r="GZH11" s="346"/>
      <c r="GZI11" s="346"/>
      <c r="GZJ11" s="346"/>
      <c r="GZK11" s="346"/>
      <c r="GZL11" s="346"/>
      <c r="GZM11" s="346"/>
      <c r="GZN11" s="346"/>
      <c r="GZO11" s="346"/>
      <c r="GZP11" s="346"/>
      <c r="GZQ11" s="346"/>
      <c r="GZR11" s="346"/>
      <c r="GZS11" s="346"/>
      <c r="GZT11" s="346"/>
      <c r="GZU11" s="346"/>
      <c r="GZV11" s="346"/>
      <c r="GZW11" s="346"/>
      <c r="GZX11" s="346"/>
      <c r="GZY11" s="346"/>
      <c r="GZZ11" s="346"/>
      <c r="HAA11" s="346"/>
      <c r="HAB11" s="346"/>
      <c r="HAC11" s="346"/>
      <c r="HAD11" s="346"/>
      <c r="HAE11" s="346"/>
      <c r="HAF11" s="346"/>
      <c r="HAG11" s="346"/>
      <c r="HAH11" s="346"/>
      <c r="HAI11" s="346"/>
      <c r="HAJ11" s="346"/>
      <c r="HAK11" s="346"/>
      <c r="HAL11" s="346"/>
      <c r="HAM11" s="346"/>
      <c r="HAN11" s="346"/>
      <c r="HAO11" s="346"/>
      <c r="HAP11" s="346"/>
      <c r="HAQ11" s="346"/>
      <c r="HAR11" s="346"/>
      <c r="HAS11" s="346"/>
      <c r="HAT11" s="346"/>
      <c r="HAU11" s="346"/>
      <c r="HAV11" s="346"/>
      <c r="HAW11" s="346"/>
      <c r="HAX11" s="346"/>
      <c r="HAY11" s="346"/>
      <c r="HAZ11" s="346"/>
      <c r="HBA11" s="346"/>
      <c r="HBB11" s="346"/>
      <c r="HBC11" s="346"/>
      <c r="HBD11" s="346"/>
      <c r="HBE11" s="346"/>
      <c r="HBF11" s="346"/>
      <c r="HBG11" s="346"/>
      <c r="HBH11" s="346"/>
      <c r="HBI11" s="346"/>
      <c r="HBJ11" s="346"/>
      <c r="HBK11" s="346"/>
      <c r="HBL11" s="346"/>
      <c r="HBM11" s="346"/>
      <c r="HBN11" s="346"/>
      <c r="HBO11" s="346"/>
      <c r="HBP11" s="346"/>
      <c r="HBQ11" s="346"/>
      <c r="HBR11" s="346"/>
      <c r="HBS11" s="346"/>
      <c r="HBT11" s="346"/>
      <c r="HBU11" s="346"/>
      <c r="HBV11" s="346"/>
      <c r="HBW11" s="346"/>
      <c r="HBX11" s="346"/>
      <c r="HBY11" s="346"/>
      <c r="HBZ11" s="346"/>
      <c r="HCA11" s="346"/>
      <c r="HCB11" s="346"/>
      <c r="HCC11" s="346"/>
      <c r="HCD11" s="346"/>
      <c r="HCE11" s="346"/>
      <c r="HCF11" s="346"/>
      <c r="HCG11" s="346"/>
      <c r="HCH11" s="346"/>
      <c r="HCI11" s="346"/>
      <c r="HCJ11" s="346"/>
      <c r="HCK11" s="346"/>
      <c r="HCL11" s="346"/>
      <c r="HCM11" s="346"/>
      <c r="HCN11" s="346"/>
      <c r="HCO11" s="346"/>
      <c r="HCP11" s="346"/>
      <c r="HCQ11" s="346"/>
      <c r="HCR11" s="346"/>
      <c r="HCS11" s="346"/>
      <c r="HCT11" s="346"/>
      <c r="HCU11" s="346"/>
      <c r="HCV11" s="346"/>
      <c r="HCW11" s="346"/>
      <c r="HCX11" s="346"/>
      <c r="HCY11" s="346"/>
      <c r="HCZ11" s="346"/>
      <c r="HDA11" s="346"/>
      <c r="HDB11" s="346"/>
      <c r="HDC11" s="346"/>
      <c r="HDD11" s="346"/>
      <c r="HDE11" s="346"/>
      <c r="HDF11" s="346"/>
      <c r="HDG11" s="346"/>
      <c r="HDH11" s="346"/>
      <c r="HDI11" s="346"/>
      <c r="HDJ11" s="346"/>
      <c r="HDK11" s="346"/>
      <c r="HDL11" s="346"/>
      <c r="HDM11" s="346"/>
      <c r="HDN11" s="346"/>
      <c r="HDO11" s="346"/>
      <c r="HDP11" s="346"/>
      <c r="HDQ11" s="346"/>
      <c r="HDR11" s="346"/>
      <c r="HDS11" s="346"/>
      <c r="HDT11" s="346"/>
      <c r="HDU11" s="346"/>
      <c r="HDV11" s="346"/>
      <c r="HDW11" s="346"/>
      <c r="HDX11" s="346"/>
      <c r="HDY11" s="346"/>
      <c r="HDZ11" s="346"/>
      <c r="HEA11" s="346"/>
      <c r="HEB11" s="346"/>
      <c r="HEC11" s="346"/>
      <c r="HED11" s="346"/>
      <c r="HEE11" s="346"/>
      <c r="HEF11" s="346"/>
      <c r="HEG11" s="346"/>
      <c r="HEH11" s="346"/>
      <c r="HEI11" s="346"/>
      <c r="HEJ11" s="346"/>
      <c r="HEK11" s="346"/>
      <c r="HEL11" s="346"/>
      <c r="HEM11" s="346"/>
      <c r="HEN11" s="346"/>
      <c r="HEO11" s="346"/>
      <c r="HEP11" s="346"/>
      <c r="HEQ11" s="346"/>
      <c r="HER11" s="346"/>
      <c r="HES11" s="346"/>
      <c r="HET11" s="346"/>
      <c r="HEU11" s="346"/>
      <c r="HEV11" s="346"/>
      <c r="HEW11" s="346"/>
      <c r="HEX11" s="346"/>
      <c r="HEY11" s="346"/>
      <c r="HEZ11" s="346"/>
      <c r="HFA11" s="346"/>
      <c r="HFB11" s="346"/>
      <c r="HFC11" s="346"/>
      <c r="HFD11" s="346"/>
      <c r="HFE11" s="346"/>
      <c r="HFF11" s="346"/>
      <c r="HFG11" s="346"/>
      <c r="HFH11" s="346"/>
      <c r="HFI11" s="346"/>
      <c r="HFJ11" s="346"/>
      <c r="HFK11" s="346"/>
      <c r="HFL11" s="346"/>
      <c r="HFM11" s="346"/>
      <c r="HFN11" s="346"/>
      <c r="HFO11" s="346"/>
      <c r="HFP11" s="346"/>
      <c r="HFQ11" s="346"/>
      <c r="HFR11" s="346"/>
      <c r="HFS11" s="346"/>
      <c r="HFT11" s="346"/>
      <c r="HFU11" s="346"/>
      <c r="HFV11" s="346"/>
      <c r="HFW11" s="346"/>
      <c r="HFX11" s="346"/>
      <c r="HFY11" s="346"/>
      <c r="HFZ11" s="346"/>
      <c r="HGA11" s="346"/>
      <c r="HGB11" s="346"/>
      <c r="HGC11" s="346"/>
      <c r="HGD11" s="346"/>
      <c r="HGE11" s="346"/>
      <c r="HGF11" s="346"/>
      <c r="HGG11" s="346"/>
      <c r="HGH11" s="346"/>
      <c r="HGI11" s="346"/>
      <c r="HGJ11" s="346"/>
      <c r="HGK11" s="346"/>
      <c r="HGL11" s="346"/>
      <c r="HGM11" s="346"/>
      <c r="HGN11" s="346"/>
      <c r="HGO11" s="346"/>
      <c r="HGP11" s="346"/>
      <c r="HGQ11" s="346"/>
      <c r="HGR11" s="346"/>
      <c r="HGS11" s="346"/>
      <c r="HGT11" s="346"/>
      <c r="HGU11" s="346"/>
      <c r="HGV11" s="346"/>
      <c r="HGW11" s="346"/>
      <c r="HGX11" s="346"/>
      <c r="HGY11" s="346"/>
      <c r="HGZ11" s="346"/>
      <c r="HHA11" s="346"/>
      <c r="HHB11" s="346"/>
      <c r="HHC11" s="346"/>
      <c r="HHD11" s="346"/>
      <c r="HHE11" s="346"/>
      <c r="HHF11" s="346"/>
      <c r="HHG11" s="346"/>
      <c r="HHH11" s="346"/>
      <c r="HHI11" s="346"/>
      <c r="HHJ11" s="346"/>
      <c r="HHK11" s="346"/>
      <c r="HHL11" s="346"/>
      <c r="HHM11" s="346"/>
      <c r="HHN11" s="346"/>
      <c r="HHO11" s="346"/>
      <c r="HHP11" s="346"/>
      <c r="HHQ11" s="346"/>
      <c r="HHR11" s="346"/>
      <c r="HHS11" s="346"/>
      <c r="HHT11" s="346"/>
      <c r="HHU11" s="346"/>
      <c r="HHV11" s="346"/>
      <c r="HHW11" s="346"/>
      <c r="HHX11" s="346"/>
      <c r="HHY11" s="346"/>
      <c r="HHZ11" s="346"/>
      <c r="HIA11" s="346"/>
      <c r="HIB11" s="346"/>
      <c r="HIC11" s="346"/>
      <c r="HID11" s="346"/>
      <c r="HIE11" s="346"/>
      <c r="HIF11" s="346"/>
      <c r="HIG11" s="346"/>
      <c r="HIH11" s="346"/>
      <c r="HII11" s="346"/>
      <c r="HIJ11" s="346"/>
      <c r="HIK11" s="346"/>
      <c r="HIL11" s="346"/>
      <c r="HIM11" s="346"/>
      <c r="HIN11" s="346"/>
      <c r="HIO11" s="346"/>
      <c r="HIP11" s="346"/>
      <c r="HIQ11" s="346"/>
      <c r="HIR11" s="346"/>
      <c r="HIS11" s="346"/>
      <c r="HIT11" s="346"/>
      <c r="HIU11" s="346"/>
      <c r="HIV11" s="346"/>
      <c r="HIW11" s="346"/>
      <c r="HIX11" s="346"/>
      <c r="HIY11" s="346"/>
      <c r="HIZ11" s="346"/>
      <c r="HJA11" s="346"/>
      <c r="HJB11" s="346"/>
      <c r="HJC11" s="346"/>
      <c r="HJD11" s="346"/>
      <c r="HJE11" s="346"/>
      <c r="HJF11" s="346"/>
      <c r="HJG11" s="346"/>
      <c r="HJH11" s="346"/>
      <c r="HJI11" s="346"/>
      <c r="HJJ11" s="346"/>
      <c r="HJK11" s="346"/>
      <c r="HJL11" s="346"/>
      <c r="HJM11" s="346"/>
      <c r="HJN11" s="346"/>
      <c r="HJO11" s="346"/>
      <c r="HJP11" s="346"/>
      <c r="HJQ11" s="346"/>
      <c r="HJR11" s="346"/>
      <c r="HJS11" s="346"/>
      <c r="HJT11" s="346"/>
      <c r="HJU11" s="346"/>
      <c r="HJV11" s="346"/>
      <c r="HJW11" s="346"/>
      <c r="HJX11" s="346"/>
      <c r="HJY11" s="346"/>
      <c r="HJZ11" s="346"/>
      <c r="HKA11" s="346"/>
      <c r="HKB11" s="346"/>
      <c r="HKC11" s="346"/>
      <c r="HKD11" s="346"/>
      <c r="HKE11" s="346"/>
      <c r="HKF11" s="346"/>
      <c r="HKG11" s="346"/>
      <c r="HKH11" s="346"/>
      <c r="HKI11" s="346"/>
      <c r="HKJ11" s="346"/>
      <c r="HKK11" s="346"/>
      <c r="HKL11" s="346"/>
      <c r="HKM11" s="346"/>
      <c r="HKN11" s="346"/>
      <c r="HKO11" s="346"/>
      <c r="HKP11" s="346"/>
      <c r="HKQ11" s="346"/>
      <c r="HKR11" s="346"/>
      <c r="HKS11" s="346"/>
      <c r="HKT11" s="346"/>
      <c r="HKU11" s="346"/>
      <c r="HKV11" s="346"/>
      <c r="HKW11" s="346"/>
      <c r="HKX11" s="346"/>
      <c r="HKY11" s="346"/>
      <c r="HKZ11" s="346"/>
      <c r="HLA11" s="346"/>
      <c r="HLB11" s="346"/>
      <c r="HLC11" s="346"/>
      <c r="HLD11" s="346"/>
      <c r="HLE11" s="346"/>
      <c r="HLF11" s="346"/>
      <c r="HLG11" s="346"/>
      <c r="HLH11" s="346"/>
      <c r="HLI11" s="346"/>
      <c r="HLJ11" s="346"/>
      <c r="HLK11" s="346"/>
      <c r="HLL11" s="346"/>
      <c r="HLM11" s="346"/>
      <c r="HLN11" s="346"/>
      <c r="HLO11" s="346"/>
      <c r="HLP11" s="346"/>
      <c r="HLQ11" s="346"/>
      <c r="HLR11" s="346"/>
      <c r="HLS11" s="346"/>
      <c r="HLT11" s="346"/>
      <c r="HLU11" s="346"/>
      <c r="HLV11" s="346"/>
      <c r="HLW11" s="346"/>
      <c r="HLX11" s="346"/>
      <c r="HLY11" s="346"/>
      <c r="HLZ11" s="346"/>
      <c r="HMA11" s="346"/>
      <c r="HMB11" s="346"/>
      <c r="HMC11" s="346"/>
      <c r="HMD11" s="346"/>
      <c r="HME11" s="346"/>
      <c r="HMF11" s="346"/>
      <c r="HMG11" s="346"/>
      <c r="HMH11" s="346"/>
      <c r="HMI11" s="346"/>
      <c r="HMJ11" s="346"/>
      <c r="HMK11" s="346"/>
      <c r="HML11" s="346"/>
      <c r="HMM11" s="346"/>
      <c r="HMN11" s="346"/>
      <c r="HMO11" s="346"/>
      <c r="HMP11" s="346"/>
      <c r="HMQ11" s="346"/>
      <c r="HMR11" s="346"/>
      <c r="HMS11" s="346"/>
      <c r="HMT11" s="346"/>
      <c r="HMU11" s="346"/>
      <c r="HMV11" s="346"/>
      <c r="HMW11" s="346"/>
      <c r="HMX11" s="346"/>
      <c r="HMY11" s="346"/>
      <c r="HMZ11" s="346"/>
      <c r="HNA11" s="346"/>
      <c r="HNB11" s="346"/>
      <c r="HNC11" s="346"/>
      <c r="HND11" s="346"/>
      <c r="HNE11" s="346"/>
      <c r="HNF11" s="346"/>
      <c r="HNG11" s="346"/>
      <c r="HNH11" s="346"/>
      <c r="HNI11" s="346"/>
      <c r="HNJ11" s="346"/>
      <c r="HNK11" s="346"/>
      <c r="HNL11" s="346"/>
      <c r="HNM11" s="346"/>
      <c r="HNN11" s="346"/>
      <c r="HNO11" s="346"/>
      <c r="HNP11" s="346"/>
      <c r="HNQ11" s="346"/>
      <c r="HNR11" s="346"/>
      <c r="HNS11" s="346"/>
      <c r="HNT11" s="346"/>
      <c r="HNU11" s="346"/>
      <c r="HNV11" s="346"/>
      <c r="HNW11" s="346"/>
      <c r="HNX11" s="346"/>
      <c r="HNY11" s="346"/>
      <c r="HNZ11" s="346"/>
      <c r="HOA11" s="346"/>
      <c r="HOB11" s="346"/>
      <c r="HOC11" s="346"/>
      <c r="HOD11" s="346"/>
      <c r="HOE11" s="346"/>
      <c r="HOF11" s="346"/>
      <c r="HOG11" s="346"/>
      <c r="HOH11" s="346"/>
      <c r="HOI11" s="346"/>
      <c r="HOJ11" s="346"/>
      <c r="HOK11" s="346"/>
      <c r="HOL11" s="346"/>
      <c r="HOM11" s="346"/>
      <c r="HON11" s="346"/>
      <c r="HOO11" s="346"/>
      <c r="HOP11" s="346"/>
      <c r="HOQ11" s="346"/>
      <c r="HOR11" s="346"/>
      <c r="HOS11" s="346"/>
      <c r="HOT11" s="346"/>
      <c r="HOU11" s="346"/>
      <c r="HOV11" s="346"/>
      <c r="HOW11" s="346"/>
      <c r="HOX11" s="346"/>
      <c r="HOY11" s="346"/>
      <c r="HOZ11" s="346"/>
      <c r="HPA11" s="346"/>
      <c r="HPB11" s="346"/>
      <c r="HPC11" s="346"/>
      <c r="HPD11" s="346"/>
      <c r="HPE11" s="346"/>
      <c r="HPF11" s="346"/>
      <c r="HPG11" s="346"/>
      <c r="HPH11" s="346"/>
      <c r="HPI11" s="346"/>
      <c r="HPJ11" s="346"/>
      <c r="HPK11" s="346"/>
      <c r="HPL11" s="346"/>
      <c r="HPM11" s="346"/>
      <c r="HPN11" s="346"/>
      <c r="HPO11" s="346"/>
      <c r="HPP11" s="346"/>
      <c r="HPQ11" s="346"/>
      <c r="HPR11" s="346"/>
      <c r="HPS11" s="346"/>
      <c r="HPT11" s="346"/>
      <c r="HPU11" s="346"/>
      <c r="HPV11" s="346"/>
      <c r="HPW11" s="346"/>
      <c r="HPX11" s="346"/>
      <c r="HPY11" s="346"/>
      <c r="HPZ11" s="346"/>
      <c r="HQA11" s="346"/>
      <c r="HQB11" s="346"/>
      <c r="HQC11" s="346"/>
      <c r="HQD11" s="346"/>
      <c r="HQE11" s="346"/>
      <c r="HQF11" s="346"/>
      <c r="HQG11" s="346"/>
      <c r="HQH11" s="346"/>
      <c r="HQI11" s="346"/>
      <c r="HQJ11" s="346"/>
      <c r="HQK11" s="346"/>
      <c r="HQL11" s="346"/>
      <c r="HQM11" s="346"/>
      <c r="HQN11" s="346"/>
      <c r="HQO11" s="346"/>
      <c r="HQP11" s="346"/>
      <c r="HQQ11" s="346"/>
      <c r="HQR11" s="346"/>
      <c r="HQS11" s="346"/>
      <c r="HQT11" s="346"/>
      <c r="HQU11" s="346"/>
      <c r="HQV11" s="346"/>
      <c r="HQW11" s="346"/>
      <c r="HQX11" s="346"/>
      <c r="HQY11" s="346"/>
      <c r="HQZ11" s="346"/>
      <c r="HRA11" s="346"/>
      <c r="HRB11" s="346"/>
      <c r="HRC11" s="346"/>
      <c r="HRD11" s="346"/>
      <c r="HRE11" s="346"/>
      <c r="HRF11" s="346"/>
      <c r="HRG11" s="346"/>
      <c r="HRH11" s="346"/>
      <c r="HRI11" s="346"/>
      <c r="HRJ11" s="346"/>
      <c r="HRK11" s="346"/>
      <c r="HRL11" s="346"/>
      <c r="HRM11" s="346"/>
      <c r="HRN11" s="346"/>
      <c r="HRO11" s="346"/>
      <c r="HRP11" s="346"/>
      <c r="HRQ11" s="346"/>
      <c r="HRR11" s="346"/>
      <c r="HRS11" s="346"/>
      <c r="HRT11" s="346"/>
      <c r="HRU11" s="346"/>
      <c r="HRV11" s="346"/>
      <c r="HRW11" s="346"/>
      <c r="HRX11" s="346"/>
      <c r="HRY11" s="346"/>
      <c r="HRZ11" s="346"/>
      <c r="HSA11" s="346"/>
      <c r="HSB11" s="346"/>
      <c r="HSC11" s="346"/>
      <c r="HSD11" s="346"/>
      <c r="HSE11" s="346"/>
      <c r="HSF11" s="346"/>
      <c r="HSG11" s="346"/>
      <c r="HSH11" s="346"/>
      <c r="HSI11" s="346"/>
      <c r="HSJ11" s="346"/>
      <c r="HSK11" s="346"/>
      <c r="HSL11" s="346"/>
      <c r="HSM11" s="346"/>
      <c r="HSN11" s="346"/>
      <c r="HSO11" s="346"/>
      <c r="HSP11" s="346"/>
      <c r="HSQ11" s="346"/>
      <c r="HSR11" s="346"/>
      <c r="HSS11" s="346"/>
      <c r="HST11" s="346"/>
      <c r="HSU11" s="346"/>
      <c r="HSV11" s="346"/>
      <c r="HSW11" s="346"/>
      <c r="HSX11" s="346"/>
      <c r="HSY11" s="346"/>
      <c r="HSZ11" s="346"/>
      <c r="HTA11" s="346"/>
      <c r="HTB11" s="346"/>
      <c r="HTC11" s="346"/>
      <c r="HTD11" s="346"/>
      <c r="HTE11" s="346"/>
      <c r="HTF11" s="346"/>
      <c r="HTG11" s="346"/>
      <c r="HTH11" s="346"/>
      <c r="HTI11" s="346"/>
      <c r="HTJ11" s="346"/>
      <c r="HTK11" s="346"/>
      <c r="HTL11" s="346"/>
      <c r="HTM11" s="346"/>
      <c r="HTN11" s="346"/>
      <c r="HTO11" s="346"/>
      <c r="HTP11" s="346"/>
      <c r="HTQ11" s="346"/>
      <c r="HTR11" s="346"/>
      <c r="HTS11" s="346"/>
      <c r="HTT11" s="346"/>
      <c r="HTU11" s="346"/>
      <c r="HTV11" s="346"/>
      <c r="HTW11" s="346"/>
      <c r="HTX11" s="346"/>
      <c r="HTY11" s="346"/>
      <c r="HTZ11" s="346"/>
      <c r="HUA11" s="346"/>
      <c r="HUB11" s="346"/>
      <c r="HUC11" s="346"/>
      <c r="HUD11" s="346"/>
      <c r="HUE11" s="346"/>
      <c r="HUF11" s="346"/>
      <c r="HUG11" s="346"/>
      <c r="HUH11" s="346"/>
      <c r="HUI11" s="346"/>
      <c r="HUJ11" s="346"/>
      <c r="HUK11" s="346"/>
      <c r="HUL11" s="346"/>
      <c r="HUM11" s="346"/>
      <c r="HUN11" s="346"/>
      <c r="HUO11" s="346"/>
      <c r="HUP11" s="346"/>
      <c r="HUQ11" s="346"/>
      <c r="HUR11" s="346"/>
      <c r="HUS11" s="346"/>
      <c r="HUT11" s="346"/>
      <c r="HUU11" s="346"/>
      <c r="HUV11" s="346"/>
      <c r="HUW11" s="346"/>
      <c r="HUX11" s="346"/>
      <c r="HUY11" s="346"/>
      <c r="HUZ11" s="346"/>
      <c r="HVA11" s="346"/>
      <c r="HVB11" s="346"/>
      <c r="HVC11" s="346"/>
      <c r="HVD11" s="346"/>
      <c r="HVE11" s="346"/>
      <c r="HVF11" s="346"/>
      <c r="HVG11" s="346"/>
      <c r="HVH11" s="346"/>
      <c r="HVI11" s="346"/>
      <c r="HVJ11" s="346"/>
      <c r="HVK11" s="346"/>
      <c r="HVL11" s="346"/>
      <c r="HVM11" s="346"/>
      <c r="HVN11" s="346"/>
      <c r="HVO11" s="346"/>
      <c r="HVP11" s="346"/>
      <c r="HVQ11" s="346"/>
      <c r="HVR11" s="346"/>
      <c r="HVS11" s="346"/>
      <c r="HVT11" s="346"/>
      <c r="HVU11" s="346"/>
      <c r="HVV11" s="346"/>
      <c r="HVW11" s="346"/>
      <c r="HVX11" s="346"/>
      <c r="HVY11" s="346"/>
      <c r="HVZ11" s="346"/>
      <c r="HWA11" s="346"/>
      <c r="HWB11" s="346"/>
      <c r="HWC11" s="346"/>
      <c r="HWD11" s="346"/>
      <c r="HWE11" s="346"/>
      <c r="HWF11" s="346"/>
      <c r="HWG11" s="346"/>
      <c r="HWH11" s="346"/>
      <c r="HWI11" s="346"/>
      <c r="HWJ11" s="346"/>
      <c r="HWK11" s="346"/>
      <c r="HWL11" s="346"/>
      <c r="HWM11" s="346"/>
      <c r="HWN11" s="346"/>
      <c r="HWO11" s="346"/>
      <c r="HWP11" s="346"/>
      <c r="HWQ11" s="346"/>
      <c r="HWR11" s="346"/>
      <c r="HWS11" s="346"/>
      <c r="HWT11" s="346"/>
      <c r="HWU11" s="346"/>
      <c r="HWV11" s="346"/>
      <c r="HWW11" s="346"/>
      <c r="HWX11" s="346"/>
      <c r="HWY11" s="346"/>
      <c r="HWZ11" s="346"/>
      <c r="HXA11" s="346"/>
      <c r="HXB11" s="346"/>
      <c r="HXC11" s="346"/>
      <c r="HXD11" s="346"/>
      <c r="HXE11" s="346"/>
      <c r="HXF11" s="346"/>
      <c r="HXG11" s="346"/>
      <c r="HXH11" s="346"/>
      <c r="HXI11" s="346"/>
      <c r="HXJ11" s="346"/>
      <c r="HXK11" s="346"/>
      <c r="HXL11" s="346"/>
      <c r="HXM11" s="346"/>
      <c r="HXN11" s="346"/>
      <c r="HXO11" s="346"/>
      <c r="HXP11" s="346"/>
      <c r="HXQ11" s="346"/>
      <c r="HXR11" s="346"/>
      <c r="HXS11" s="346"/>
      <c r="HXT11" s="346"/>
      <c r="HXU11" s="346"/>
      <c r="HXV11" s="346"/>
      <c r="HXW11" s="346"/>
      <c r="HXX11" s="346"/>
      <c r="HXY11" s="346"/>
      <c r="HXZ11" s="346"/>
      <c r="HYA11" s="346"/>
      <c r="HYB11" s="346"/>
      <c r="HYC11" s="346"/>
      <c r="HYD11" s="346"/>
      <c r="HYE11" s="346"/>
      <c r="HYF11" s="346"/>
      <c r="HYG11" s="346"/>
      <c r="HYH11" s="346"/>
      <c r="HYI11" s="346"/>
      <c r="HYJ11" s="346"/>
      <c r="HYK11" s="346"/>
      <c r="HYL11" s="346"/>
      <c r="HYM11" s="346"/>
      <c r="HYN11" s="346"/>
      <c r="HYO11" s="346"/>
      <c r="HYP11" s="346"/>
      <c r="HYQ11" s="346"/>
      <c r="HYR11" s="346"/>
      <c r="HYS11" s="346"/>
      <c r="HYT11" s="346"/>
      <c r="HYU11" s="346"/>
      <c r="HYV11" s="346"/>
      <c r="HYW11" s="346"/>
      <c r="HYX11" s="346"/>
      <c r="HYY11" s="346"/>
      <c r="HYZ11" s="346"/>
      <c r="HZA11" s="346"/>
      <c r="HZB11" s="346"/>
      <c r="HZC11" s="346"/>
      <c r="HZD11" s="346"/>
      <c r="HZE11" s="346"/>
      <c r="HZF11" s="346"/>
      <c r="HZG11" s="346"/>
      <c r="HZH11" s="346"/>
      <c r="HZI11" s="346"/>
      <c r="HZJ11" s="346"/>
      <c r="HZK11" s="346"/>
      <c r="HZL11" s="346"/>
      <c r="HZM11" s="346"/>
      <c r="HZN11" s="346"/>
      <c r="HZO11" s="346"/>
      <c r="HZP11" s="346"/>
      <c r="HZQ11" s="346"/>
      <c r="HZR11" s="346"/>
      <c r="HZS11" s="346"/>
      <c r="HZT11" s="346"/>
      <c r="HZU11" s="346"/>
      <c r="HZV11" s="346"/>
      <c r="HZW11" s="346"/>
      <c r="HZX11" s="346"/>
      <c r="HZY11" s="346"/>
      <c r="HZZ11" s="346"/>
      <c r="IAA11" s="346"/>
      <c r="IAB11" s="346"/>
      <c r="IAC11" s="346"/>
      <c r="IAD11" s="346"/>
      <c r="IAE11" s="346"/>
      <c r="IAF11" s="346"/>
      <c r="IAG11" s="346"/>
      <c r="IAH11" s="346"/>
      <c r="IAI11" s="346"/>
      <c r="IAJ11" s="346"/>
      <c r="IAK11" s="346"/>
      <c r="IAL11" s="346"/>
      <c r="IAM11" s="346"/>
      <c r="IAN11" s="346"/>
      <c r="IAO11" s="346"/>
      <c r="IAP11" s="346"/>
      <c r="IAQ11" s="346"/>
      <c r="IAR11" s="346"/>
      <c r="IAS11" s="346"/>
      <c r="IAT11" s="346"/>
      <c r="IAU11" s="346"/>
      <c r="IAV11" s="346"/>
      <c r="IAW11" s="346"/>
      <c r="IAX11" s="346"/>
      <c r="IAY11" s="346"/>
      <c r="IAZ11" s="346"/>
      <c r="IBA11" s="346"/>
      <c r="IBB11" s="346"/>
      <c r="IBC11" s="346"/>
      <c r="IBD11" s="346"/>
      <c r="IBE11" s="346"/>
      <c r="IBF11" s="346"/>
      <c r="IBG11" s="346"/>
      <c r="IBH11" s="346"/>
      <c r="IBI11" s="346"/>
      <c r="IBJ11" s="346"/>
      <c r="IBK11" s="346"/>
      <c r="IBL11" s="346"/>
      <c r="IBM11" s="346"/>
      <c r="IBN11" s="346"/>
      <c r="IBO11" s="346"/>
      <c r="IBP11" s="346"/>
      <c r="IBQ11" s="346"/>
      <c r="IBR11" s="346"/>
      <c r="IBS11" s="346"/>
      <c r="IBT11" s="346"/>
      <c r="IBU11" s="346"/>
      <c r="IBV11" s="346"/>
      <c r="IBW11" s="346"/>
      <c r="IBX11" s="346"/>
      <c r="IBY11" s="346"/>
      <c r="IBZ11" s="346"/>
      <c r="ICA11" s="346"/>
      <c r="ICB11" s="346"/>
      <c r="ICC11" s="346"/>
      <c r="ICD11" s="346"/>
      <c r="ICE11" s="346"/>
      <c r="ICF11" s="346"/>
      <c r="ICG11" s="346"/>
      <c r="ICH11" s="346"/>
      <c r="ICI11" s="346"/>
      <c r="ICJ11" s="346"/>
      <c r="ICK11" s="346"/>
      <c r="ICL11" s="346"/>
      <c r="ICM11" s="346"/>
      <c r="ICN11" s="346"/>
      <c r="ICO11" s="346"/>
      <c r="ICP11" s="346"/>
      <c r="ICQ11" s="346"/>
      <c r="ICR11" s="346"/>
      <c r="ICS11" s="346"/>
      <c r="ICT11" s="346"/>
      <c r="ICU11" s="346"/>
      <c r="ICV11" s="346"/>
      <c r="ICW11" s="346"/>
      <c r="ICX11" s="346"/>
      <c r="ICY11" s="346"/>
      <c r="ICZ11" s="346"/>
      <c r="IDA11" s="346"/>
      <c r="IDB11" s="346"/>
      <c r="IDC11" s="346"/>
      <c r="IDD11" s="346"/>
      <c r="IDE11" s="346"/>
      <c r="IDF11" s="346"/>
      <c r="IDG11" s="346"/>
      <c r="IDH11" s="346"/>
      <c r="IDI11" s="346"/>
      <c r="IDJ11" s="346"/>
      <c r="IDK11" s="346"/>
      <c r="IDL11" s="346"/>
      <c r="IDM11" s="346"/>
      <c r="IDN11" s="346"/>
      <c r="IDO11" s="346"/>
      <c r="IDP11" s="346"/>
      <c r="IDQ11" s="346"/>
      <c r="IDR11" s="346"/>
      <c r="IDS11" s="346"/>
      <c r="IDT11" s="346"/>
      <c r="IDU11" s="346"/>
      <c r="IDV11" s="346"/>
      <c r="IDW11" s="346"/>
      <c r="IDX11" s="346"/>
      <c r="IDY11" s="346"/>
      <c r="IDZ11" s="346"/>
      <c r="IEA11" s="346"/>
      <c r="IEB11" s="346"/>
      <c r="IEC11" s="346"/>
      <c r="IED11" s="346"/>
      <c r="IEE11" s="346"/>
      <c r="IEF11" s="346"/>
      <c r="IEG11" s="346"/>
      <c r="IEH11" s="346"/>
      <c r="IEI11" s="346"/>
      <c r="IEJ11" s="346"/>
      <c r="IEK11" s="346"/>
      <c r="IEL11" s="346"/>
      <c r="IEM11" s="346"/>
      <c r="IEN11" s="346"/>
      <c r="IEO11" s="346"/>
      <c r="IEP11" s="346"/>
      <c r="IEQ11" s="346"/>
      <c r="IER11" s="346"/>
      <c r="IES11" s="346"/>
      <c r="IET11" s="346"/>
      <c r="IEU11" s="346"/>
      <c r="IEV11" s="346"/>
      <c r="IEW11" s="346"/>
      <c r="IEX11" s="346"/>
      <c r="IEY11" s="346"/>
      <c r="IEZ11" s="346"/>
      <c r="IFA11" s="346"/>
      <c r="IFB11" s="346"/>
      <c r="IFC11" s="346"/>
      <c r="IFD11" s="346"/>
      <c r="IFE11" s="346"/>
      <c r="IFF11" s="346"/>
      <c r="IFG11" s="346"/>
      <c r="IFH11" s="346"/>
      <c r="IFI11" s="346"/>
      <c r="IFJ11" s="346"/>
      <c r="IFK11" s="346"/>
      <c r="IFL11" s="346"/>
      <c r="IFM11" s="346"/>
      <c r="IFN11" s="346"/>
      <c r="IFO11" s="346"/>
      <c r="IFP11" s="346"/>
      <c r="IFQ11" s="346"/>
      <c r="IFR11" s="346"/>
      <c r="IFS11" s="346"/>
      <c r="IFT11" s="346"/>
      <c r="IFU11" s="346"/>
      <c r="IFV11" s="346"/>
      <c r="IFW11" s="346"/>
      <c r="IFX11" s="346"/>
      <c r="IFY11" s="346"/>
      <c r="IFZ11" s="346"/>
      <c r="IGA11" s="346"/>
      <c r="IGB11" s="346"/>
      <c r="IGC11" s="346"/>
      <c r="IGD11" s="346"/>
      <c r="IGE11" s="346"/>
      <c r="IGF11" s="346"/>
      <c r="IGG11" s="346"/>
      <c r="IGH11" s="346"/>
      <c r="IGI11" s="346"/>
      <c r="IGJ11" s="346"/>
      <c r="IGK11" s="346"/>
      <c r="IGL11" s="346"/>
      <c r="IGM11" s="346"/>
      <c r="IGN11" s="346"/>
      <c r="IGO11" s="346"/>
      <c r="IGP11" s="346"/>
      <c r="IGQ11" s="346"/>
      <c r="IGR11" s="346"/>
      <c r="IGS11" s="346"/>
      <c r="IGT11" s="346"/>
      <c r="IGU11" s="346"/>
      <c r="IGV11" s="346"/>
      <c r="IGW11" s="346"/>
      <c r="IGX11" s="346"/>
      <c r="IGY11" s="346"/>
      <c r="IGZ11" s="346"/>
      <c r="IHA11" s="346"/>
      <c r="IHB11" s="346"/>
      <c r="IHC11" s="346"/>
      <c r="IHD11" s="346"/>
      <c r="IHE11" s="346"/>
      <c r="IHF11" s="346"/>
      <c r="IHG11" s="346"/>
      <c r="IHH11" s="346"/>
      <c r="IHI11" s="346"/>
      <c r="IHJ11" s="346"/>
      <c r="IHK11" s="346"/>
      <c r="IHL11" s="346"/>
      <c r="IHM11" s="346"/>
      <c r="IHN11" s="346"/>
      <c r="IHO11" s="346"/>
      <c r="IHP11" s="346"/>
      <c r="IHQ11" s="346"/>
      <c r="IHR11" s="346"/>
      <c r="IHS11" s="346"/>
      <c r="IHT11" s="346"/>
      <c r="IHU11" s="346"/>
      <c r="IHV11" s="346"/>
      <c r="IHW11" s="346"/>
      <c r="IHX11" s="346"/>
      <c r="IHY11" s="346"/>
      <c r="IHZ11" s="346"/>
      <c r="IIA11" s="346"/>
      <c r="IIB11" s="346"/>
      <c r="IIC11" s="346"/>
      <c r="IID11" s="346"/>
      <c r="IIE11" s="346"/>
      <c r="IIF11" s="346"/>
      <c r="IIG11" s="346"/>
      <c r="IIH11" s="346"/>
      <c r="III11" s="346"/>
      <c r="IIJ11" s="346"/>
      <c r="IIK11" s="346"/>
      <c r="IIL11" s="346"/>
      <c r="IIM11" s="346"/>
      <c r="IIN11" s="346"/>
      <c r="IIO11" s="346"/>
      <c r="IIP11" s="346"/>
      <c r="IIQ11" s="346"/>
      <c r="IIR11" s="346"/>
      <c r="IIS11" s="346"/>
      <c r="IIT11" s="346"/>
      <c r="IIU11" s="346"/>
      <c r="IIV11" s="346"/>
      <c r="IIW11" s="346"/>
      <c r="IIX11" s="346"/>
      <c r="IIY11" s="346"/>
      <c r="IIZ11" s="346"/>
      <c r="IJA11" s="346"/>
      <c r="IJB11" s="346"/>
      <c r="IJC11" s="346"/>
      <c r="IJD11" s="346"/>
      <c r="IJE11" s="346"/>
      <c r="IJF11" s="346"/>
      <c r="IJG11" s="346"/>
      <c r="IJH11" s="346"/>
      <c r="IJI11" s="346"/>
      <c r="IJJ11" s="346"/>
      <c r="IJK11" s="346"/>
      <c r="IJL11" s="346"/>
      <c r="IJM11" s="346"/>
      <c r="IJN11" s="346"/>
      <c r="IJO11" s="346"/>
      <c r="IJP11" s="346"/>
      <c r="IJQ11" s="346"/>
      <c r="IJR11" s="346"/>
      <c r="IJS11" s="346"/>
      <c r="IJT11" s="346"/>
      <c r="IJU11" s="346"/>
      <c r="IJV11" s="346"/>
      <c r="IJW11" s="346"/>
      <c r="IJX11" s="346"/>
      <c r="IJY11" s="346"/>
      <c r="IJZ11" s="346"/>
      <c r="IKA11" s="346"/>
      <c r="IKB11" s="346"/>
      <c r="IKC11" s="346"/>
      <c r="IKD11" s="346"/>
      <c r="IKE11" s="346"/>
      <c r="IKF11" s="346"/>
      <c r="IKG11" s="346"/>
      <c r="IKH11" s="346"/>
      <c r="IKI11" s="346"/>
      <c r="IKJ11" s="346"/>
      <c r="IKK11" s="346"/>
      <c r="IKL11" s="346"/>
      <c r="IKM11" s="346"/>
      <c r="IKN11" s="346"/>
      <c r="IKO11" s="346"/>
      <c r="IKP11" s="346"/>
      <c r="IKQ11" s="346"/>
      <c r="IKR11" s="346"/>
      <c r="IKS11" s="346"/>
      <c r="IKT11" s="346"/>
      <c r="IKU11" s="346"/>
      <c r="IKV11" s="346"/>
      <c r="IKW11" s="346"/>
      <c r="IKX11" s="346"/>
      <c r="IKY11" s="346"/>
      <c r="IKZ11" s="346"/>
      <c r="ILA11" s="346"/>
      <c r="ILB11" s="346"/>
      <c r="ILC11" s="346"/>
      <c r="ILD11" s="346"/>
      <c r="ILE11" s="346"/>
      <c r="ILF11" s="346"/>
      <c r="ILG11" s="346"/>
      <c r="ILH11" s="346"/>
      <c r="ILI11" s="346"/>
      <c r="ILJ11" s="346"/>
      <c r="ILK11" s="346"/>
      <c r="ILL11" s="346"/>
      <c r="ILM11" s="346"/>
      <c r="ILN11" s="346"/>
      <c r="ILO11" s="346"/>
      <c r="ILP11" s="346"/>
      <c r="ILQ11" s="346"/>
      <c r="ILR11" s="346"/>
      <c r="ILS11" s="346"/>
      <c r="ILT11" s="346"/>
      <c r="ILU11" s="346"/>
      <c r="ILV11" s="346"/>
      <c r="ILW11" s="346"/>
      <c r="ILX11" s="346"/>
      <c r="ILY11" s="346"/>
      <c r="ILZ11" s="346"/>
      <c r="IMA11" s="346"/>
      <c r="IMB11" s="346"/>
      <c r="IMC11" s="346"/>
      <c r="IMD11" s="346"/>
      <c r="IME11" s="346"/>
      <c r="IMF11" s="346"/>
      <c r="IMG11" s="346"/>
      <c r="IMH11" s="346"/>
      <c r="IMI11" s="346"/>
      <c r="IMJ11" s="346"/>
      <c r="IMK11" s="346"/>
      <c r="IML11" s="346"/>
      <c r="IMM11" s="346"/>
      <c r="IMN11" s="346"/>
      <c r="IMO11" s="346"/>
      <c r="IMP11" s="346"/>
      <c r="IMQ11" s="346"/>
      <c r="IMR11" s="346"/>
      <c r="IMS11" s="346"/>
      <c r="IMT11" s="346"/>
      <c r="IMU11" s="346"/>
      <c r="IMV11" s="346"/>
      <c r="IMW11" s="346"/>
      <c r="IMX11" s="346"/>
      <c r="IMY11" s="346"/>
      <c r="IMZ11" s="346"/>
      <c r="INA11" s="346"/>
      <c r="INB11" s="346"/>
      <c r="INC11" s="346"/>
      <c r="IND11" s="346"/>
      <c r="INE11" s="346"/>
      <c r="INF11" s="346"/>
      <c r="ING11" s="346"/>
      <c r="INH11" s="346"/>
      <c r="INI11" s="346"/>
      <c r="INJ11" s="346"/>
      <c r="INK11" s="346"/>
      <c r="INL11" s="346"/>
      <c r="INM11" s="346"/>
      <c r="INN11" s="346"/>
      <c r="INO11" s="346"/>
      <c r="INP11" s="346"/>
      <c r="INQ11" s="346"/>
      <c r="INR11" s="346"/>
      <c r="INS11" s="346"/>
      <c r="INT11" s="346"/>
      <c r="INU11" s="346"/>
      <c r="INV11" s="346"/>
      <c r="INW11" s="346"/>
      <c r="INX11" s="346"/>
      <c r="INY11" s="346"/>
      <c r="INZ11" s="346"/>
      <c r="IOA11" s="346"/>
      <c r="IOB11" s="346"/>
      <c r="IOC11" s="346"/>
      <c r="IOD11" s="346"/>
      <c r="IOE11" s="346"/>
      <c r="IOF11" s="346"/>
      <c r="IOG11" s="346"/>
      <c r="IOH11" s="346"/>
      <c r="IOI11" s="346"/>
      <c r="IOJ11" s="346"/>
      <c r="IOK11" s="346"/>
      <c r="IOL11" s="346"/>
      <c r="IOM11" s="346"/>
      <c r="ION11" s="346"/>
      <c r="IOO11" s="346"/>
      <c r="IOP11" s="346"/>
      <c r="IOQ11" s="346"/>
      <c r="IOR11" s="346"/>
      <c r="IOS11" s="346"/>
      <c r="IOT11" s="346"/>
      <c r="IOU11" s="346"/>
      <c r="IOV11" s="346"/>
      <c r="IOW11" s="346"/>
      <c r="IOX11" s="346"/>
      <c r="IOY11" s="346"/>
      <c r="IOZ11" s="346"/>
      <c r="IPA11" s="346"/>
      <c r="IPB11" s="346"/>
      <c r="IPC11" s="346"/>
      <c r="IPD11" s="346"/>
      <c r="IPE11" s="346"/>
      <c r="IPF11" s="346"/>
      <c r="IPG11" s="346"/>
      <c r="IPH11" s="346"/>
      <c r="IPI11" s="346"/>
      <c r="IPJ11" s="346"/>
      <c r="IPK11" s="346"/>
      <c r="IPL11" s="346"/>
      <c r="IPM11" s="346"/>
      <c r="IPN11" s="346"/>
      <c r="IPO11" s="346"/>
      <c r="IPP11" s="346"/>
      <c r="IPQ11" s="346"/>
      <c r="IPR11" s="346"/>
      <c r="IPS11" s="346"/>
      <c r="IPT11" s="346"/>
      <c r="IPU11" s="346"/>
      <c r="IPV11" s="346"/>
      <c r="IPW11" s="346"/>
      <c r="IPX11" s="346"/>
      <c r="IPY11" s="346"/>
      <c r="IPZ11" s="346"/>
      <c r="IQA11" s="346"/>
      <c r="IQB11" s="346"/>
      <c r="IQC11" s="346"/>
      <c r="IQD11" s="346"/>
      <c r="IQE11" s="346"/>
      <c r="IQF11" s="346"/>
      <c r="IQG11" s="346"/>
      <c r="IQH11" s="346"/>
      <c r="IQI11" s="346"/>
      <c r="IQJ11" s="346"/>
      <c r="IQK11" s="346"/>
      <c r="IQL11" s="346"/>
      <c r="IQM11" s="346"/>
      <c r="IQN11" s="346"/>
      <c r="IQO11" s="346"/>
      <c r="IQP11" s="346"/>
      <c r="IQQ11" s="346"/>
      <c r="IQR11" s="346"/>
      <c r="IQS11" s="346"/>
      <c r="IQT11" s="346"/>
      <c r="IQU11" s="346"/>
      <c r="IQV11" s="346"/>
      <c r="IQW11" s="346"/>
      <c r="IQX11" s="346"/>
      <c r="IQY11" s="346"/>
      <c r="IQZ11" s="346"/>
      <c r="IRA11" s="346"/>
      <c r="IRB11" s="346"/>
      <c r="IRC11" s="346"/>
      <c r="IRD11" s="346"/>
      <c r="IRE11" s="346"/>
      <c r="IRF11" s="346"/>
      <c r="IRG11" s="346"/>
      <c r="IRH11" s="346"/>
      <c r="IRI11" s="346"/>
      <c r="IRJ11" s="346"/>
      <c r="IRK11" s="346"/>
      <c r="IRL11" s="346"/>
      <c r="IRM11" s="346"/>
      <c r="IRN11" s="346"/>
      <c r="IRO11" s="346"/>
      <c r="IRP11" s="346"/>
      <c r="IRQ11" s="346"/>
      <c r="IRR11" s="346"/>
      <c r="IRS11" s="346"/>
      <c r="IRT11" s="346"/>
      <c r="IRU11" s="346"/>
      <c r="IRV11" s="346"/>
      <c r="IRW11" s="346"/>
      <c r="IRX11" s="346"/>
      <c r="IRY11" s="346"/>
      <c r="IRZ11" s="346"/>
      <c r="ISA11" s="346"/>
      <c r="ISB11" s="346"/>
      <c r="ISC11" s="346"/>
      <c r="ISD11" s="346"/>
      <c r="ISE11" s="346"/>
      <c r="ISF11" s="346"/>
      <c r="ISG11" s="346"/>
      <c r="ISH11" s="346"/>
      <c r="ISI11" s="346"/>
      <c r="ISJ11" s="346"/>
      <c r="ISK11" s="346"/>
      <c r="ISL11" s="346"/>
      <c r="ISM11" s="346"/>
      <c r="ISN11" s="346"/>
      <c r="ISO11" s="346"/>
      <c r="ISP11" s="346"/>
      <c r="ISQ11" s="346"/>
      <c r="ISR11" s="346"/>
      <c r="ISS11" s="346"/>
      <c r="IST11" s="346"/>
      <c r="ISU11" s="346"/>
      <c r="ISV11" s="346"/>
      <c r="ISW11" s="346"/>
      <c r="ISX11" s="346"/>
      <c r="ISY11" s="346"/>
      <c r="ISZ11" s="346"/>
      <c r="ITA11" s="346"/>
      <c r="ITB11" s="346"/>
      <c r="ITC11" s="346"/>
      <c r="ITD11" s="346"/>
      <c r="ITE11" s="346"/>
      <c r="ITF11" s="346"/>
      <c r="ITG11" s="346"/>
      <c r="ITH11" s="346"/>
      <c r="ITI11" s="346"/>
      <c r="ITJ11" s="346"/>
      <c r="ITK11" s="346"/>
      <c r="ITL11" s="346"/>
      <c r="ITM11" s="346"/>
      <c r="ITN11" s="346"/>
      <c r="ITO11" s="346"/>
      <c r="ITP11" s="346"/>
      <c r="ITQ11" s="346"/>
      <c r="ITR11" s="346"/>
      <c r="ITS11" s="346"/>
      <c r="ITT11" s="346"/>
      <c r="ITU11" s="346"/>
      <c r="ITV11" s="346"/>
      <c r="ITW11" s="346"/>
      <c r="ITX11" s="346"/>
      <c r="ITY11" s="346"/>
      <c r="ITZ11" s="346"/>
      <c r="IUA11" s="346"/>
      <c r="IUB11" s="346"/>
      <c r="IUC11" s="346"/>
      <c r="IUD11" s="346"/>
      <c r="IUE11" s="346"/>
      <c r="IUF11" s="346"/>
      <c r="IUG11" s="346"/>
      <c r="IUH11" s="346"/>
      <c r="IUI11" s="346"/>
      <c r="IUJ11" s="346"/>
      <c r="IUK11" s="346"/>
      <c r="IUL11" s="346"/>
      <c r="IUM11" s="346"/>
      <c r="IUN11" s="346"/>
      <c r="IUO11" s="346"/>
      <c r="IUP11" s="346"/>
      <c r="IUQ11" s="346"/>
      <c r="IUR11" s="346"/>
      <c r="IUS11" s="346"/>
      <c r="IUT11" s="346"/>
      <c r="IUU11" s="346"/>
      <c r="IUV11" s="346"/>
      <c r="IUW11" s="346"/>
      <c r="IUX11" s="346"/>
      <c r="IUY11" s="346"/>
      <c r="IUZ11" s="346"/>
      <c r="IVA11" s="346"/>
      <c r="IVB11" s="346"/>
      <c r="IVC11" s="346"/>
      <c r="IVD11" s="346"/>
      <c r="IVE11" s="346"/>
      <c r="IVF11" s="346"/>
      <c r="IVG11" s="346"/>
      <c r="IVH11" s="346"/>
      <c r="IVI11" s="346"/>
      <c r="IVJ11" s="346"/>
      <c r="IVK11" s="346"/>
      <c r="IVL11" s="346"/>
      <c r="IVM11" s="346"/>
      <c r="IVN11" s="346"/>
      <c r="IVO11" s="346"/>
      <c r="IVP11" s="346"/>
      <c r="IVQ11" s="346"/>
      <c r="IVR11" s="346"/>
      <c r="IVS11" s="346"/>
      <c r="IVT11" s="346"/>
      <c r="IVU11" s="346"/>
      <c r="IVV11" s="346"/>
      <c r="IVW11" s="346"/>
      <c r="IVX11" s="346"/>
      <c r="IVY11" s="346"/>
      <c r="IVZ11" s="346"/>
      <c r="IWA11" s="346"/>
      <c r="IWB11" s="346"/>
      <c r="IWC11" s="346"/>
      <c r="IWD11" s="346"/>
      <c r="IWE11" s="346"/>
      <c r="IWF11" s="346"/>
      <c r="IWG11" s="346"/>
      <c r="IWH11" s="346"/>
      <c r="IWI11" s="346"/>
      <c r="IWJ11" s="346"/>
      <c r="IWK11" s="346"/>
      <c r="IWL11" s="346"/>
      <c r="IWM11" s="346"/>
      <c r="IWN11" s="346"/>
      <c r="IWO11" s="346"/>
      <c r="IWP11" s="346"/>
      <c r="IWQ11" s="346"/>
      <c r="IWR11" s="346"/>
      <c r="IWS11" s="346"/>
      <c r="IWT11" s="346"/>
      <c r="IWU11" s="346"/>
      <c r="IWV11" s="346"/>
      <c r="IWW11" s="346"/>
      <c r="IWX11" s="346"/>
      <c r="IWY11" s="346"/>
      <c r="IWZ11" s="346"/>
      <c r="IXA11" s="346"/>
      <c r="IXB11" s="346"/>
      <c r="IXC11" s="346"/>
      <c r="IXD11" s="346"/>
      <c r="IXE11" s="346"/>
      <c r="IXF11" s="346"/>
      <c r="IXG11" s="346"/>
      <c r="IXH11" s="346"/>
      <c r="IXI11" s="346"/>
      <c r="IXJ11" s="346"/>
      <c r="IXK11" s="346"/>
      <c r="IXL11" s="346"/>
      <c r="IXM11" s="346"/>
      <c r="IXN11" s="346"/>
      <c r="IXO11" s="346"/>
      <c r="IXP11" s="346"/>
      <c r="IXQ11" s="346"/>
      <c r="IXR11" s="346"/>
      <c r="IXS11" s="346"/>
      <c r="IXT11" s="346"/>
      <c r="IXU11" s="346"/>
      <c r="IXV11" s="346"/>
      <c r="IXW11" s="346"/>
      <c r="IXX11" s="346"/>
      <c r="IXY11" s="346"/>
      <c r="IXZ11" s="346"/>
      <c r="IYA11" s="346"/>
      <c r="IYB11" s="346"/>
      <c r="IYC11" s="346"/>
      <c r="IYD11" s="346"/>
      <c r="IYE11" s="346"/>
      <c r="IYF11" s="346"/>
      <c r="IYG11" s="346"/>
      <c r="IYH11" s="346"/>
      <c r="IYI11" s="346"/>
      <c r="IYJ11" s="346"/>
      <c r="IYK11" s="346"/>
      <c r="IYL11" s="346"/>
      <c r="IYM11" s="346"/>
      <c r="IYN11" s="346"/>
      <c r="IYO11" s="346"/>
      <c r="IYP11" s="346"/>
      <c r="IYQ11" s="346"/>
      <c r="IYR11" s="346"/>
      <c r="IYS11" s="346"/>
      <c r="IYT11" s="346"/>
      <c r="IYU11" s="346"/>
      <c r="IYV11" s="346"/>
      <c r="IYW11" s="346"/>
      <c r="IYX11" s="346"/>
      <c r="IYY11" s="346"/>
      <c r="IYZ11" s="346"/>
      <c r="IZA11" s="346"/>
      <c r="IZB11" s="346"/>
      <c r="IZC11" s="346"/>
      <c r="IZD11" s="346"/>
      <c r="IZE11" s="346"/>
      <c r="IZF11" s="346"/>
      <c r="IZG11" s="346"/>
      <c r="IZH11" s="346"/>
      <c r="IZI11" s="346"/>
      <c r="IZJ11" s="346"/>
      <c r="IZK11" s="346"/>
      <c r="IZL11" s="346"/>
      <c r="IZM11" s="346"/>
      <c r="IZN11" s="346"/>
      <c r="IZO11" s="346"/>
      <c r="IZP11" s="346"/>
      <c r="IZQ11" s="346"/>
      <c r="IZR11" s="346"/>
      <c r="IZS11" s="346"/>
      <c r="IZT11" s="346"/>
      <c r="IZU11" s="346"/>
      <c r="IZV11" s="346"/>
      <c r="IZW11" s="346"/>
      <c r="IZX11" s="346"/>
      <c r="IZY11" s="346"/>
      <c r="IZZ11" s="346"/>
      <c r="JAA11" s="346"/>
      <c r="JAB11" s="346"/>
      <c r="JAC11" s="346"/>
      <c r="JAD11" s="346"/>
      <c r="JAE11" s="346"/>
      <c r="JAF11" s="346"/>
      <c r="JAG11" s="346"/>
      <c r="JAH11" s="346"/>
      <c r="JAI11" s="346"/>
      <c r="JAJ11" s="346"/>
      <c r="JAK11" s="346"/>
      <c r="JAL11" s="346"/>
      <c r="JAM11" s="346"/>
      <c r="JAN11" s="346"/>
      <c r="JAO11" s="346"/>
      <c r="JAP11" s="346"/>
      <c r="JAQ11" s="346"/>
      <c r="JAR11" s="346"/>
      <c r="JAS11" s="346"/>
      <c r="JAT11" s="346"/>
      <c r="JAU11" s="346"/>
      <c r="JAV11" s="346"/>
      <c r="JAW11" s="346"/>
      <c r="JAX11" s="346"/>
      <c r="JAY11" s="346"/>
      <c r="JAZ11" s="346"/>
      <c r="JBA11" s="346"/>
      <c r="JBB11" s="346"/>
      <c r="JBC11" s="346"/>
      <c r="JBD11" s="346"/>
      <c r="JBE11" s="346"/>
      <c r="JBF11" s="346"/>
      <c r="JBG11" s="346"/>
      <c r="JBH11" s="346"/>
      <c r="JBI11" s="346"/>
      <c r="JBJ11" s="346"/>
      <c r="JBK11" s="346"/>
      <c r="JBL11" s="346"/>
      <c r="JBM11" s="346"/>
      <c r="JBN11" s="346"/>
      <c r="JBO11" s="346"/>
      <c r="JBP11" s="346"/>
      <c r="JBQ11" s="346"/>
      <c r="JBR11" s="346"/>
      <c r="JBS11" s="346"/>
      <c r="JBT11" s="346"/>
      <c r="JBU11" s="346"/>
      <c r="JBV11" s="346"/>
      <c r="JBW11" s="346"/>
      <c r="JBX11" s="346"/>
      <c r="JBY11" s="346"/>
      <c r="JBZ11" s="346"/>
      <c r="JCA11" s="346"/>
      <c r="JCB11" s="346"/>
      <c r="JCC11" s="346"/>
      <c r="JCD11" s="346"/>
      <c r="JCE11" s="346"/>
      <c r="JCF11" s="346"/>
      <c r="JCG11" s="346"/>
      <c r="JCH11" s="346"/>
      <c r="JCI11" s="346"/>
      <c r="JCJ11" s="346"/>
      <c r="JCK11" s="346"/>
      <c r="JCL11" s="346"/>
      <c r="JCM11" s="346"/>
      <c r="JCN11" s="346"/>
      <c r="JCO11" s="346"/>
      <c r="JCP11" s="346"/>
      <c r="JCQ11" s="346"/>
      <c r="JCR11" s="346"/>
      <c r="JCS11" s="346"/>
      <c r="JCT11" s="346"/>
      <c r="JCU11" s="346"/>
      <c r="JCV11" s="346"/>
      <c r="JCW11" s="346"/>
      <c r="JCX11" s="346"/>
      <c r="JCY11" s="346"/>
      <c r="JCZ11" s="346"/>
      <c r="JDA11" s="346"/>
      <c r="JDB11" s="346"/>
      <c r="JDC11" s="346"/>
      <c r="JDD11" s="346"/>
      <c r="JDE11" s="346"/>
      <c r="JDF11" s="346"/>
      <c r="JDG11" s="346"/>
      <c r="JDH11" s="346"/>
      <c r="JDI11" s="346"/>
      <c r="JDJ11" s="346"/>
      <c r="JDK11" s="346"/>
      <c r="JDL11" s="346"/>
      <c r="JDM11" s="346"/>
      <c r="JDN11" s="346"/>
      <c r="JDO11" s="346"/>
      <c r="JDP11" s="346"/>
      <c r="JDQ11" s="346"/>
      <c r="JDR11" s="346"/>
      <c r="JDS11" s="346"/>
      <c r="JDT11" s="346"/>
      <c r="JDU11" s="346"/>
      <c r="JDV11" s="346"/>
      <c r="JDW11" s="346"/>
      <c r="JDX11" s="346"/>
      <c r="JDY11" s="346"/>
      <c r="JDZ11" s="346"/>
      <c r="JEA11" s="346"/>
      <c r="JEB11" s="346"/>
      <c r="JEC11" s="346"/>
      <c r="JED11" s="346"/>
      <c r="JEE11" s="346"/>
      <c r="JEF11" s="346"/>
      <c r="JEG11" s="346"/>
      <c r="JEH11" s="346"/>
      <c r="JEI11" s="346"/>
      <c r="JEJ11" s="346"/>
      <c r="JEK11" s="346"/>
      <c r="JEL11" s="346"/>
      <c r="JEM11" s="346"/>
      <c r="JEN11" s="346"/>
      <c r="JEO11" s="346"/>
      <c r="JEP11" s="346"/>
      <c r="JEQ11" s="346"/>
      <c r="JER11" s="346"/>
      <c r="JES11" s="346"/>
      <c r="JET11" s="346"/>
      <c r="JEU11" s="346"/>
      <c r="JEV11" s="346"/>
      <c r="JEW11" s="346"/>
      <c r="JEX11" s="346"/>
      <c r="JEY11" s="346"/>
      <c r="JEZ11" s="346"/>
      <c r="JFA11" s="346"/>
      <c r="JFB11" s="346"/>
      <c r="JFC11" s="346"/>
      <c r="JFD11" s="346"/>
      <c r="JFE11" s="346"/>
      <c r="JFF11" s="346"/>
      <c r="JFG11" s="346"/>
      <c r="JFH11" s="346"/>
      <c r="JFI11" s="346"/>
      <c r="JFJ11" s="346"/>
      <c r="JFK11" s="346"/>
      <c r="JFL11" s="346"/>
      <c r="JFM11" s="346"/>
      <c r="JFN11" s="346"/>
      <c r="JFO11" s="346"/>
      <c r="JFP11" s="346"/>
      <c r="JFQ11" s="346"/>
      <c r="JFR11" s="346"/>
      <c r="JFS11" s="346"/>
      <c r="JFT11" s="346"/>
      <c r="JFU11" s="346"/>
      <c r="JFV11" s="346"/>
      <c r="JFW11" s="346"/>
      <c r="JFX11" s="346"/>
      <c r="JFY11" s="346"/>
      <c r="JFZ11" s="346"/>
      <c r="JGA11" s="346"/>
      <c r="JGB11" s="346"/>
      <c r="JGC11" s="346"/>
      <c r="JGD11" s="346"/>
      <c r="JGE11" s="346"/>
      <c r="JGF11" s="346"/>
      <c r="JGG11" s="346"/>
      <c r="JGH11" s="346"/>
      <c r="JGI11" s="346"/>
      <c r="JGJ11" s="346"/>
      <c r="JGK11" s="346"/>
      <c r="JGL11" s="346"/>
      <c r="JGM11" s="346"/>
      <c r="JGN11" s="346"/>
      <c r="JGO11" s="346"/>
      <c r="JGP11" s="346"/>
      <c r="JGQ11" s="346"/>
      <c r="JGR11" s="346"/>
      <c r="JGS11" s="346"/>
      <c r="JGT11" s="346"/>
      <c r="JGU11" s="346"/>
      <c r="JGV11" s="346"/>
      <c r="JGW11" s="346"/>
      <c r="JGX11" s="346"/>
      <c r="JGY11" s="346"/>
      <c r="JGZ11" s="346"/>
      <c r="JHA11" s="346"/>
      <c r="JHB11" s="346"/>
      <c r="JHC11" s="346"/>
      <c r="JHD11" s="346"/>
      <c r="JHE11" s="346"/>
      <c r="JHF11" s="346"/>
      <c r="JHG11" s="346"/>
      <c r="JHH11" s="346"/>
      <c r="JHI11" s="346"/>
      <c r="JHJ11" s="346"/>
      <c r="JHK11" s="346"/>
      <c r="JHL11" s="346"/>
      <c r="JHM11" s="346"/>
      <c r="JHN11" s="346"/>
      <c r="JHO11" s="346"/>
      <c r="JHP11" s="346"/>
      <c r="JHQ11" s="346"/>
      <c r="JHR11" s="346"/>
      <c r="JHS11" s="346"/>
      <c r="JHT11" s="346"/>
      <c r="JHU11" s="346"/>
      <c r="JHV11" s="346"/>
      <c r="JHW11" s="346"/>
      <c r="JHX11" s="346"/>
      <c r="JHY11" s="346"/>
      <c r="JHZ11" s="346"/>
      <c r="JIA11" s="346"/>
      <c r="JIB11" s="346"/>
      <c r="JIC11" s="346"/>
      <c r="JID11" s="346"/>
      <c r="JIE11" s="346"/>
      <c r="JIF11" s="346"/>
      <c r="JIG11" s="346"/>
      <c r="JIH11" s="346"/>
      <c r="JII11" s="346"/>
      <c r="JIJ11" s="346"/>
      <c r="JIK11" s="346"/>
      <c r="JIL11" s="346"/>
      <c r="JIM11" s="346"/>
      <c r="JIN11" s="346"/>
      <c r="JIO11" s="346"/>
      <c r="JIP11" s="346"/>
      <c r="JIQ11" s="346"/>
      <c r="JIR11" s="346"/>
      <c r="JIS11" s="346"/>
      <c r="JIT11" s="346"/>
      <c r="JIU11" s="346"/>
      <c r="JIV11" s="346"/>
      <c r="JIW11" s="346"/>
      <c r="JIX11" s="346"/>
      <c r="JIY11" s="346"/>
      <c r="JIZ11" s="346"/>
      <c r="JJA11" s="346"/>
      <c r="JJB11" s="346"/>
      <c r="JJC11" s="346"/>
      <c r="JJD11" s="346"/>
      <c r="JJE11" s="346"/>
      <c r="JJF11" s="346"/>
      <c r="JJG11" s="346"/>
      <c r="JJH11" s="346"/>
      <c r="JJI11" s="346"/>
      <c r="JJJ11" s="346"/>
      <c r="JJK11" s="346"/>
      <c r="JJL11" s="346"/>
      <c r="JJM11" s="346"/>
      <c r="JJN11" s="346"/>
      <c r="JJO11" s="346"/>
      <c r="JJP11" s="346"/>
      <c r="JJQ11" s="346"/>
      <c r="JJR11" s="346"/>
      <c r="JJS11" s="346"/>
      <c r="JJT11" s="346"/>
      <c r="JJU11" s="346"/>
      <c r="JJV11" s="346"/>
      <c r="JJW11" s="346"/>
      <c r="JJX11" s="346"/>
      <c r="JJY11" s="346"/>
      <c r="JJZ11" s="346"/>
      <c r="JKA11" s="346"/>
      <c r="JKB11" s="346"/>
      <c r="JKC11" s="346"/>
      <c r="JKD11" s="346"/>
      <c r="JKE11" s="346"/>
      <c r="JKF11" s="346"/>
      <c r="JKG11" s="346"/>
      <c r="JKH11" s="346"/>
      <c r="JKI11" s="346"/>
      <c r="JKJ11" s="346"/>
      <c r="JKK11" s="346"/>
      <c r="JKL11" s="346"/>
      <c r="JKM11" s="346"/>
      <c r="JKN11" s="346"/>
      <c r="JKO11" s="346"/>
      <c r="JKP11" s="346"/>
      <c r="JKQ11" s="346"/>
      <c r="JKR11" s="346"/>
      <c r="JKS11" s="346"/>
      <c r="JKT11" s="346"/>
      <c r="JKU11" s="346"/>
      <c r="JKV11" s="346"/>
      <c r="JKW11" s="346"/>
      <c r="JKX11" s="346"/>
      <c r="JKY11" s="346"/>
      <c r="JKZ11" s="346"/>
      <c r="JLA11" s="346"/>
      <c r="JLB11" s="346"/>
      <c r="JLC11" s="346"/>
      <c r="JLD11" s="346"/>
      <c r="JLE11" s="346"/>
      <c r="JLF11" s="346"/>
      <c r="JLG11" s="346"/>
      <c r="JLH11" s="346"/>
      <c r="JLI11" s="346"/>
      <c r="JLJ11" s="346"/>
      <c r="JLK11" s="346"/>
      <c r="JLL11" s="346"/>
      <c r="JLM11" s="346"/>
      <c r="JLN11" s="346"/>
      <c r="JLO11" s="346"/>
      <c r="JLP11" s="346"/>
      <c r="JLQ11" s="346"/>
      <c r="JLR11" s="346"/>
      <c r="JLS11" s="346"/>
      <c r="JLT11" s="346"/>
      <c r="JLU11" s="346"/>
      <c r="JLV11" s="346"/>
      <c r="JLW11" s="346"/>
      <c r="JLX11" s="346"/>
      <c r="JLY11" s="346"/>
      <c r="JLZ11" s="346"/>
      <c r="JMA11" s="346"/>
      <c r="JMB11" s="346"/>
      <c r="JMC11" s="346"/>
      <c r="JMD11" s="346"/>
      <c r="JME11" s="346"/>
      <c r="JMF11" s="346"/>
      <c r="JMG11" s="346"/>
      <c r="JMH11" s="346"/>
      <c r="JMI11" s="346"/>
      <c r="JMJ11" s="346"/>
      <c r="JMK11" s="346"/>
      <c r="JML11" s="346"/>
      <c r="JMM11" s="346"/>
      <c r="JMN11" s="346"/>
      <c r="JMO11" s="346"/>
      <c r="JMP11" s="346"/>
      <c r="JMQ11" s="346"/>
      <c r="JMR11" s="346"/>
      <c r="JMS11" s="346"/>
      <c r="JMT11" s="346"/>
      <c r="JMU11" s="346"/>
      <c r="JMV11" s="346"/>
      <c r="JMW11" s="346"/>
      <c r="JMX11" s="346"/>
      <c r="JMY11" s="346"/>
      <c r="JMZ11" s="346"/>
      <c r="JNA11" s="346"/>
      <c r="JNB11" s="346"/>
      <c r="JNC11" s="346"/>
      <c r="JND11" s="346"/>
      <c r="JNE11" s="346"/>
      <c r="JNF11" s="346"/>
      <c r="JNG11" s="346"/>
      <c r="JNH11" s="346"/>
      <c r="JNI11" s="346"/>
      <c r="JNJ11" s="346"/>
      <c r="JNK11" s="346"/>
      <c r="JNL11" s="346"/>
      <c r="JNM11" s="346"/>
      <c r="JNN11" s="346"/>
      <c r="JNO11" s="346"/>
      <c r="JNP11" s="346"/>
      <c r="JNQ11" s="346"/>
      <c r="JNR11" s="346"/>
      <c r="JNS11" s="346"/>
      <c r="JNT11" s="346"/>
      <c r="JNU11" s="346"/>
      <c r="JNV11" s="346"/>
      <c r="JNW11" s="346"/>
      <c r="JNX11" s="346"/>
      <c r="JNY11" s="346"/>
      <c r="JNZ11" s="346"/>
      <c r="JOA11" s="346"/>
      <c r="JOB11" s="346"/>
      <c r="JOC11" s="346"/>
      <c r="JOD11" s="346"/>
      <c r="JOE11" s="346"/>
      <c r="JOF11" s="346"/>
      <c r="JOG11" s="346"/>
      <c r="JOH11" s="346"/>
      <c r="JOI11" s="346"/>
      <c r="JOJ11" s="346"/>
      <c r="JOK11" s="346"/>
      <c r="JOL11" s="346"/>
      <c r="JOM11" s="346"/>
      <c r="JON11" s="346"/>
      <c r="JOO11" s="346"/>
      <c r="JOP11" s="346"/>
      <c r="JOQ11" s="346"/>
      <c r="JOR11" s="346"/>
      <c r="JOS11" s="346"/>
      <c r="JOT11" s="346"/>
      <c r="JOU11" s="346"/>
      <c r="JOV11" s="346"/>
      <c r="JOW11" s="346"/>
      <c r="JOX11" s="346"/>
      <c r="JOY11" s="346"/>
      <c r="JOZ11" s="346"/>
      <c r="JPA11" s="346"/>
      <c r="JPB11" s="346"/>
      <c r="JPC11" s="346"/>
      <c r="JPD11" s="346"/>
      <c r="JPE11" s="346"/>
      <c r="JPF11" s="346"/>
      <c r="JPG11" s="346"/>
      <c r="JPH11" s="346"/>
      <c r="JPI11" s="346"/>
      <c r="JPJ11" s="346"/>
      <c r="JPK11" s="346"/>
      <c r="JPL11" s="346"/>
      <c r="JPM11" s="346"/>
      <c r="JPN11" s="346"/>
      <c r="JPO11" s="346"/>
      <c r="JPP11" s="346"/>
      <c r="JPQ11" s="346"/>
      <c r="JPR11" s="346"/>
      <c r="JPS11" s="346"/>
      <c r="JPT11" s="346"/>
      <c r="JPU11" s="346"/>
      <c r="JPV11" s="346"/>
      <c r="JPW11" s="346"/>
      <c r="JPX11" s="346"/>
      <c r="JPY11" s="346"/>
      <c r="JPZ11" s="346"/>
      <c r="JQA11" s="346"/>
      <c r="JQB11" s="346"/>
      <c r="JQC11" s="346"/>
      <c r="JQD11" s="346"/>
      <c r="JQE11" s="346"/>
      <c r="JQF11" s="346"/>
      <c r="JQG11" s="346"/>
      <c r="JQH11" s="346"/>
      <c r="JQI11" s="346"/>
      <c r="JQJ11" s="346"/>
      <c r="JQK11" s="346"/>
      <c r="JQL11" s="346"/>
      <c r="JQM11" s="346"/>
      <c r="JQN11" s="346"/>
      <c r="JQO11" s="346"/>
      <c r="JQP11" s="346"/>
      <c r="JQQ11" s="346"/>
      <c r="JQR11" s="346"/>
      <c r="JQS11" s="346"/>
      <c r="JQT11" s="346"/>
      <c r="JQU11" s="346"/>
      <c r="JQV11" s="346"/>
      <c r="JQW11" s="346"/>
      <c r="JQX11" s="346"/>
      <c r="JQY11" s="346"/>
      <c r="JQZ11" s="346"/>
      <c r="JRA11" s="346"/>
      <c r="JRB11" s="346"/>
      <c r="JRC11" s="346"/>
      <c r="JRD11" s="346"/>
      <c r="JRE11" s="346"/>
      <c r="JRF11" s="346"/>
      <c r="JRG11" s="346"/>
      <c r="JRH11" s="346"/>
      <c r="JRI11" s="346"/>
      <c r="JRJ11" s="346"/>
      <c r="JRK11" s="346"/>
      <c r="JRL11" s="346"/>
      <c r="JRM11" s="346"/>
      <c r="JRN11" s="346"/>
      <c r="JRO11" s="346"/>
      <c r="JRP11" s="346"/>
      <c r="JRQ11" s="346"/>
      <c r="JRR11" s="346"/>
      <c r="JRS11" s="346"/>
      <c r="JRT11" s="346"/>
      <c r="JRU11" s="346"/>
      <c r="JRV11" s="346"/>
      <c r="JRW11" s="346"/>
      <c r="JRX11" s="346"/>
      <c r="JRY11" s="346"/>
      <c r="JRZ11" s="346"/>
      <c r="JSA11" s="346"/>
      <c r="JSB11" s="346"/>
      <c r="JSC11" s="346"/>
      <c r="JSD11" s="346"/>
      <c r="JSE11" s="346"/>
      <c r="JSF11" s="346"/>
      <c r="JSG11" s="346"/>
      <c r="JSH11" s="346"/>
      <c r="JSI11" s="346"/>
      <c r="JSJ11" s="346"/>
      <c r="JSK11" s="346"/>
      <c r="JSL11" s="346"/>
      <c r="JSM11" s="346"/>
      <c r="JSN11" s="346"/>
      <c r="JSO11" s="346"/>
      <c r="JSP11" s="346"/>
      <c r="JSQ11" s="346"/>
      <c r="JSR11" s="346"/>
      <c r="JSS11" s="346"/>
      <c r="JST11" s="346"/>
      <c r="JSU11" s="346"/>
      <c r="JSV11" s="346"/>
      <c r="JSW11" s="346"/>
      <c r="JSX11" s="346"/>
      <c r="JSY11" s="346"/>
      <c r="JSZ11" s="346"/>
      <c r="JTA11" s="346"/>
      <c r="JTB11" s="346"/>
      <c r="JTC11" s="346"/>
      <c r="JTD11" s="346"/>
      <c r="JTE11" s="346"/>
      <c r="JTF11" s="346"/>
      <c r="JTG11" s="346"/>
      <c r="JTH11" s="346"/>
      <c r="JTI11" s="346"/>
      <c r="JTJ11" s="346"/>
      <c r="JTK11" s="346"/>
      <c r="JTL11" s="346"/>
      <c r="JTM11" s="346"/>
      <c r="JTN11" s="346"/>
      <c r="JTO11" s="346"/>
      <c r="JTP11" s="346"/>
      <c r="JTQ11" s="346"/>
      <c r="JTR11" s="346"/>
      <c r="JTS11" s="346"/>
      <c r="JTT11" s="346"/>
      <c r="JTU11" s="346"/>
      <c r="JTV11" s="346"/>
      <c r="JTW11" s="346"/>
      <c r="JTX11" s="346"/>
      <c r="JTY11" s="346"/>
      <c r="JTZ11" s="346"/>
      <c r="JUA11" s="346"/>
      <c r="JUB11" s="346"/>
      <c r="JUC11" s="346"/>
      <c r="JUD11" s="346"/>
      <c r="JUE11" s="346"/>
      <c r="JUF11" s="346"/>
      <c r="JUG11" s="346"/>
      <c r="JUH11" s="346"/>
      <c r="JUI11" s="346"/>
      <c r="JUJ11" s="346"/>
      <c r="JUK11" s="346"/>
      <c r="JUL11" s="346"/>
      <c r="JUM11" s="346"/>
      <c r="JUN11" s="346"/>
      <c r="JUO11" s="346"/>
      <c r="JUP11" s="346"/>
      <c r="JUQ11" s="346"/>
      <c r="JUR11" s="346"/>
      <c r="JUS11" s="346"/>
      <c r="JUT11" s="346"/>
      <c r="JUU11" s="346"/>
      <c r="JUV11" s="346"/>
      <c r="JUW11" s="346"/>
      <c r="JUX11" s="346"/>
      <c r="JUY11" s="346"/>
      <c r="JUZ11" s="346"/>
      <c r="JVA11" s="346"/>
      <c r="JVB11" s="346"/>
      <c r="JVC11" s="346"/>
      <c r="JVD11" s="346"/>
      <c r="JVE11" s="346"/>
      <c r="JVF11" s="346"/>
      <c r="JVG11" s="346"/>
      <c r="JVH11" s="346"/>
      <c r="JVI11" s="346"/>
      <c r="JVJ11" s="346"/>
      <c r="JVK11" s="346"/>
      <c r="JVL11" s="346"/>
      <c r="JVM11" s="346"/>
      <c r="JVN11" s="346"/>
      <c r="JVO11" s="346"/>
      <c r="JVP11" s="346"/>
      <c r="JVQ11" s="346"/>
      <c r="JVR11" s="346"/>
      <c r="JVS11" s="346"/>
      <c r="JVT11" s="346"/>
      <c r="JVU11" s="346"/>
      <c r="JVV11" s="346"/>
      <c r="JVW11" s="346"/>
      <c r="JVX11" s="346"/>
      <c r="JVY11" s="346"/>
      <c r="JVZ11" s="346"/>
      <c r="JWA11" s="346"/>
      <c r="JWB11" s="346"/>
      <c r="JWC11" s="346"/>
      <c r="JWD11" s="346"/>
      <c r="JWE11" s="346"/>
      <c r="JWF11" s="346"/>
      <c r="JWG11" s="346"/>
      <c r="JWH11" s="346"/>
      <c r="JWI11" s="346"/>
      <c r="JWJ11" s="346"/>
      <c r="JWK11" s="346"/>
      <c r="JWL11" s="346"/>
      <c r="JWM11" s="346"/>
      <c r="JWN11" s="346"/>
      <c r="JWO11" s="346"/>
      <c r="JWP11" s="346"/>
      <c r="JWQ11" s="346"/>
      <c r="JWR11" s="346"/>
      <c r="JWS11" s="346"/>
      <c r="JWT11" s="346"/>
      <c r="JWU11" s="346"/>
      <c r="JWV11" s="346"/>
      <c r="JWW11" s="346"/>
      <c r="JWX11" s="346"/>
      <c r="JWY11" s="346"/>
      <c r="JWZ11" s="346"/>
      <c r="JXA11" s="346"/>
      <c r="JXB11" s="346"/>
      <c r="JXC11" s="346"/>
      <c r="JXD11" s="346"/>
      <c r="JXE11" s="346"/>
      <c r="JXF11" s="346"/>
      <c r="JXG11" s="346"/>
      <c r="JXH11" s="346"/>
      <c r="JXI11" s="346"/>
      <c r="JXJ11" s="346"/>
      <c r="JXK11" s="346"/>
      <c r="JXL11" s="346"/>
      <c r="JXM11" s="346"/>
      <c r="JXN11" s="346"/>
      <c r="JXO11" s="346"/>
      <c r="JXP11" s="346"/>
      <c r="JXQ11" s="346"/>
      <c r="JXR11" s="346"/>
      <c r="JXS11" s="346"/>
      <c r="JXT11" s="346"/>
      <c r="JXU11" s="346"/>
      <c r="JXV11" s="346"/>
      <c r="JXW11" s="346"/>
      <c r="JXX11" s="346"/>
      <c r="JXY11" s="346"/>
      <c r="JXZ11" s="346"/>
      <c r="JYA11" s="346"/>
      <c r="JYB11" s="346"/>
      <c r="JYC11" s="346"/>
      <c r="JYD11" s="346"/>
      <c r="JYE11" s="346"/>
      <c r="JYF11" s="346"/>
      <c r="JYG11" s="346"/>
      <c r="JYH11" s="346"/>
      <c r="JYI11" s="346"/>
      <c r="JYJ11" s="346"/>
      <c r="JYK11" s="346"/>
      <c r="JYL11" s="346"/>
      <c r="JYM11" s="346"/>
      <c r="JYN11" s="346"/>
      <c r="JYO11" s="346"/>
      <c r="JYP11" s="346"/>
      <c r="JYQ11" s="346"/>
      <c r="JYR11" s="346"/>
      <c r="JYS11" s="346"/>
      <c r="JYT11" s="346"/>
      <c r="JYU11" s="346"/>
      <c r="JYV11" s="346"/>
      <c r="JYW11" s="346"/>
      <c r="JYX11" s="346"/>
      <c r="JYY11" s="346"/>
      <c r="JYZ11" s="346"/>
      <c r="JZA11" s="346"/>
      <c r="JZB11" s="346"/>
      <c r="JZC11" s="346"/>
      <c r="JZD11" s="346"/>
      <c r="JZE11" s="346"/>
      <c r="JZF11" s="346"/>
      <c r="JZG11" s="346"/>
      <c r="JZH11" s="346"/>
      <c r="JZI11" s="346"/>
      <c r="JZJ11" s="346"/>
      <c r="JZK11" s="346"/>
      <c r="JZL11" s="346"/>
      <c r="JZM11" s="346"/>
      <c r="JZN11" s="346"/>
      <c r="JZO11" s="346"/>
      <c r="JZP11" s="346"/>
      <c r="JZQ11" s="346"/>
      <c r="JZR11" s="346"/>
      <c r="JZS11" s="346"/>
      <c r="JZT11" s="346"/>
      <c r="JZU11" s="346"/>
      <c r="JZV11" s="346"/>
      <c r="JZW11" s="346"/>
      <c r="JZX11" s="346"/>
      <c r="JZY11" s="346"/>
      <c r="JZZ11" s="346"/>
      <c r="KAA11" s="346"/>
      <c r="KAB11" s="346"/>
      <c r="KAC11" s="346"/>
      <c r="KAD11" s="346"/>
      <c r="KAE11" s="346"/>
      <c r="KAF11" s="346"/>
      <c r="KAG11" s="346"/>
      <c r="KAH11" s="346"/>
      <c r="KAI11" s="346"/>
      <c r="KAJ11" s="346"/>
      <c r="KAK11" s="346"/>
      <c r="KAL11" s="346"/>
      <c r="KAM11" s="346"/>
      <c r="KAN11" s="346"/>
      <c r="KAO11" s="346"/>
      <c r="KAP11" s="346"/>
      <c r="KAQ11" s="346"/>
      <c r="KAR11" s="346"/>
      <c r="KAS11" s="346"/>
      <c r="KAT11" s="346"/>
      <c r="KAU11" s="346"/>
      <c r="KAV11" s="346"/>
      <c r="KAW11" s="346"/>
      <c r="KAX11" s="346"/>
      <c r="KAY11" s="346"/>
      <c r="KAZ11" s="346"/>
      <c r="KBA11" s="346"/>
      <c r="KBB11" s="346"/>
      <c r="KBC11" s="346"/>
      <c r="KBD11" s="346"/>
      <c r="KBE11" s="346"/>
      <c r="KBF11" s="346"/>
      <c r="KBG11" s="346"/>
      <c r="KBH11" s="346"/>
      <c r="KBI11" s="346"/>
      <c r="KBJ11" s="346"/>
      <c r="KBK11" s="346"/>
      <c r="KBL11" s="346"/>
      <c r="KBM11" s="346"/>
      <c r="KBN11" s="346"/>
      <c r="KBO11" s="346"/>
      <c r="KBP11" s="346"/>
      <c r="KBQ11" s="346"/>
      <c r="KBR11" s="346"/>
      <c r="KBS11" s="346"/>
      <c r="KBT11" s="346"/>
      <c r="KBU11" s="346"/>
      <c r="KBV11" s="346"/>
      <c r="KBW11" s="346"/>
      <c r="KBX11" s="346"/>
      <c r="KBY11" s="346"/>
      <c r="KBZ11" s="346"/>
      <c r="KCA11" s="346"/>
      <c r="KCB11" s="346"/>
      <c r="KCC11" s="346"/>
      <c r="KCD11" s="346"/>
      <c r="KCE11" s="346"/>
      <c r="KCF11" s="346"/>
      <c r="KCG11" s="346"/>
      <c r="KCH11" s="346"/>
      <c r="KCI11" s="346"/>
      <c r="KCJ11" s="346"/>
      <c r="KCK11" s="346"/>
      <c r="KCL11" s="346"/>
      <c r="KCM11" s="346"/>
      <c r="KCN11" s="346"/>
      <c r="KCO11" s="346"/>
      <c r="KCP11" s="346"/>
      <c r="KCQ11" s="346"/>
      <c r="KCR11" s="346"/>
      <c r="KCS11" s="346"/>
      <c r="KCT11" s="346"/>
      <c r="KCU11" s="346"/>
      <c r="KCV11" s="346"/>
      <c r="KCW11" s="346"/>
      <c r="KCX11" s="346"/>
      <c r="KCY11" s="346"/>
      <c r="KCZ11" s="346"/>
      <c r="KDA11" s="346"/>
      <c r="KDB11" s="346"/>
      <c r="KDC11" s="346"/>
      <c r="KDD11" s="346"/>
      <c r="KDE11" s="346"/>
      <c r="KDF11" s="346"/>
      <c r="KDG11" s="346"/>
      <c r="KDH11" s="346"/>
      <c r="KDI11" s="346"/>
      <c r="KDJ11" s="346"/>
      <c r="KDK11" s="346"/>
      <c r="KDL11" s="346"/>
      <c r="KDM11" s="346"/>
      <c r="KDN11" s="346"/>
      <c r="KDO11" s="346"/>
      <c r="KDP11" s="346"/>
      <c r="KDQ11" s="346"/>
      <c r="KDR11" s="346"/>
      <c r="KDS11" s="346"/>
      <c r="KDT11" s="346"/>
      <c r="KDU11" s="346"/>
      <c r="KDV11" s="346"/>
      <c r="KDW11" s="346"/>
      <c r="KDX11" s="346"/>
      <c r="KDY11" s="346"/>
      <c r="KDZ11" s="346"/>
      <c r="KEA11" s="346"/>
      <c r="KEB11" s="346"/>
      <c r="KEC11" s="346"/>
      <c r="KED11" s="346"/>
      <c r="KEE11" s="346"/>
      <c r="KEF11" s="346"/>
      <c r="KEG11" s="346"/>
      <c r="KEH11" s="346"/>
      <c r="KEI11" s="346"/>
      <c r="KEJ11" s="346"/>
      <c r="KEK11" s="346"/>
      <c r="KEL11" s="346"/>
      <c r="KEM11" s="346"/>
      <c r="KEN11" s="346"/>
      <c r="KEO11" s="346"/>
      <c r="KEP11" s="346"/>
      <c r="KEQ11" s="346"/>
      <c r="KER11" s="346"/>
      <c r="KES11" s="346"/>
      <c r="KET11" s="346"/>
      <c r="KEU11" s="346"/>
      <c r="KEV11" s="346"/>
      <c r="KEW11" s="346"/>
      <c r="KEX11" s="346"/>
      <c r="KEY11" s="346"/>
      <c r="KEZ11" s="346"/>
      <c r="KFA11" s="346"/>
      <c r="KFB11" s="346"/>
      <c r="KFC11" s="346"/>
      <c r="KFD11" s="346"/>
      <c r="KFE11" s="346"/>
      <c r="KFF11" s="346"/>
      <c r="KFG11" s="346"/>
      <c r="KFH11" s="346"/>
      <c r="KFI11" s="346"/>
      <c r="KFJ11" s="346"/>
      <c r="KFK11" s="346"/>
      <c r="KFL11" s="346"/>
      <c r="KFM11" s="346"/>
      <c r="KFN11" s="346"/>
      <c r="KFO11" s="346"/>
      <c r="KFP11" s="346"/>
      <c r="KFQ11" s="346"/>
      <c r="KFR11" s="346"/>
      <c r="KFS11" s="346"/>
      <c r="KFT11" s="346"/>
      <c r="KFU11" s="346"/>
      <c r="KFV11" s="346"/>
      <c r="KFW11" s="346"/>
      <c r="KFX11" s="346"/>
      <c r="KFY11" s="346"/>
      <c r="KFZ11" s="346"/>
      <c r="KGA11" s="346"/>
      <c r="KGB11" s="346"/>
      <c r="KGC11" s="346"/>
      <c r="KGD11" s="346"/>
      <c r="KGE11" s="346"/>
      <c r="KGF11" s="346"/>
      <c r="KGG11" s="346"/>
      <c r="KGH11" s="346"/>
      <c r="KGI11" s="346"/>
      <c r="KGJ11" s="346"/>
      <c r="KGK11" s="346"/>
      <c r="KGL11" s="346"/>
      <c r="KGM11" s="346"/>
      <c r="KGN11" s="346"/>
      <c r="KGO11" s="346"/>
      <c r="KGP11" s="346"/>
      <c r="KGQ11" s="346"/>
      <c r="KGR11" s="346"/>
      <c r="KGS11" s="346"/>
      <c r="KGT11" s="346"/>
      <c r="KGU11" s="346"/>
      <c r="KGV11" s="346"/>
      <c r="KGW11" s="346"/>
      <c r="KGX11" s="346"/>
      <c r="KGY11" s="346"/>
      <c r="KGZ11" s="346"/>
      <c r="KHA11" s="346"/>
      <c r="KHB11" s="346"/>
      <c r="KHC11" s="346"/>
      <c r="KHD11" s="346"/>
      <c r="KHE11" s="346"/>
      <c r="KHF11" s="346"/>
      <c r="KHG11" s="346"/>
      <c r="KHH11" s="346"/>
      <c r="KHI11" s="346"/>
      <c r="KHJ11" s="346"/>
      <c r="KHK11" s="346"/>
      <c r="KHL11" s="346"/>
      <c r="KHM11" s="346"/>
      <c r="KHN11" s="346"/>
      <c r="KHO11" s="346"/>
      <c r="KHP11" s="346"/>
      <c r="KHQ11" s="346"/>
      <c r="KHR11" s="346"/>
      <c r="KHS11" s="346"/>
      <c r="KHT11" s="346"/>
      <c r="KHU11" s="346"/>
      <c r="KHV11" s="346"/>
      <c r="KHW11" s="346"/>
      <c r="KHX11" s="346"/>
      <c r="KHY11" s="346"/>
      <c r="KHZ11" s="346"/>
      <c r="KIA11" s="346"/>
      <c r="KIB11" s="346"/>
      <c r="KIC11" s="346"/>
      <c r="KID11" s="346"/>
      <c r="KIE11" s="346"/>
      <c r="KIF11" s="346"/>
      <c r="KIG11" s="346"/>
      <c r="KIH11" s="346"/>
      <c r="KII11" s="346"/>
      <c r="KIJ11" s="346"/>
      <c r="KIK11" s="346"/>
      <c r="KIL11" s="346"/>
      <c r="KIM11" s="346"/>
      <c r="KIN11" s="346"/>
      <c r="KIO11" s="346"/>
      <c r="KIP11" s="346"/>
      <c r="KIQ11" s="346"/>
      <c r="KIR11" s="346"/>
      <c r="KIS11" s="346"/>
      <c r="KIT11" s="346"/>
      <c r="KIU11" s="346"/>
      <c r="KIV11" s="346"/>
      <c r="KIW11" s="346"/>
      <c r="KIX11" s="346"/>
      <c r="KIY11" s="346"/>
      <c r="KIZ11" s="346"/>
      <c r="KJA11" s="346"/>
      <c r="KJB11" s="346"/>
      <c r="KJC11" s="346"/>
      <c r="KJD11" s="346"/>
      <c r="KJE11" s="346"/>
      <c r="KJF11" s="346"/>
      <c r="KJG11" s="346"/>
      <c r="KJH11" s="346"/>
      <c r="KJI11" s="346"/>
      <c r="KJJ11" s="346"/>
      <c r="KJK11" s="346"/>
      <c r="KJL11" s="346"/>
      <c r="KJM11" s="346"/>
      <c r="KJN11" s="346"/>
      <c r="KJO11" s="346"/>
      <c r="KJP11" s="346"/>
      <c r="KJQ11" s="346"/>
      <c r="KJR11" s="346"/>
      <c r="KJS11" s="346"/>
      <c r="KJT11" s="346"/>
      <c r="KJU11" s="346"/>
      <c r="KJV11" s="346"/>
      <c r="KJW11" s="346"/>
      <c r="KJX11" s="346"/>
      <c r="KJY11" s="346"/>
      <c r="KJZ11" s="346"/>
      <c r="KKA11" s="346"/>
      <c r="KKB11" s="346"/>
      <c r="KKC11" s="346"/>
      <c r="KKD11" s="346"/>
      <c r="KKE11" s="346"/>
      <c r="KKF11" s="346"/>
      <c r="KKG11" s="346"/>
      <c r="KKH11" s="346"/>
      <c r="KKI11" s="346"/>
      <c r="KKJ11" s="346"/>
      <c r="KKK11" s="346"/>
      <c r="KKL11" s="346"/>
      <c r="KKM11" s="346"/>
      <c r="KKN11" s="346"/>
      <c r="KKO11" s="346"/>
      <c r="KKP11" s="346"/>
      <c r="KKQ11" s="346"/>
      <c r="KKR11" s="346"/>
      <c r="KKS11" s="346"/>
      <c r="KKT11" s="346"/>
      <c r="KKU11" s="346"/>
      <c r="KKV11" s="346"/>
      <c r="KKW11" s="346"/>
      <c r="KKX11" s="346"/>
      <c r="KKY11" s="346"/>
      <c r="KKZ11" s="346"/>
      <c r="KLA11" s="346"/>
      <c r="KLB11" s="346"/>
      <c r="KLC11" s="346"/>
      <c r="KLD11" s="346"/>
      <c r="KLE11" s="346"/>
      <c r="KLF11" s="346"/>
      <c r="KLG11" s="346"/>
      <c r="KLH11" s="346"/>
      <c r="KLI11" s="346"/>
      <c r="KLJ11" s="346"/>
      <c r="KLK11" s="346"/>
      <c r="KLL11" s="346"/>
      <c r="KLM11" s="346"/>
      <c r="KLN11" s="346"/>
      <c r="KLO11" s="346"/>
      <c r="KLP11" s="346"/>
      <c r="KLQ11" s="346"/>
      <c r="KLR11" s="346"/>
      <c r="KLS11" s="346"/>
      <c r="KLT11" s="346"/>
      <c r="KLU11" s="346"/>
      <c r="KLV11" s="346"/>
      <c r="KLW11" s="346"/>
      <c r="KLX11" s="346"/>
      <c r="KLY11" s="346"/>
      <c r="KLZ11" s="346"/>
      <c r="KMA11" s="346"/>
      <c r="KMB11" s="346"/>
      <c r="KMC11" s="346"/>
      <c r="KMD11" s="346"/>
      <c r="KME11" s="346"/>
      <c r="KMF11" s="346"/>
      <c r="KMG11" s="346"/>
      <c r="KMH11" s="346"/>
      <c r="KMI11" s="346"/>
      <c r="KMJ11" s="346"/>
      <c r="KMK11" s="346"/>
      <c r="KML11" s="346"/>
      <c r="KMM11" s="346"/>
      <c r="KMN11" s="346"/>
      <c r="KMO11" s="346"/>
      <c r="KMP11" s="346"/>
      <c r="KMQ11" s="346"/>
      <c r="KMR11" s="346"/>
      <c r="KMS11" s="346"/>
      <c r="KMT11" s="346"/>
      <c r="KMU11" s="346"/>
      <c r="KMV11" s="346"/>
      <c r="KMW11" s="346"/>
      <c r="KMX11" s="346"/>
      <c r="KMY11" s="346"/>
      <c r="KMZ11" s="346"/>
      <c r="KNA11" s="346"/>
      <c r="KNB11" s="346"/>
      <c r="KNC11" s="346"/>
      <c r="KND11" s="346"/>
      <c r="KNE11" s="346"/>
      <c r="KNF11" s="346"/>
      <c r="KNG11" s="346"/>
      <c r="KNH11" s="346"/>
      <c r="KNI11" s="346"/>
      <c r="KNJ11" s="346"/>
      <c r="KNK11" s="346"/>
      <c r="KNL11" s="346"/>
      <c r="KNM11" s="346"/>
      <c r="KNN11" s="346"/>
      <c r="KNO11" s="346"/>
      <c r="KNP11" s="346"/>
      <c r="KNQ11" s="346"/>
      <c r="KNR11" s="346"/>
      <c r="KNS11" s="346"/>
      <c r="KNT11" s="346"/>
      <c r="KNU11" s="346"/>
      <c r="KNV11" s="346"/>
      <c r="KNW11" s="346"/>
      <c r="KNX11" s="346"/>
      <c r="KNY11" s="346"/>
      <c r="KNZ11" s="346"/>
      <c r="KOA11" s="346"/>
      <c r="KOB11" s="346"/>
      <c r="KOC11" s="346"/>
      <c r="KOD11" s="346"/>
      <c r="KOE11" s="346"/>
      <c r="KOF11" s="346"/>
      <c r="KOG11" s="346"/>
      <c r="KOH11" s="346"/>
      <c r="KOI11" s="346"/>
      <c r="KOJ11" s="346"/>
      <c r="KOK11" s="346"/>
      <c r="KOL11" s="346"/>
      <c r="KOM11" s="346"/>
      <c r="KON11" s="346"/>
      <c r="KOO11" s="346"/>
      <c r="KOP11" s="346"/>
      <c r="KOQ11" s="346"/>
      <c r="KOR11" s="346"/>
      <c r="KOS11" s="346"/>
      <c r="KOT11" s="346"/>
      <c r="KOU11" s="346"/>
      <c r="KOV11" s="346"/>
      <c r="KOW11" s="346"/>
      <c r="KOX11" s="346"/>
      <c r="KOY11" s="346"/>
      <c r="KOZ11" s="346"/>
      <c r="KPA11" s="346"/>
      <c r="KPB11" s="346"/>
      <c r="KPC11" s="346"/>
      <c r="KPD11" s="346"/>
      <c r="KPE11" s="346"/>
      <c r="KPF11" s="346"/>
      <c r="KPG11" s="346"/>
      <c r="KPH11" s="346"/>
      <c r="KPI11" s="346"/>
      <c r="KPJ11" s="346"/>
      <c r="KPK11" s="346"/>
      <c r="KPL11" s="346"/>
      <c r="KPM11" s="346"/>
      <c r="KPN11" s="346"/>
      <c r="KPO11" s="346"/>
      <c r="KPP11" s="346"/>
      <c r="KPQ11" s="346"/>
      <c r="KPR11" s="346"/>
      <c r="KPS11" s="346"/>
      <c r="KPT11" s="346"/>
      <c r="KPU11" s="346"/>
      <c r="KPV11" s="346"/>
      <c r="KPW11" s="346"/>
      <c r="KPX11" s="346"/>
      <c r="KPY11" s="346"/>
      <c r="KPZ11" s="346"/>
      <c r="KQA11" s="346"/>
      <c r="KQB11" s="346"/>
      <c r="KQC11" s="346"/>
      <c r="KQD11" s="346"/>
      <c r="KQE11" s="346"/>
      <c r="KQF11" s="346"/>
      <c r="KQG11" s="346"/>
      <c r="KQH11" s="346"/>
      <c r="KQI11" s="346"/>
      <c r="KQJ11" s="346"/>
      <c r="KQK11" s="346"/>
      <c r="KQL11" s="346"/>
      <c r="KQM11" s="346"/>
      <c r="KQN11" s="346"/>
      <c r="KQO11" s="346"/>
      <c r="KQP11" s="346"/>
      <c r="KQQ11" s="346"/>
      <c r="KQR11" s="346"/>
      <c r="KQS11" s="346"/>
      <c r="KQT11" s="346"/>
      <c r="KQU11" s="346"/>
      <c r="KQV11" s="346"/>
      <c r="KQW11" s="346"/>
      <c r="KQX11" s="346"/>
      <c r="KQY11" s="346"/>
      <c r="KQZ11" s="346"/>
      <c r="KRA11" s="346"/>
      <c r="KRB11" s="346"/>
      <c r="KRC11" s="346"/>
      <c r="KRD11" s="346"/>
      <c r="KRE11" s="346"/>
      <c r="KRF11" s="346"/>
      <c r="KRG11" s="346"/>
      <c r="KRH11" s="346"/>
      <c r="KRI11" s="346"/>
      <c r="KRJ11" s="346"/>
      <c r="KRK11" s="346"/>
      <c r="KRL11" s="346"/>
      <c r="KRM11" s="346"/>
      <c r="KRN11" s="346"/>
      <c r="KRO11" s="346"/>
      <c r="KRP11" s="346"/>
      <c r="KRQ11" s="346"/>
      <c r="KRR11" s="346"/>
      <c r="KRS11" s="346"/>
      <c r="KRT11" s="346"/>
      <c r="KRU11" s="346"/>
      <c r="KRV11" s="346"/>
      <c r="KRW11" s="346"/>
      <c r="KRX11" s="346"/>
      <c r="KRY11" s="346"/>
      <c r="KRZ11" s="346"/>
      <c r="KSA11" s="346"/>
      <c r="KSB11" s="346"/>
      <c r="KSC11" s="346"/>
      <c r="KSD11" s="346"/>
      <c r="KSE11" s="346"/>
      <c r="KSF11" s="346"/>
      <c r="KSG11" s="346"/>
      <c r="KSH11" s="346"/>
      <c r="KSI11" s="346"/>
      <c r="KSJ11" s="346"/>
      <c r="KSK11" s="346"/>
      <c r="KSL11" s="346"/>
      <c r="KSM11" s="346"/>
      <c r="KSN11" s="346"/>
      <c r="KSO11" s="346"/>
      <c r="KSP11" s="346"/>
      <c r="KSQ11" s="346"/>
      <c r="KSR11" s="346"/>
      <c r="KSS11" s="346"/>
      <c r="KST11" s="346"/>
      <c r="KSU11" s="346"/>
      <c r="KSV11" s="346"/>
      <c r="KSW11" s="346"/>
      <c r="KSX11" s="346"/>
      <c r="KSY11" s="346"/>
      <c r="KSZ11" s="346"/>
      <c r="KTA11" s="346"/>
      <c r="KTB11" s="346"/>
      <c r="KTC11" s="346"/>
      <c r="KTD11" s="346"/>
      <c r="KTE11" s="346"/>
      <c r="KTF11" s="346"/>
      <c r="KTG11" s="346"/>
      <c r="KTH11" s="346"/>
      <c r="KTI11" s="346"/>
      <c r="KTJ11" s="346"/>
      <c r="KTK11" s="346"/>
      <c r="KTL11" s="346"/>
      <c r="KTM11" s="346"/>
      <c r="KTN11" s="346"/>
      <c r="KTO11" s="346"/>
      <c r="KTP11" s="346"/>
      <c r="KTQ11" s="346"/>
      <c r="KTR11" s="346"/>
      <c r="KTS11" s="346"/>
      <c r="KTT11" s="346"/>
      <c r="KTU11" s="346"/>
      <c r="KTV11" s="346"/>
      <c r="KTW11" s="346"/>
      <c r="KTX11" s="346"/>
      <c r="KTY11" s="346"/>
      <c r="KTZ11" s="346"/>
      <c r="KUA11" s="346"/>
      <c r="KUB11" s="346"/>
      <c r="KUC11" s="346"/>
      <c r="KUD11" s="346"/>
      <c r="KUE11" s="346"/>
      <c r="KUF11" s="346"/>
      <c r="KUG11" s="346"/>
      <c r="KUH11" s="346"/>
      <c r="KUI11" s="346"/>
      <c r="KUJ11" s="346"/>
      <c r="KUK11" s="346"/>
      <c r="KUL11" s="346"/>
      <c r="KUM11" s="346"/>
      <c r="KUN11" s="346"/>
      <c r="KUO11" s="346"/>
      <c r="KUP11" s="346"/>
      <c r="KUQ11" s="346"/>
      <c r="KUR11" s="346"/>
      <c r="KUS11" s="346"/>
      <c r="KUT11" s="346"/>
      <c r="KUU11" s="346"/>
      <c r="KUV11" s="346"/>
      <c r="KUW11" s="346"/>
      <c r="KUX11" s="346"/>
      <c r="KUY11" s="346"/>
      <c r="KUZ11" s="346"/>
      <c r="KVA11" s="346"/>
      <c r="KVB11" s="346"/>
      <c r="KVC11" s="346"/>
      <c r="KVD11" s="346"/>
      <c r="KVE11" s="346"/>
      <c r="KVF11" s="346"/>
      <c r="KVG11" s="346"/>
      <c r="KVH11" s="346"/>
      <c r="KVI11" s="346"/>
      <c r="KVJ11" s="346"/>
      <c r="KVK11" s="346"/>
      <c r="KVL11" s="346"/>
      <c r="KVM11" s="346"/>
      <c r="KVN11" s="346"/>
      <c r="KVO11" s="346"/>
      <c r="KVP11" s="346"/>
      <c r="KVQ11" s="346"/>
      <c r="KVR11" s="346"/>
      <c r="KVS11" s="346"/>
      <c r="KVT11" s="346"/>
      <c r="KVU11" s="346"/>
      <c r="KVV11" s="346"/>
      <c r="KVW11" s="346"/>
      <c r="KVX11" s="346"/>
      <c r="KVY11" s="346"/>
      <c r="KVZ11" s="346"/>
      <c r="KWA11" s="346"/>
      <c r="KWB11" s="346"/>
      <c r="KWC11" s="346"/>
      <c r="KWD11" s="346"/>
      <c r="KWE11" s="346"/>
      <c r="KWF11" s="346"/>
      <c r="KWG11" s="346"/>
      <c r="KWH11" s="346"/>
      <c r="KWI11" s="346"/>
      <c r="KWJ11" s="346"/>
      <c r="KWK11" s="346"/>
      <c r="KWL11" s="346"/>
      <c r="KWM11" s="346"/>
      <c r="KWN11" s="346"/>
      <c r="KWO11" s="346"/>
      <c r="KWP11" s="346"/>
      <c r="KWQ11" s="346"/>
      <c r="KWR11" s="346"/>
      <c r="KWS11" s="346"/>
      <c r="KWT11" s="346"/>
      <c r="KWU11" s="346"/>
      <c r="KWV11" s="346"/>
      <c r="KWW11" s="346"/>
      <c r="KWX11" s="346"/>
      <c r="KWY11" s="346"/>
      <c r="KWZ11" s="346"/>
      <c r="KXA11" s="346"/>
      <c r="KXB11" s="346"/>
      <c r="KXC11" s="346"/>
      <c r="KXD11" s="346"/>
      <c r="KXE11" s="346"/>
      <c r="KXF11" s="346"/>
      <c r="KXG11" s="346"/>
      <c r="KXH11" s="346"/>
      <c r="KXI11" s="346"/>
      <c r="KXJ11" s="346"/>
      <c r="KXK11" s="346"/>
      <c r="KXL11" s="346"/>
      <c r="KXM11" s="346"/>
      <c r="KXN11" s="346"/>
      <c r="KXO11" s="346"/>
      <c r="KXP11" s="346"/>
      <c r="KXQ11" s="346"/>
      <c r="KXR11" s="346"/>
      <c r="KXS11" s="346"/>
      <c r="KXT11" s="346"/>
      <c r="KXU11" s="346"/>
      <c r="KXV11" s="346"/>
      <c r="KXW11" s="346"/>
      <c r="KXX11" s="346"/>
      <c r="KXY11" s="346"/>
      <c r="KXZ11" s="346"/>
      <c r="KYA11" s="346"/>
      <c r="KYB11" s="346"/>
      <c r="KYC11" s="346"/>
      <c r="KYD11" s="346"/>
      <c r="KYE11" s="346"/>
      <c r="KYF11" s="346"/>
      <c r="KYG11" s="346"/>
      <c r="KYH11" s="346"/>
      <c r="KYI11" s="346"/>
      <c r="KYJ11" s="346"/>
      <c r="KYK11" s="346"/>
      <c r="KYL11" s="346"/>
      <c r="KYM11" s="346"/>
      <c r="KYN11" s="346"/>
      <c r="KYO11" s="346"/>
      <c r="KYP11" s="346"/>
      <c r="KYQ11" s="346"/>
      <c r="KYR11" s="346"/>
      <c r="KYS11" s="346"/>
      <c r="KYT11" s="346"/>
      <c r="KYU11" s="346"/>
      <c r="KYV11" s="346"/>
      <c r="KYW11" s="346"/>
      <c r="KYX11" s="346"/>
      <c r="KYY11" s="346"/>
      <c r="KYZ11" s="346"/>
      <c r="KZA11" s="346"/>
      <c r="KZB11" s="346"/>
      <c r="KZC11" s="346"/>
      <c r="KZD11" s="346"/>
      <c r="KZE11" s="346"/>
      <c r="KZF11" s="346"/>
      <c r="KZG11" s="346"/>
      <c r="KZH11" s="346"/>
      <c r="KZI11" s="346"/>
      <c r="KZJ11" s="346"/>
      <c r="KZK11" s="346"/>
      <c r="KZL11" s="346"/>
      <c r="KZM11" s="346"/>
      <c r="KZN11" s="346"/>
      <c r="KZO11" s="346"/>
      <c r="KZP11" s="346"/>
      <c r="KZQ11" s="346"/>
      <c r="KZR11" s="346"/>
      <c r="KZS11" s="346"/>
      <c r="KZT11" s="346"/>
      <c r="KZU11" s="346"/>
      <c r="KZV11" s="346"/>
      <c r="KZW11" s="346"/>
      <c r="KZX11" s="346"/>
      <c r="KZY11" s="346"/>
      <c r="KZZ11" s="346"/>
      <c r="LAA11" s="346"/>
      <c r="LAB11" s="346"/>
      <c r="LAC11" s="346"/>
      <c r="LAD11" s="346"/>
      <c r="LAE11" s="346"/>
      <c r="LAF11" s="346"/>
      <c r="LAG11" s="346"/>
      <c r="LAH11" s="346"/>
      <c r="LAI11" s="346"/>
      <c r="LAJ11" s="346"/>
      <c r="LAK11" s="346"/>
      <c r="LAL11" s="346"/>
      <c r="LAM11" s="346"/>
      <c r="LAN11" s="346"/>
      <c r="LAO11" s="346"/>
      <c r="LAP11" s="346"/>
      <c r="LAQ11" s="346"/>
      <c r="LAR11" s="346"/>
      <c r="LAS11" s="346"/>
      <c r="LAT11" s="346"/>
      <c r="LAU11" s="346"/>
      <c r="LAV11" s="346"/>
      <c r="LAW11" s="346"/>
      <c r="LAX11" s="346"/>
      <c r="LAY11" s="346"/>
      <c r="LAZ11" s="346"/>
      <c r="LBA11" s="346"/>
      <c r="LBB11" s="346"/>
      <c r="LBC11" s="346"/>
      <c r="LBD11" s="346"/>
      <c r="LBE11" s="346"/>
      <c r="LBF11" s="346"/>
      <c r="LBG11" s="346"/>
      <c r="LBH11" s="346"/>
      <c r="LBI11" s="346"/>
      <c r="LBJ11" s="346"/>
      <c r="LBK11" s="346"/>
      <c r="LBL11" s="346"/>
      <c r="LBM11" s="346"/>
      <c r="LBN11" s="346"/>
      <c r="LBO11" s="346"/>
      <c r="LBP11" s="346"/>
      <c r="LBQ11" s="346"/>
      <c r="LBR11" s="346"/>
      <c r="LBS11" s="346"/>
      <c r="LBT11" s="346"/>
      <c r="LBU11" s="346"/>
      <c r="LBV11" s="346"/>
      <c r="LBW11" s="346"/>
      <c r="LBX11" s="346"/>
      <c r="LBY11" s="346"/>
      <c r="LBZ11" s="346"/>
      <c r="LCA11" s="346"/>
      <c r="LCB11" s="346"/>
      <c r="LCC11" s="346"/>
      <c r="LCD11" s="346"/>
      <c r="LCE11" s="346"/>
      <c r="LCF11" s="346"/>
      <c r="LCG11" s="346"/>
      <c r="LCH11" s="346"/>
      <c r="LCI11" s="346"/>
      <c r="LCJ11" s="346"/>
      <c r="LCK11" s="346"/>
      <c r="LCL11" s="346"/>
      <c r="LCM11" s="346"/>
      <c r="LCN11" s="346"/>
      <c r="LCO11" s="346"/>
      <c r="LCP11" s="346"/>
      <c r="LCQ11" s="346"/>
      <c r="LCR11" s="346"/>
      <c r="LCS11" s="346"/>
      <c r="LCT11" s="346"/>
      <c r="LCU11" s="346"/>
      <c r="LCV11" s="346"/>
      <c r="LCW11" s="346"/>
      <c r="LCX11" s="346"/>
      <c r="LCY11" s="346"/>
      <c r="LCZ11" s="346"/>
      <c r="LDA11" s="346"/>
      <c r="LDB11" s="346"/>
      <c r="LDC11" s="346"/>
      <c r="LDD11" s="346"/>
      <c r="LDE11" s="346"/>
      <c r="LDF11" s="346"/>
      <c r="LDG11" s="346"/>
      <c r="LDH11" s="346"/>
      <c r="LDI11" s="346"/>
      <c r="LDJ11" s="346"/>
      <c r="LDK11" s="346"/>
      <c r="LDL11" s="346"/>
      <c r="LDM11" s="346"/>
      <c r="LDN11" s="346"/>
      <c r="LDO11" s="346"/>
      <c r="LDP11" s="346"/>
      <c r="LDQ11" s="346"/>
      <c r="LDR11" s="346"/>
      <c r="LDS11" s="346"/>
      <c r="LDT11" s="346"/>
      <c r="LDU11" s="346"/>
      <c r="LDV11" s="346"/>
      <c r="LDW11" s="346"/>
      <c r="LDX11" s="346"/>
      <c r="LDY11" s="346"/>
      <c r="LDZ11" s="346"/>
      <c r="LEA11" s="346"/>
      <c r="LEB11" s="346"/>
      <c r="LEC11" s="346"/>
      <c r="LED11" s="346"/>
      <c r="LEE11" s="346"/>
      <c r="LEF11" s="346"/>
      <c r="LEG11" s="346"/>
      <c r="LEH11" s="346"/>
      <c r="LEI11" s="346"/>
      <c r="LEJ11" s="346"/>
      <c r="LEK11" s="346"/>
      <c r="LEL11" s="346"/>
      <c r="LEM11" s="346"/>
      <c r="LEN11" s="346"/>
      <c r="LEO11" s="346"/>
      <c r="LEP11" s="346"/>
      <c r="LEQ11" s="346"/>
      <c r="LER11" s="346"/>
      <c r="LES11" s="346"/>
      <c r="LET11" s="346"/>
      <c r="LEU11" s="346"/>
      <c r="LEV11" s="346"/>
      <c r="LEW11" s="346"/>
      <c r="LEX11" s="346"/>
      <c r="LEY11" s="346"/>
      <c r="LEZ11" s="346"/>
      <c r="LFA11" s="346"/>
      <c r="LFB11" s="346"/>
      <c r="LFC11" s="346"/>
      <c r="LFD11" s="346"/>
      <c r="LFE11" s="346"/>
      <c r="LFF11" s="346"/>
      <c r="LFG11" s="346"/>
      <c r="LFH11" s="346"/>
      <c r="LFI11" s="346"/>
      <c r="LFJ11" s="346"/>
      <c r="LFK11" s="346"/>
      <c r="LFL11" s="346"/>
      <c r="LFM11" s="346"/>
      <c r="LFN11" s="346"/>
      <c r="LFO11" s="346"/>
      <c r="LFP11" s="346"/>
      <c r="LFQ11" s="346"/>
      <c r="LFR11" s="346"/>
      <c r="LFS11" s="346"/>
      <c r="LFT11" s="346"/>
      <c r="LFU11" s="346"/>
      <c r="LFV11" s="346"/>
      <c r="LFW11" s="346"/>
      <c r="LFX11" s="346"/>
      <c r="LFY11" s="346"/>
      <c r="LFZ11" s="346"/>
      <c r="LGA11" s="346"/>
      <c r="LGB11" s="346"/>
      <c r="LGC11" s="346"/>
      <c r="LGD11" s="346"/>
      <c r="LGE11" s="346"/>
      <c r="LGF11" s="346"/>
      <c r="LGG11" s="346"/>
      <c r="LGH11" s="346"/>
      <c r="LGI11" s="346"/>
      <c r="LGJ11" s="346"/>
      <c r="LGK11" s="346"/>
      <c r="LGL11" s="346"/>
      <c r="LGM11" s="346"/>
      <c r="LGN11" s="346"/>
      <c r="LGO11" s="346"/>
      <c r="LGP11" s="346"/>
      <c r="LGQ11" s="346"/>
      <c r="LGR11" s="346"/>
      <c r="LGS11" s="346"/>
      <c r="LGT11" s="346"/>
      <c r="LGU11" s="346"/>
      <c r="LGV11" s="346"/>
      <c r="LGW11" s="346"/>
      <c r="LGX11" s="346"/>
      <c r="LGY11" s="346"/>
      <c r="LGZ11" s="346"/>
      <c r="LHA11" s="346"/>
      <c r="LHB11" s="346"/>
      <c r="LHC11" s="346"/>
      <c r="LHD11" s="346"/>
      <c r="LHE11" s="346"/>
      <c r="LHF11" s="346"/>
      <c r="LHG11" s="346"/>
      <c r="LHH11" s="346"/>
      <c r="LHI11" s="346"/>
      <c r="LHJ11" s="346"/>
      <c r="LHK11" s="346"/>
      <c r="LHL11" s="346"/>
      <c r="LHM11" s="346"/>
      <c r="LHN11" s="346"/>
      <c r="LHO11" s="346"/>
      <c r="LHP11" s="346"/>
      <c r="LHQ11" s="346"/>
      <c r="LHR11" s="346"/>
      <c r="LHS11" s="346"/>
      <c r="LHT11" s="346"/>
      <c r="LHU11" s="346"/>
      <c r="LHV11" s="346"/>
      <c r="LHW11" s="346"/>
      <c r="LHX11" s="346"/>
      <c r="LHY11" s="346"/>
      <c r="LHZ11" s="346"/>
      <c r="LIA11" s="346"/>
      <c r="LIB11" s="346"/>
      <c r="LIC11" s="346"/>
      <c r="LID11" s="346"/>
      <c r="LIE11" s="346"/>
      <c r="LIF11" s="346"/>
      <c r="LIG11" s="346"/>
      <c r="LIH11" s="346"/>
      <c r="LII11" s="346"/>
      <c r="LIJ11" s="346"/>
      <c r="LIK11" s="346"/>
      <c r="LIL11" s="346"/>
      <c r="LIM11" s="346"/>
      <c r="LIN11" s="346"/>
      <c r="LIO11" s="346"/>
      <c r="LIP11" s="346"/>
      <c r="LIQ11" s="346"/>
      <c r="LIR11" s="346"/>
      <c r="LIS11" s="346"/>
      <c r="LIT11" s="346"/>
      <c r="LIU11" s="346"/>
      <c r="LIV11" s="346"/>
      <c r="LIW11" s="346"/>
      <c r="LIX11" s="346"/>
      <c r="LIY11" s="346"/>
      <c r="LIZ11" s="346"/>
      <c r="LJA11" s="346"/>
      <c r="LJB11" s="346"/>
      <c r="LJC11" s="346"/>
      <c r="LJD11" s="346"/>
      <c r="LJE11" s="346"/>
      <c r="LJF11" s="346"/>
      <c r="LJG11" s="346"/>
      <c r="LJH11" s="346"/>
      <c r="LJI11" s="346"/>
      <c r="LJJ11" s="346"/>
      <c r="LJK11" s="346"/>
      <c r="LJL11" s="346"/>
      <c r="LJM11" s="346"/>
      <c r="LJN11" s="346"/>
      <c r="LJO11" s="346"/>
      <c r="LJP11" s="346"/>
      <c r="LJQ11" s="346"/>
      <c r="LJR11" s="346"/>
      <c r="LJS11" s="346"/>
      <c r="LJT11" s="346"/>
      <c r="LJU11" s="346"/>
      <c r="LJV11" s="346"/>
      <c r="LJW11" s="346"/>
      <c r="LJX11" s="346"/>
      <c r="LJY11" s="346"/>
      <c r="LJZ11" s="346"/>
      <c r="LKA11" s="346"/>
      <c r="LKB11" s="346"/>
      <c r="LKC11" s="346"/>
      <c r="LKD11" s="346"/>
      <c r="LKE11" s="346"/>
      <c r="LKF11" s="346"/>
      <c r="LKG11" s="346"/>
      <c r="LKH11" s="346"/>
      <c r="LKI11" s="346"/>
      <c r="LKJ11" s="346"/>
      <c r="LKK11" s="346"/>
      <c r="LKL11" s="346"/>
      <c r="LKM11" s="346"/>
      <c r="LKN11" s="346"/>
      <c r="LKO11" s="346"/>
      <c r="LKP11" s="346"/>
      <c r="LKQ11" s="346"/>
      <c r="LKR11" s="346"/>
      <c r="LKS11" s="346"/>
      <c r="LKT11" s="346"/>
      <c r="LKU11" s="346"/>
      <c r="LKV11" s="346"/>
      <c r="LKW11" s="346"/>
      <c r="LKX11" s="346"/>
      <c r="LKY11" s="346"/>
      <c r="LKZ11" s="346"/>
      <c r="LLA11" s="346"/>
      <c r="LLB11" s="346"/>
      <c r="LLC11" s="346"/>
      <c r="LLD11" s="346"/>
      <c r="LLE11" s="346"/>
      <c r="LLF11" s="346"/>
      <c r="LLG11" s="346"/>
      <c r="LLH11" s="346"/>
      <c r="LLI11" s="346"/>
      <c r="LLJ11" s="346"/>
      <c r="LLK11" s="346"/>
      <c r="LLL11" s="346"/>
      <c r="LLM11" s="346"/>
      <c r="LLN11" s="346"/>
      <c r="LLO11" s="346"/>
      <c r="LLP11" s="346"/>
      <c r="LLQ11" s="346"/>
      <c r="LLR11" s="346"/>
      <c r="LLS11" s="346"/>
      <c r="LLT11" s="346"/>
      <c r="LLU11" s="346"/>
      <c r="LLV11" s="346"/>
      <c r="LLW11" s="346"/>
      <c r="LLX11" s="346"/>
      <c r="LLY11" s="346"/>
      <c r="LLZ11" s="346"/>
      <c r="LMA11" s="346"/>
      <c r="LMB11" s="346"/>
      <c r="LMC11" s="346"/>
      <c r="LMD11" s="346"/>
      <c r="LME11" s="346"/>
      <c r="LMF11" s="346"/>
      <c r="LMG11" s="346"/>
      <c r="LMH11" s="346"/>
      <c r="LMI11" s="346"/>
      <c r="LMJ11" s="346"/>
      <c r="LMK11" s="346"/>
      <c r="LML11" s="346"/>
      <c r="LMM11" s="346"/>
      <c r="LMN11" s="346"/>
      <c r="LMO11" s="346"/>
      <c r="LMP11" s="346"/>
      <c r="LMQ11" s="346"/>
      <c r="LMR11" s="346"/>
      <c r="LMS11" s="346"/>
      <c r="LMT11" s="346"/>
      <c r="LMU11" s="346"/>
      <c r="LMV11" s="346"/>
      <c r="LMW11" s="346"/>
      <c r="LMX11" s="346"/>
      <c r="LMY11" s="346"/>
      <c r="LMZ11" s="346"/>
      <c r="LNA11" s="346"/>
      <c r="LNB11" s="346"/>
      <c r="LNC11" s="346"/>
      <c r="LND11" s="346"/>
      <c r="LNE11" s="346"/>
      <c r="LNF11" s="346"/>
      <c r="LNG11" s="346"/>
      <c r="LNH11" s="346"/>
      <c r="LNI11" s="346"/>
      <c r="LNJ11" s="346"/>
      <c r="LNK11" s="346"/>
      <c r="LNL11" s="346"/>
      <c r="LNM11" s="346"/>
      <c r="LNN11" s="346"/>
      <c r="LNO11" s="346"/>
      <c r="LNP11" s="346"/>
      <c r="LNQ11" s="346"/>
      <c r="LNR11" s="346"/>
      <c r="LNS11" s="346"/>
      <c r="LNT11" s="346"/>
      <c r="LNU11" s="346"/>
      <c r="LNV11" s="346"/>
      <c r="LNW11" s="346"/>
      <c r="LNX11" s="346"/>
      <c r="LNY11" s="346"/>
      <c r="LNZ11" s="346"/>
      <c r="LOA11" s="346"/>
      <c r="LOB11" s="346"/>
      <c r="LOC11" s="346"/>
      <c r="LOD11" s="346"/>
      <c r="LOE11" s="346"/>
      <c r="LOF11" s="346"/>
      <c r="LOG11" s="346"/>
      <c r="LOH11" s="346"/>
      <c r="LOI11" s="346"/>
      <c r="LOJ11" s="346"/>
      <c r="LOK11" s="346"/>
      <c r="LOL11" s="346"/>
      <c r="LOM11" s="346"/>
      <c r="LON11" s="346"/>
      <c r="LOO11" s="346"/>
      <c r="LOP11" s="346"/>
      <c r="LOQ11" s="346"/>
      <c r="LOR11" s="346"/>
      <c r="LOS11" s="346"/>
      <c r="LOT11" s="346"/>
      <c r="LOU11" s="346"/>
      <c r="LOV11" s="346"/>
      <c r="LOW11" s="346"/>
      <c r="LOX11" s="346"/>
      <c r="LOY11" s="346"/>
      <c r="LOZ11" s="346"/>
      <c r="LPA11" s="346"/>
      <c r="LPB11" s="346"/>
      <c r="LPC11" s="346"/>
      <c r="LPD11" s="346"/>
      <c r="LPE11" s="346"/>
      <c r="LPF11" s="346"/>
      <c r="LPG11" s="346"/>
      <c r="LPH11" s="346"/>
      <c r="LPI11" s="346"/>
      <c r="LPJ11" s="346"/>
      <c r="LPK11" s="346"/>
      <c r="LPL11" s="346"/>
      <c r="LPM11" s="346"/>
      <c r="LPN11" s="346"/>
      <c r="LPO11" s="346"/>
      <c r="LPP11" s="346"/>
      <c r="LPQ11" s="346"/>
      <c r="LPR11" s="346"/>
      <c r="LPS11" s="346"/>
      <c r="LPT11" s="346"/>
      <c r="LPU11" s="346"/>
      <c r="LPV11" s="346"/>
      <c r="LPW11" s="346"/>
      <c r="LPX11" s="346"/>
      <c r="LPY11" s="346"/>
      <c r="LPZ11" s="346"/>
      <c r="LQA11" s="346"/>
      <c r="LQB11" s="346"/>
      <c r="LQC11" s="346"/>
      <c r="LQD11" s="346"/>
      <c r="LQE11" s="346"/>
      <c r="LQF11" s="346"/>
      <c r="LQG11" s="346"/>
      <c r="LQH11" s="346"/>
      <c r="LQI11" s="346"/>
      <c r="LQJ11" s="346"/>
      <c r="LQK11" s="346"/>
      <c r="LQL11" s="346"/>
      <c r="LQM11" s="346"/>
      <c r="LQN11" s="346"/>
      <c r="LQO11" s="346"/>
      <c r="LQP11" s="346"/>
      <c r="LQQ11" s="346"/>
      <c r="LQR11" s="346"/>
      <c r="LQS11" s="346"/>
      <c r="LQT11" s="346"/>
      <c r="LQU11" s="346"/>
      <c r="LQV11" s="346"/>
      <c r="LQW11" s="346"/>
      <c r="LQX11" s="346"/>
      <c r="LQY11" s="346"/>
      <c r="LQZ11" s="346"/>
      <c r="LRA11" s="346"/>
      <c r="LRB11" s="346"/>
      <c r="LRC11" s="346"/>
      <c r="LRD11" s="346"/>
      <c r="LRE11" s="346"/>
      <c r="LRF11" s="346"/>
      <c r="LRG11" s="346"/>
      <c r="LRH11" s="346"/>
      <c r="LRI11" s="346"/>
      <c r="LRJ11" s="346"/>
      <c r="LRK11" s="346"/>
      <c r="LRL11" s="346"/>
      <c r="LRM11" s="346"/>
      <c r="LRN11" s="346"/>
      <c r="LRO11" s="346"/>
      <c r="LRP11" s="346"/>
      <c r="LRQ11" s="346"/>
      <c r="LRR11" s="346"/>
      <c r="LRS11" s="346"/>
      <c r="LRT11" s="346"/>
      <c r="LRU11" s="346"/>
      <c r="LRV11" s="346"/>
      <c r="LRW11" s="346"/>
      <c r="LRX11" s="346"/>
      <c r="LRY11" s="346"/>
      <c r="LRZ11" s="346"/>
      <c r="LSA11" s="346"/>
      <c r="LSB11" s="346"/>
      <c r="LSC11" s="346"/>
      <c r="LSD11" s="346"/>
      <c r="LSE11" s="346"/>
      <c r="LSF11" s="346"/>
      <c r="LSG11" s="346"/>
      <c r="LSH11" s="346"/>
      <c r="LSI11" s="346"/>
      <c r="LSJ11" s="346"/>
      <c r="LSK11" s="346"/>
      <c r="LSL11" s="346"/>
      <c r="LSM11" s="346"/>
      <c r="LSN11" s="346"/>
      <c r="LSO11" s="346"/>
      <c r="LSP11" s="346"/>
      <c r="LSQ11" s="346"/>
      <c r="LSR11" s="346"/>
      <c r="LSS11" s="346"/>
      <c r="LST11" s="346"/>
      <c r="LSU11" s="346"/>
      <c r="LSV11" s="346"/>
      <c r="LSW11" s="346"/>
      <c r="LSX11" s="346"/>
      <c r="LSY11" s="346"/>
      <c r="LSZ11" s="346"/>
      <c r="LTA11" s="346"/>
      <c r="LTB11" s="346"/>
      <c r="LTC11" s="346"/>
      <c r="LTD11" s="346"/>
      <c r="LTE11" s="346"/>
      <c r="LTF11" s="346"/>
      <c r="LTG11" s="346"/>
      <c r="LTH11" s="346"/>
      <c r="LTI11" s="346"/>
      <c r="LTJ11" s="346"/>
      <c r="LTK11" s="346"/>
      <c r="LTL11" s="346"/>
      <c r="LTM11" s="346"/>
      <c r="LTN11" s="346"/>
      <c r="LTO11" s="346"/>
      <c r="LTP11" s="346"/>
      <c r="LTQ11" s="346"/>
      <c r="LTR11" s="346"/>
      <c r="LTS11" s="346"/>
      <c r="LTT11" s="346"/>
      <c r="LTU11" s="346"/>
      <c r="LTV11" s="346"/>
      <c r="LTW11" s="346"/>
      <c r="LTX11" s="346"/>
      <c r="LTY11" s="346"/>
      <c r="LTZ11" s="346"/>
      <c r="LUA11" s="346"/>
      <c r="LUB11" s="346"/>
      <c r="LUC11" s="346"/>
      <c r="LUD11" s="346"/>
      <c r="LUE11" s="346"/>
      <c r="LUF11" s="346"/>
      <c r="LUG11" s="346"/>
      <c r="LUH11" s="346"/>
      <c r="LUI11" s="346"/>
      <c r="LUJ11" s="346"/>
      <c r="LUK11" s="346"/>
      <c r="LUL11" s="346"/>
      <c r="LUM11" s="346"/>
      <c r="LUN11" s="346"/>
      <c r="LUO11" s="346"/>
      <c r="LUP11" s="346"/>
      <c r="LUQ11" s="346"/>
      <c r="LUR11" s="346"/>
      <c r="LUS11" s="346"/>
      <c r="LUT11" s="346"/>
      <c r="LUU11" s="346"/>
      <c r="LUV11" s="346"/>
      <c r="LUW11" s="346"/>
      <c r="LUX11" s="346"/>
      <c r="LUY11" s="346"/>
      <c r="LUZ11" s="346"/>
      <c r="LVA11" s="346"/>
      <c r="LVB11" s="346"/>
      <c r="LVC11" s="346"/>
      <c r="LVD11" s="346"/>
      <c r="LVE11" s="346"/>
      <c r="LVF11" s="346"/>
      <c r="LVG11" s="346"/>
      <c r="LVH11" s="346"/>
      <c r="LVI11" s="346"/>
      <c r="LVJ11" s="346"/>
      <c r="LVK11" s="346"/>
      <c r="LVL11" s="346"/>
      <c r="LVM11" s="346"/>
      <c r="LVN11" s="346"/>
      <c r="LVO11" s="346"/>
      <c r="LVP11" s="346"/>
      <c r="LVQ11" s="346"/>
      <c r="LVR11" s="346"/>
      <c r="LVS11" s="346"/>
      <c r="LVT11" s="346"/>
      <c r="LVU11" s="346"/>
      <c r="LVV11" s="346"/>
      <c r="LVW11" s="346"/>
      <c r="LVX11" s="346"/>
      <c r="LVY11" s="346"/>
      <c r="LVZ11" s="346"/>
      <c r="LWA11" s="346"/>
      <c r="LWB11" s="346"/>
      <c r="LWC11" s="346"/>
      <c r="LWD11" s="346"/>
      <c r="LWE11" s="346"/>
      <c r="LWF11" s="346"/>
      <c r="LWG11" s="346"/>
      <c r="LWH11" s="346"/>
      <c r="LWI11" s="346"/>
      <c r="LWJ11" s="346"/>
      <c r="LWK11" s="346"/>
      <c r="LWL11" s="346"/>
      <c r="LWM11" s="346"/>
      <c r="LWN11" s="346"/>
      <c r="LWO11" s="346"/>
      <c r="LWP11" s="346"/>
      <c r="LWQ11" s="346"/>
      <c r="LWR11" s="346"/>
      <c r="LWS11" s="346"/>
      <c r="LWT11" s="346"/>
      <c r="LWU11" s="346"/>
      <c r="LWV11" s="346"/>
      <c r="LWW11" s="346"/>
      <c r="LWX11" s="346"/>
      <c r="LWY11" s="346"/>
      <c r="LWZ11" s="346"/>
      <c r="LXA11" s="346"/>
      <c r="LXB11" s="346"/>
      <c r="LXC11" s="346"/>
      <c r="LXD11" s="346"/>
      <c r="LXE11" s="346"/>
      <c r="LXF11" s="346"/>
      <c r="LXG11" s="346"/>
      <c r="LXH11" s="346"/>
      <c r="LXI11" s="346"/>
      <c r="LXJ11" s="346"/>
      <c r="LXK11" s="346"/>
      <c r="LXL11" s="346"/>
      <c r="LXM11" s="346"/>
      <c r="LXN11" s="346"/>
      <c r="LXO11" s="346"/>
      <c r="LXP11" s="346"/>
      <c r="LXQ11" s="346"/>
      <c r="LXR11" s="346"/>
      <c r="LXS11" s="346"/>
      <c r="LXT11" s="346"/>
      <c r="LXU11" s="346"/>
      <c r="LXV11" s="346"/>
      <c r="LXW11" s="346"/>
      <c r="LXX11" s="346"/>
      <c r="LXY11" s="346"/>
      <c r="LXZ11" s="346"/>
      <c r="LYA11" s="346"/>
      <c r="LYB11" s="346"/>
      <c r="LYC11" s="346"/>
      <c r="LYD11" s="346"/>
      <c r="LYE11" s="346"/>
      <c r="LYF11" s="346"/>
      <c r="LYG11" s="346"/>
      <c r="LYH11" s="346"/>
      <c r="LYI11" s="346"/>
      <c r="LYJ11" s="346"/>
      <c r="LYK11" s="346"/>
      <c r="LYL11" s="346"/>
      <c r="LYM11" s="346"/>
      <c r="LYN11" s="346"/>
      <c r="LYO11" s="346"/>
      <c r="LYP11" s="346"/>
      <c r="LYQ11" s="346"/>
      <c r="LYR11" s="346"/>
      <c r="LYS11" s="346"/>
      <c r="LYT11" s="346"/>
      <c r="LYU11" s="346"/>
      <c r="LYV11" s="346"/>
      <c r="LYW11" s="346"/>
      <c r="LYX11" s="346"/>
      <c r="LYY11" s="346"/>
      <c r="LYZ11" s="346"/>
      <c r="LZA11" s="346"/>
      <c r="LZB11" s="346"/>
      <c r="LZC11" s="346"/>
      <c r="LZD11" s="346"/>
      <c r="LZE11" s="346"/>
      <c r="LZF11" s="346"/>
      <c r="LZG11" s="346"/>
      <c r="LZH11" s="346"/>
      <c r="LZI11" s="346"/>
      <c r="LZJ11" s="346"/>
      <c r="LZK11" s="346"/>
      <c r="LZL11" s="346"/>
      <c r="LZM11" s="346"/>
      <c r="LZN11" s="346"/>
      <c r="LZO11" s="346"/>
      <c r="LZP11" s="346"/>
      <c r="LZQ11" s="346"/>
      <c r="LZR11" s="346"/>
      <c r="LZS11" s="346"/>
      <c r="LZT11" s="346"/>
      <c r="LZU11" s="346"/>
      <c r="LZV11" s="346"/>
      <c r="LZW11" s="346"/>
      <c r="LZX11" s="346"/>
      <c r="LZY11" s="346"/>
      <c r="LZZ11" s="346"/>
      <c r="MAA11" s="346"/>
      <c r="MAB11" s="346"/>
      <c r="MAC11" s="346"/>
      <c r="MAD11" s="346"/>
      <c r="MAE11" s="346"/>
      <c r="MAF11" s="346"/>
      <c r="MAG11" s="346"/>
      <c r="MAH11" s="346"/>
      <c r="MAI11" s="346"/>
      <c r="MAJ11" s="346"/>
      <c r="MAK11" s="346"/>
      <c r="MAL11" s="346"/>
      <c r="MAM11" s="346"/>
      <c r="MAN11" s="346"/>
      <c r="MAO11" s="346"/>
      <c r="MAP11" s="346"/>
      <c r="MAQ11" s="346"/>
      <c r="MAR11" s="346"/>
      <c r="MAS11" s="346"/>
      <c r="MAT11" s="346"/>
      <c r="MAU11" s="346"/>
      <c r="MAV11" s="346"/>
      <c r="MAW11" s="346"/>
      <c r="MAX11" s="346"/>
      <c r="MAY11" s="346"/>
      <c r="MAZ11" s="346"/>
      <c r="MBA11" s="346"/>
      <c r="MBB11" s="346"/>
      <c r="MBC11" s="346"/>
      <c r="MBD11" s="346"/>
      <c r="MBE11" s="346"/>
      <c r="MBF11" s="346"/>
      <c r="MBG11" s="346"/>
      <c r="MBH11" s="346"/>
      <c r="MBI11" s="346"/>
      <c r="MBJ11" s="346"/>
      <c r="MBK11" s="346"/>
      <c r="MBL11" s="346"/>
      <c r="MBM11" s="346"/>
      <c r="MBN11" s="346"/>
      <c r="MBO11" s="346"/>
      <c r="MBP11" s="346"/>
      <c r="MBQ11" s="346"/>
      <c r="MBR11" s="346"/>
      <c r="MBS11" s="346"/>
      <c r="MBT11" s="346"/>
      <c r="MBU11" s="346"/>
      <c r="MBV11" s="346"/>
      <c r="MBW11" s="346"/>
      <c r="MBX11" s="346"/>
      <c r="MBY11" s="346"/>
      <c r="MBZ11" s="346"/>
      <c r="MCA11" s="346"/>
      <c r="MCB11" s="346"/>
      <c r="MCC11" s="346"/>
      <c r="MCD11" s="346"/>
      <c r="MCE11" s="346"/>
      <c r="MCF11" s="346"/>
      <c r="MCG11" s="346"/>
      <c r="MCH11" s="346"/>
      <c r="MCI11" s="346"/>
      <c r="MCJ11" s="346"/>
      <c r="MCK11" s="346"/>
      <c r="MCL11" s="346"/>
      <c r="MCM11" s="346"/>
      <c r="MCN11" s="346"/>
      <c r="MCO11" s="346"/>
      <c r="MCP11" s="346"/>
      <c r="MCQ11" s="346"/>
      <c r="MCR11" s="346"/>
      <c r="MCS11" s="346"/>
      <c r="MCT11" s="346"/>
      <c r="MCU11" s="346"/>
      <c r="MCV11" s="346"/>
      <c r="MCW11" s="346"/>
      <c r="MCX11" s="346"/>
      <c r="MCY11" s="346"/>
      <c r="MCZ11" s="346"/>
      <c r="MDA11" s="346"/>
      <c r="MDB11" s="346"/>
      <c r="MDC11" s="346"/>
      <c r="MDD11" s="346"/>
      <c r="MDE11" s="346"/>
      <c r="MDF11" s="346"/>
      <c r="MDG11" s="346"/>
      <c r="MDH11" s="346"/>
      <c r="MDI11" s="346"/>
      <c r="MDJ11" s="346"/>
      <c r="MDK11" s="346"/>
      <c r="MDL11" s="346"/>
      <c r="MDM11" s="346"/>
      <c r="MDN11" s="346"/>
      <c r="MDO11" s="346"/>
      <c r="MDP11" s="346"/>
      <c r="MDQ11" s="346"/>
      <c r="MDR11" s="346"/>
      <c r="MDS11" s="346"/>
      <c r="MDT11" s="346"/>
      <c r="MDU11" s="346"/>
      <c r="MDV11" s="346"/>
      <c r="MDW11" s="346"/>
      <c r="MDX11" s="346"/>
      <c r="MDY11" s="346"/>
      <c r="MDZ11" s="346"/>
      <c r="MEA11" s="346"/>
      <c r="MEB11" s="346"/>
      <c r="MEC11" s="346"/>
      <c r="MED11" s="346"/>
      <c r="MEE11" s="346"/>
      <c r="MEF11" s="346"/>
      <c r="MEG11" s="346"/>
      <c r="MEH11" s="346"/>
      <c r="MEI11" s="346"/>
      <c r="MEJ11" s="346"/>
      <c r="MEK11" s="346"/>
      <c r="MEL11" s="346"/>
      <c r="MEM11" s="346"/>
      <c r="MEN11" s="346"/>
      <c r="MEO11" s="346"/>
      <c r="MEP11" s="346"/>
      <c r="MEQ11" s="346"/>
      <c r="MER11" s="346"/>
      <c r="MES11" s="346"/>
      <c r="MET11" s="346"/>
      <c r="MEU11" s="346"/>
      <c r="MEV11" s="346"/>
      <c r="MEW11" s="346"/>
      <c r="MEX11" s="346"/>
      <c r="MEY11" s="346"/>
      <c r="MEZ11" s="346"/>
      <c r="MFA11" s="346"/>
      <c r="MFB11" s="346"/>
      <c r="MFC11" s="346"/>
      <c r="MFD11" s="346"/>
      <c r="MFE11" s="346"/>
      <c r="MFF11" s="346"/>
      <c r="MFG11" s="346"/>
      <c r="MFH11" s="346"/>
      <c r="MFI11" s="346"/>
      <c r="MFJ11" s="346"/>
      <c r="MFK11" s="346"/>
      <c r="MFL11" s="346"/>
      <c r="MFM11" s="346"/>
      <c r="MFN11" s="346"/>
      <c r="MFO11" s="346"/>
      <c r="MFP11" s="346"/>
      <c r="MFQ11" s="346"/>
      <c r="MFR11" s="346"/>
      <c r="MFS11" s="346"/>
      <c r="MFT11" s="346"/>
      <c r="MFU11" s="346"/>
      <c r="MFV11" s="346"/>
      <c r="MFW11" s="346"/>
      <c r="MFX11" s="346"/>
      <c r="MFY11" s="346"/>
      <c r="MFZ11" s="346"/>
      <c r="MGA11" s="346"/>
      <c r="MGB11" s="346"/>
      <c r="MGC11" s="346"/>
      <c r="MGD11" s="346"/>
      <c r="MGE11" s="346"/>
      <c r="MGF11" s="346"/>
      <c r="MGG11" s="346"/>
      <c r="MGH11" s="346"/>
      <c r="MGI11" s="346"/>
      <c r="MGJ11" s="346"/>
      <c r="MGK11" s="346"/>
      <c r="MGL11" s="346"/>
      <c r="MGM11" s="346"/>
      <c r="MGN11" s="346"/>
      <c r="MGO11" s="346"/>
      <c r="MGP11" s="346"/>
      <c r="MGQ11" s="346"/>
      <c r="MGR11" s="346"/>
      <c r="MGS11" s="346"/>
      <c r="MGT11" s="346"/>
      <c r="MGU11" s="346"/>
      <c r="MGV11" s="346"/>
      <c r="MGW11" s="346"/>
      <c r="MGX11" s="346"/>
      <c r="MGY11" s="346"/>
      <c r="MGZ11" s="346"/>
      <c r="MHA11" s="346"/>
      <c r="MHB11" s="346"/>
      <c r="MHC11" s="346"/>
      <c r="MHD11" s="346"/>
      <c r="MHE11" s="346"/>
      <c r="MHF11" s="346"/>
      <c r="MHG11" s="346"/>
      <c r="MHH11" s="346"/>
      <c r="MHI11" s="346"/>
      <c r="MHJ11" s="346"/>
      <c r="MHK11" s="346"/>
      <c r="MHL11" s="346"/>
      <c r="MHM11" s="346"/>
      <c r="MHN11" s="346"/>
      <c r="MHO11" s="346"/>
      <c r="MHP11" s="346"/>
      <c r="MHQ11" s="346"/>
      <c r="MHR11" s="346"/>
      <c r="MHS11" s="346"/>
      <c r="MHT11" s="346"/>
      <c r="MHU11" s="346"/>
      <c r="MHV11" s="346"/>
      <c r="MHW11" s="346"/>
      <c r="MHX11" s="346"/>
      <c r="MHY11" s="346"/>
      <c r="MHZ11" s="346"/>
      <c r="MIA11" s="346"/>
      <c r="MIB11" s="346"/>
      <c r="MIC11" s="346"/>
      <c r="MID11" s="346"/>
      <c r="MIE11" s="346"/>
      <c r="MIF11" s="346"/>
      <c r="MIG11" s="346"/>
      <c r="MIH11" s="346"/>
      <c r="MII11" s="346"/>
      <c r="MIJ11" s="346"/>
      <c r="MIK11" s="346"/>
      <c r="MIL11" s="346"/>
      <c r="MIM11" s="346"/>
      <c r="MIN11" s="346"/>
      <c r="MIO11" s="346"/>
      <c r="MIP11" s="346"/>
      <c r="MIQ11" s="346"/>
      <c r="MIR11" s="346"/>
      <c r="MIS11" s="346"/>
      <c r="MIT11" s="346"/>
      <c r="MIU11" s="346"/>
      <c r="MIV11" s="346"/>
      <c r="MIW11" s="346"/>
      <c r="MIX11" s="346"/>
      <c r="MIY11" s="346"/>
      <c r="MIZ11" s="346"/>
      <c r="MJA11" s="346"/>
      <c r="MJB11" s="346"/>
      <c r="MJC11" s="346"/>
      <c r="MJD11" s="346"/>
      <c r="MJE11" s="346"/>
      <c r="MJF11" s="346"/>
      <c r="MJG11" s="346"/>
      <c r="MJH11" s="346"/>
      <c r="MJI11" s="346"/>
      <c r="MJJ11" s="346"/>
      <c r="MJK11" s="346"/>
      <c r="MJL11" s="346"/>
      <c r="MJM11" s="346"/>
      <c r="MJN11" s="346"/>
      <c r="MJO11" s="346"/>
      <c r="MJP11" s="346"/>
      <c r="MJQ11" s="346"/>
      <c r="MJR11" s="346"/>
      <c r="MJS11" s="346"/>
      <c r="MJT11" s="346"/>
      <c r="MJU11" s="346"/>
      <c r="MJV11" s="346"/>
      <c r="MJW11" s="346"/>
      <c r="MJX11" s="346"/>
      <c r="MJY11" s="346"/>
      <c r="MJZ11" s="346"/>
      <c r="MKA11" s="346"/>
      <c r="MKB11" s="346"/>
      <c r="MKC11" s="346"/>
      <c r="MKD11" s="346"/>
      <c r="MKE11" s="346"/>
      <c r="MKF11" s="346"/>
      <c r="MKG11" s="346"/>
      <c r="MKH11" s="346"/>
      <c r="MKI11" s="346"/>
      <c r="MKJ11" s="346"/>
      <c r="MKK11" s="346"/>
      <c r="MKL11" s="346"/>
      <c r="MKM11" s="346"/>
      <c r="MKN11" s="346"/>
      <c r="MKO11" s="346"/>
      <c r="MKP11" s="346"/>
      <c r="MKQ11" s="346"/>
      <c r="MKR11" s="346"/>
      <c r="MKS11" s="346"/>
      <c r="MKT11" s="346"/>
      <c r="MKU11" s="346"/>
      <c r="MKV11" s="346"/>
      <c r="MKW11" s="346"/>
      <c r="MKX11" s="346"/>
      <c r="MKY11" s="346"/>
      <c r="MKZ11" s="346"/>
      <c r="MLA11" s="346"/>
      <c r="MLB11" s="346"/>
      <c r="MLC11" s="346"/>
      <c r="MLD11" s="346"/>
      <c r="MLE11" s="346"/>
      <c r="MLF11" s="346"/>
      <c r="MLG11" s="346"/>
      <c r="MLH11" s="346"/>
      <c r="MLI11" s="346"/>
      <c r="MLJ11" s="346"/>
      <c r="MLK11" s="346"/>
      <c r="MLL11" s="346"/>
      <c r="MLM11" s="346"/>
      <c r="MLN11" s="346"/>
      <c r="MLO11" s="346"/>
      <c r="MLP11" s="346"/>
      <c r="MLQ11" s="346"/>
      <c r="MLR11" s="346"/>
      <c r="MLS11" s="346"/>
      <c r="MLT11" s="346"/>
      <c r="MLU11" s="346"/>
      <c r="MLV11" s="346"/>
      <c r="MLW11" s="346"/>
      <c r="MLX11" s="346"/>
      <c r="MLY11" s="346"/>
      <c r="MLZ11" s="346"/>
      <c r="MMA11" s="346"/>
      <c r="MMB11" s="346"/>
      <c r="MMC11" s="346"/>
      <c r="MMD11" s="346"/>
      <c r="MME11" s="346"/>
      <c r="MMF11" s="346"/>
      <c r="MMG11" s="346"/>
      <c r="MMH11" s="346"/>
      <c r="MMI11" s="346"/>
      <c r="MMJ11" s="346"/>
      <c r="MMK11" s="346"/>
      <c r="MML11" s="346"/>
      <c r="MMM11" s="346"/>
      <c r="MMN11" s="346"/>
      <c r="MMO11" s="346"/>
      <c r="MMP11" s="346"/>
      <c r="MMQ11" s="346"/>
      <c r="MMR11" s="346"/>
      <c r="MMS11" s="346"/>
      <c r="MMT11" s="346"/>
      <c r="MMU11" s="346"/>
      <c r="MMV11" s="346"/>
      <c r="MMW11" s="346"/>
      <c r="MMX11" s="346"/>
      <c r="MMY11" s="346"/>
      <c r="MMZ11" s="346"/>
      <c r="MNA11" s="346"/>
      <c r="MNB11" s="346"/>
      <c r="MNC11" s="346"/>
      <c r="MND11" s="346"/>
      <c r="MNE11" s="346"/>
      <c r="MNF11" s="346"/>
      <c r="MNG11" s="346"/>
      <c r="MNH11" s="346"/>
      <c r="MNI11" s="346"/>
      <c r="MNJ11" s="346"/>
      <c r="MNK11" s="346"/>
      <c r="MNL11" s="346"/>
      <c r="MNM11" s="346"/>
      <c r="MNN11" s="346"/>
      <c r="MNO11" s="346"/>
      <c r="MNP11" s="346"/>
      <c r="MNQ11" s="346"/>
      <c r="MNR11" s="346"/>
      <c r="MNS11" s="346"/>
      <c r="MNT11" s="346"/>
      <c r="MNU11" s="346"/>
      <c r="MNV11" s="346"/>
      <c r="MNW11" s="346"/>
      <c r="MNX11" s="346"/>
      <c r="MNY11" s="346"/>
      <c r="MNZ11" s="346"/>
      <c r="MOA11" s="346"/>
      <c r="MOB11" s="346"/>
      <c r="MOC11" s="346"/>
      <c r="MOD11" s="346"/>
      <c r="MOE11" s="346"/>
      <c r="MOF11" s="346"/>
      <c r="MOG11" s="346"/>
      <c r="MOH11" s="346"/>
      <c r="MOI11" s="346"/>
      <c r="MOJ11" s="346"/>
      <c r="MOK11" s="346"/>
      <c r="MOL11" s="346"/>
      <c r="MOM11" s="346"/>
      <c r="MON11" s="346"/>
      <c r="MOO11" s="346"/>
      <c r="MOP11" s="346"/>
      <c r="MOQ11" s="346"/>
      <c r="MOR11" s="346"/>
      <c r="MOS11" s="346"/>
      <c r="MOT11" s="346"/>
      <c r="MOU11" s="346"/>
      <c r="MOV11" s="346"/>
      <c r="MOW11" s="346"/>
      <c r="MOX11" s="346"/>
      <c r="MOY11" s="346"/>
      <c r="MOZ11" s="346"/>
      <c r="MPA11" s="346"/>
      <c r="MPB11" s="346"/>
      <c r="MPC11" s="346"/>
      <c r="MPD11" s="346"/>
      <c r="MPE11" s="346"/>
      <c r="MPF11" s="346"/>
      <c r="MPG11" s="346"/>
      <c r="MPH11" s="346"/>
      <c r="MPI11" s="346"/>
      <c r="MPJ11" s="346"/>
      <c r="MPK11" s="346"/>
      <c r="MPL11" s="346"/>
      <c r="MPM11" s="346"/>
      <c r="MPN11" s="346"/>
      <c r="MPO11" s="346"/>
      <c r="MPP11" s="346"/>
      <c r="MPQ11" s="346"/>
      <c r="MPR11" s="346"/>
      <c r="MPS11" s="346"/>
      <c r="MPT11" s="346"/>
      <c r="MPU11" s="346"/>
      <c r="MPV11" s="346"/>
      <c r="MPW11" s="346"/>
      <c r="MPX11" s="346"/>
      <c r="MPY11" s="346"/>
      <c r="MPZ11" s="346"/>
      <c r="MQA11" s="346"/>
      <c r="MQB11" s="346"/>
      <c r="MQC11" s="346"/>
      <c r="MQD11" s="346"/>
      <c r="MQE11" s="346"/>
      <c r="MQF11" s="346"/>
      <c r="MQG11" s="346"/>
      <c r="MQH11" s="346"/>
      <c r="MQI11" s="346"/>
      <c r="MQJ11" s="346"/>
      <c r="MQK11" s="346"/>
      <c r="MQL11" s="346"/>
      <c r="MQM11" s="346"/>
      <c r="MQN11" s="346"/>
      <c r="MQO11" s="346"/>
      <c r="MQP11" s="346"/>
      <c r="MQQ11" s="346"/>
      <c r="MQR11" s="346"/>
      <c r="MQS11" s="346"/>
      <c r="MQT11" s="346"/>
      <c r="MQU11" s="346"/>
      <c r="MQV11" s="346"/>
      <c r="MQW11" s="346"/>
      <c r="MQX11" s="346"/>
      <c r="MQY11" s="346"/>
      <c r="MQZ11" s="346"/>
      <c r="MRA11" s="346"/>
      <c r="MRB11" s="346"/>
      <c r="MRC11" s="346"/>
      <c r="MRD11" s="346"/>
      <c r="MRE11" s="346"/>
      <c r="MRF11" s="346"/>
      <c r="MRG11" s="346"/>
      <c r="MRH11" s="346"/>
      <c r="MRI11" s="346"/>
      <c r="MRJ11" s="346"/>
      <c r="MRK11" s="346"/>
      <c r="MRL11" s="346"/>
      <c r="MRM11" s="346"/>
      <c r="MRN11" s="346"/>
      <c r="MRO11" s="346"/>
      <c r="MRP11" s="346"/>
      <c r="MRQ11" s="346"/>
      <c r="MRR11" s="346"/>
      <c r="MRS11" s="346"/>
      <c r="MRT11" s="346"/>
      <c r="MRU11" s="346"/>
      <c r="MRV11" s="346"/>
      <c r="MRW11" s="346"/>
      <c r="MRX11" s="346"/>
      <c r="MRY11" s="346"/>
      <c r="MRZ11" s="346"/>
      <c r="MSA11" s="346"/>
      <c r="MSB11" s="346"/>
      <c r="MSC11" s="346"/>
      <c r="MSD11" s="346"/>
      <c r="MSE11" s="346"/>
      <c r="MSF11" s="346"/>
      <c r="MSG11" s="346"/>
      <c r="MSH11" s="346"/>
      <c r="MSI11" s="346"/>
      <c r="MSJ11" s="346"/>
      <c r="MSK11" s="346"/>
      <c r="MSL11" s="346"/>
      <c r="MSM11" s="346"/>
      <c r="MSN11" s="346"/>
      <c r="MSO11" s="346"/>
      <c r="MSP11" s="346"/>
      <c r="MSQ11" s="346"/>
      <c r="MSR11" s="346"/>
      <c r="MSS11" s="346"/>
      <c r="MST11" s="346"/>
      <c r="MSU11" s="346"/>
      <c r="MSV11" s="346"/>
      <c r="MSW11" s="346"/>
      <c r="MSX11" s="346"/>
      <c r="MSY11" s="346"/>
      <c r="MSZ11" s="346"/>
      <c r="MTA11" s="346"/>
      <c r="MTB11" s="346"/>
      <c r="MTC11" s="346"/>
      <c r="MTD11" s="346"/>
      <c r="MTE11" s="346"/>
      <c r="MTF11" s="346"/>
      <c r="MTG11" s="346"/>
      <c r="MTH11" s="346"/>
      <c r="MTI11" s="346"/>
      <c r="MTJ11" s="346"/>
      <c r="MTK11" s="346"/>
      <c r="MTL11" s="346"/>
      <c r="MTM11" s="346"/>
      <c r="MTN11" s="346"/>
      <c r="MTO11" s="346"/>
      <c r="MTP11" s="346"/>
      <c r="MTQ11" s="346"/>
      <c r="MTR11" s="346"/>
      <c r="MTS11" s="346"/>
      <c r="MTT11" s="346"/>
      <c r="MTU11" s="346"/>
      <c r="MTV11" s="346"/>
      <c r="MTW11" s="346"/>
      <c r="MTX11" s="346"/>
      <c r="MTY11" s="346"/>
      <c r="MTZ11" s="346"/>
      <c r="MUA11" s="346"/>
      <c r="MUB11" s="346"/>
      <c r="MUC11" s="346"/>
      <c r="MUD11" s="346"/>
      <c r="MUE11" s="346"/>
      <c r="MUF11" s="346"/>
      <c r="MUG11" s="346"/>
      <c r="MUH11" s="346"/>
      <c r="MUI11" s="346"/>
      <c r="MUJ11" s="346"/>
      <c r="MUK11" s="346"/>
      <c r="MUL11" s="346"/>
      <c r="MUM11" s="346"/>
      <c r="MUN11" s="346"/>
      <c r="MUO11" s="346"/>
      <c r="MUP11" s="346"/>
      <c r="MUQ11" s="346"/>
      <c r="MUR11" s="346"/>
      <c r="MUS11" s="346"/>
      <c r="MUT11" s="346"/>
      <c r="MUU11" s="346"/>
      <c r="MUV11" s="346"/>
      <c r="MUW11" s="346"/>
      <c r="MUX11" s="346"/>
      <c r="MUY11" s="346"/>
      <c r="MUZ11" s="346"/>
      <c r="MVA11" s="346"/>
      <c r="MVB11" s="346"/>
      <c r="MVC11" s="346"/>
      <c r="MVD11" s="346"/>
      <c r="MVE11" s="346"/>
      <c r="MVF11" s="346"/>
      <c r="MVG11" s="346"/>
      <c r="MVH11" s="346"/>
      <c r="MVI11" s="346"/>
      <c r="MVJ11" s="346"/>
      <c r="MVK11" s="346"/>
      <c r="MVL11" s="346"/>
      <c r="MVM11" s="346"/>
      <c r="MVN11" s="346"/>
      <c r="MVO11" s="346"/>
      <c r="MVP11" s="346"/>
      <c r="MVQ11" s="346"/>
      <c r="MVR11" s="346"/>
      <c r="MVS11" s="346"/>
      <c r="MVT11" s="346"/>
      <c r="MVU11" s="346"/>
      <c r="MVV11" s="346"/>
      <c r="MVW11" s="346"/>
      <c r="MVX11" s="346"/>
      <c r="MVY11" s="346"/>
      <c r="MVZ11" s="346"/>
      <c r="MWA11" s="346"/>
      <c r="MWB11" s="346"/>
      <c r="MWC11" s="346"/>
      <c r="MWD11" s="346"/>
      <c r="MWE11" s="346"/>
      <c r="MWF11" s="346"/>
      <c r="MWG11" s="346"/>
      <c r="MWH11" s="346"/>
      <c r="MWI11" s="346"/>
      <c r="MWJ11" s="346"/>
      <c r="MWK11" s="346"/>
      <c r="MWL11" s="346"/>
      <c r="MWM11" s="346"/>
      <c r="MWN11" s="346"/>
      <c r="MWO11" s="346"/>
      <c r="MWP11" s="346"/>
      <c r="MWQ11" s="346"/>
      <c r="MWR11" s="346"/>
      <c r="MWS11" s="346"/>
      <c r="MWT11" s="346"/>
      <c r="MWU11" s="346"/>
      <c r="MWV11" s="346"/>
      <c r="MWW11" s="346"/>
      <c r="MWX11" s="346"/>
      <c r="MWY11" s="346"/>
      <c r="MWZ11" s="346"/>
      <c r="MXA11" s="346"/>
      <c r="MXB11" s="346"/>
      <c r="MXC11" s="346"/>
      <c r="MXD11" s="346"/>
      <c r="MXE11" s="346"/>
      <c r="MXF11" s="346"/>
      <c r="MXG11" s="346"/>
      <c r="MXH11" s="346"/>
      <c r="MXI11" s="346"/>
      <c r="MXJ11" s="346"/>
      <c r="MXK11" s="346"/>
      <c r="MXL11" s="346"/>
      <c r="MXM11" s="346"/>
      <c r="MXN11" s="346"/>
      <c r="MXO11" s="346"/>
      <c r="MXP11" s="346"/>
      <c r="MXQ11" s="346"/>
      <c r="MXR11" s="346"/>
      <c r="MXS11" s="346"/>
      <c r="MXT11" s="346"/>
      <c r="MXU11" s="346"/>
      <c r="MXV11" s="346"/>
      <c r="MXW11" s="346"/>
      <c r="MXX11" s="346"/>
      <c r="MXY11" s="346"/>
      <c r="MXZ11" s="346"/>
      <c r="MYA11" s="346"/>
      <c r="MYB11" s="346"/>
      <c r="MYC11" s="346"/>
      <c r="MYD11" s="346"/>
      <c r="MYE11" s="346"/>
      <c r="MYF11" s="346"/>
      <c r="MYG11" s="346"/>
      <c r="MYH11" s="346"/>
      <c r="MYI11" s="346"/>
      <c r="MYJ11" s="346"/>
      <c r="MYK11" s="346"/>
      <c r="MYL11" s="346"/>
      <c r="MYM11" s="346"/>
      <c r="MYN11" s="346"/>
      <c r="MYO11" s="346"/>
      <c r="MYP11" s="346"/>
      <c r="MYQ11" s="346"/>
      <c r="MYR11" s="346"/>
      <c r="MYS11" s="346"/>
      <c r="MYT11" s="346"/>
      <c r="MYU11" s="346"/>
      <c r="MYV11" s="346"/>
      <c r="MYW11" s="346"/>
      <c r="MYX11" s="346"/>
      <c r="MYY11" s="346"/>
      <c r="MYZ11" s="346"/>
      <c r="MZA11" s="346"/>
      <c r="MZB11" s="346"/>
      <c r="MZC11" s="346"/>
      <c r="MZD11" s="346"/>
      <c r="MZE11" s="346"/>
      <c r="MZF11" s="346"/>
      <c r="MZG11" s="346"/>
      <c r="MZH11" s="346"/>
      <c r="MZI11" s="346"/>
      <c r="MZJ11" s="346"/>
      <c r="MZK11" s="346"/>
      <c r="MZL11" s="346"/>
      <c r="MZM11" s="346"/>
      <c r="MZN11" s="346"/>
      <c r="MZO11" s="346"/>
      <c r="MZP11" s="346"/>
      <c r="MZQ11" s="346"/>
      <c r="MZR11" s="346"/>
      <c r="MZS11" s="346"/>
      <c r="MZT11" s="346"/>
      <c r="MZU11" s="346"/>
      <c r="MZV11" s="346"/>
      <c r="MZW11" s="346"/>
      <c r="MZX11" s="346"/>
      <c r="MZY11" s="346"/>
      <c r="MZZ11" s="346"/>
      <c r="NAA11" s="346"/>
      <c r="NAB11" s="346"/>
      <c r="NAC11" s="346"/>
      <c r="NAD11" s="346"/>
      <c r="NAE11" s="346"/>
      <c r="NAF11" s="346"/>
      <c r="NAG11" s="346"/>
      <c r="NAH11" s="346"/>
      <c r="NAI11" s="346"/>
      <c r="NAJ11" s="346"/>
      <c r="NAK11" s="346"/>
      <c r="NAL11" s="346"/>
      <c r="NAM11" s="346"/>
      <c r="NAN11" s="346"/>
      <c r="NAO11" s="346"/>
      <c r="NAP11" s="346"/>
      <c r="NAQ11" s="346"/>
      <c r="NAR11" s="346"/>
      <c r="NAS11" s="346"/>
      <c r="NAT11" s="346"/>
      <c r="NAU11" s="346"/>
      <c r="NAV11" s="346"/>
      <c r="NAW11" s="346"/>
      <c r="NAX11" s="346"/>
      <c r="NAY11" s="346"/>
      <c r="NAZ11" s="346"/>
      <c r="NBA11" s="346"/>
      <c r="NBB11" s="346"/>
      <c r="NBC11" s="346"/>
      <c r="NBD11" s="346"/>
      <c r="NBE11" s="346"/>
      <c r="NBF11" s="346"/>
      <c r="NBG11" s="346"/>
      <c r="NBH11" s="346"/>
      <c r="NBI11" s="346"/>
      <c r="NBJ11" s="346"/>
      <c r="NBK11" s="346"/>
      <c r="NBL11" s="346"/>
      <c r="NBM11" s="346"/>
      <c r="NBN11" s="346"/>
      <c r="NBO11" s="346"/>
      <c r="NBP11" s="346"/>
      <c r="NBQ11" s="346"/>
      <c r="NBR11" s="346"/>
      <c r="NBS11" s="346"/>
      <c r="NBT11" s="346"/>
      <c r="NBU11" s="346"/>
      <c r="NBV11" s="346"/>
      <c r="NBW11" s="346"/>
      <c r="NBX11" s="346"/>
      <c r="NBY11" s="346"/>
      <c r="NBZ11" s="346"/>
      <c r="NCA11" s="346"/>
      <c r="NCB11" s="346"/>
      <c r="NCC11" s="346"/>
      <c r="NCD11" s="346"/>
      <c r="NCE11" s="346"/>
      <c r="NCF11" s="346"/>
      <c r="NCG11" s="346"/>
      <c r="NCH11" s="346"/>
      <c r="NCI11" s="346"/>
      <c r="NCJ11" s="346"/>
      <c r="NCK11" s="346"/>
      <c r="NCL11" s="346"/>
      <c r="NCM11" s="346"/>
      <c r="NCN11" s="346"/>
      <c r="NCO11" s="346"/>
      <c r="NCP11" s="346"/>
      <c r="NCQ11" s="346"/>
      <c r="NCR11" s="346"/>
      <c r="NCS11" s="346"/>
      <c r="NCT11" s="346"/>
      <c r="NCU11" s="346"/>
      <c r="NCV11" s="346"/>
      <c r="NCW11" s="346"/>
      <c r="NCX11" s="346"/>
      <c r="NCY11" s="346"/>
      <c r="NCZ11" s="346"/>
      <c r="NDA11" s="346"/>
      <c r="NDB11" s="346"/>
      <c r="NDC11" s="346"/>
      <c r="NDD11" s="346"/>
      <c r="NDE11" s="346"/>
      <c r="NDF11" s="346"/>
      <c r="NDG11" s="346"/>
      <c r="NDH11" s="346"/>
      <c r="NDI11" s="346"/>
      <c r="NDJ11" s="346"/>
      <c r="NDK11" s="346"/>
      <c r="NDL11" s="346"/>
      <c r="NDM11" s="346"/>
      <c r="NDN11" s="346"/>
      <c r="NDO11" s="346"/>
      <c r="NDP11" s="346"/>
      <c r="NDQ11" s="346"/>
      <c r="NDR11" s="346"/>
      <c r="NDS11" s="346"/>
      <c r="NDT11" s="346"/>
      <c r="NDU11" s="346"/>
      <c r="NDV11" s="346"/>
      <c r="NDW11" s="346"/>
      <c r="NDX11" s="346"/>
      <c r="NDY11" s="346"/>
      <c r="NDZ11" s="346"/>
      <c r="NEA11" s="346"/>
      <c r="NEB11" s="346"/>
      <c r="NEC11" s="346"/>
      <c r="NED11" s="346"/>
      <c r="NEE11" s="346"/>
      <c r="NEF11" s="346"/>
      <c r="NEG11" s="346"/>
      <c r="NEH11" s="346"/>
      <c r="NEI11" s="346"/>
      <c r="NEJ11" s="346"/>
      <c r="NEK11" s="346"/>
      <c r="NEL11" s="346"/>
      <c r="NEM11" s="346"/>
      <c r="NEN11" s="346"/>
      <c r="NEO11" s="346"/>
      <c r="NEP11" s="346"/>
      <c r="NEQ11" s="346"/>
      <c r="NER11" s="346"/>
      <c r="NES11" s="346"/>
      <c r="NET11" s="346"/>
      <c r="NEU11" s="346"/>
      <c r="NEV11" s="346"/>
      <c r="NEW11" s="346"/>
      <c r="NEX11" s="346"/>
      <c r="NEY11" s="346"/>
      <c r="NEZ11" s="346"/>
      <c r="NFA11" s="346"/>
      <c r="NFB11" s="346"/>
      <c r="NFC11" s="346"/>
      <c r="NFD11" s="346"/>
      <c r="NFE11" s="346"/>
      <c r="NFF11" s="346"/>
      <c r="NFG11" s="346"/>
      <c r="NFH11" s="346"/>
      <c r="NFI11" s="346"/>
      <c r="NFJ11" s="346"/>
      <c r="NFK11" s="346"/>
      <c r="NFL11" s="346"/>
      <c r="NFM11" s="346"/>
      <c r="NFN11" s="346"/>
      <c r="NFO11" s="346"/>
      <c r="NFP11" s="346"/>
      <c r="NFQ11" s="346"/>
      <c r="NFR11" s="346"/>
      <c r="NFS11" s="346"/>
      <c r="NFT11" s="346"/>
      <c r="NFU11" s="346"/>
      <c r="NFV11" s="346"/>
      <c r="NFW11" s="346"/>
      <c r="NFX11" s="346"/>
      <c r="NFY11" s="346"/>
      <c r="NFZ11" s="346"/>
      <c r="NGA11" s="346"/>
      <c r="NGB11" s="346"/>
      <c r="NGC11" s="346"/>
      <c r="NGD11" s="346"/>
      <c r="NGE11" s="346"/>
      <c r="NGF11" s="346"/>
      <c r="NGG11" s="346"/>
      <c r="NGH11" s="346"/>
      <c r="NGI11" s="346"/>
      <c r="NGJ11" s="346"/>
      <c r="NGK11" s="346"/>
      <c r="NGL11" s="346"/>
      <c r="NGM11" s="346"/>
      <c r="NGN11" s="346"/>
      <c r="NGO11" s="346"/>
      <c r="NGP11" s="346"/>
      <c r="NGQ11" s="346"/>
      <c r="NGR11" s="346"/>
      <c r="NGS11" s="346"/>
      <c r="NGT11" s="346"/>
      <c r="NGU11" s="346"/>
      <c r="NGV11" s="346"/>
      <c r="NGW11" s="346"/>
      <c r="NGX11" s="346"/>
      <c r="NGY11" s="346"/>
      <c r="NGZ11" s="346"/>
      <c r="NHA11" s="346"/>
      <c r="NHB11" s="346"/>
      <c r="NHC11" s="346"/>
      <c r="NHD11" s="346"/>
      <c r="NHE11" s="346"/>
      <c r="NHF11" s="346"/>
      <c r="NHG11" s="346"/>
      <c r="NHH11" s="346"/>
      <c r="NHI11" s="346"/>
      <c r="NHJ11" s="346"/>
      <c r="NHK11" s="346"/>
      <c r="NHL11" s="346"/>
      <c r="NHM11" s="346"/>
      <c r="NHN11" s="346"/>
      <c r="NHO11" s="346"/>
      <c r="NHP11" s="346"/>
      <c r="NHQ11" s="346"/>
      <c r="NHR11" s="346"/>
      <c r="NHS11" s="346"/>
      <c r="NHT11" s="346"/>
      <c r="NHU11" s="346"/>
      <c r="NHV11" s="346"/>
      <c r="NHW11" s="346"/>
      <c r="NHX11" s="346"/>
      <c r="NHY11" s="346"/>
      <c r="NHZ11" s="346"/>
      <c r="NIA11" s="346"/>
      <c r="NIB11" s="346"/>
      <c r="NIC11" s="346"/>
      <c r="NID11" s="346"/>
      <c r="NIE11" s="346"/>
      <c r="NIF11" s="346"/>
      <c r="NIG11" s="346"/>
      <c r="NIH11" s="346"/>
      <c r="NII11" s="346"/>
      <c r="NIJ11" s="346"/>
      <c r="NIK11" s="346"/>
      <c r="NIL11" s="346"/>
      <c r="NIM11" s="346"/>
      <c r="NIN11" s="346"/>
      <c r="NIO11" s="346"/>
      <c r="NIP11" s="346"/>
      <c r="NIQ11" s="346"/>
      <c r="NIR11" s="346"/>
      <c r="NIS11" s="346"/>
      <c r="NIT11" s="346"/>
      <c r="NIU11" s="346"/>
      <c r="NIV11" s="346"/>
      <c r="NIW11" s="346"/>
      <c r="NIX11" s="346"/>
      <c r="NIY11" s="346"/>
      <c r="NIZ11" s="346"/>
      <c r="NJA11" s="346"/>
      <c r="NJB11" s="346"/>
      <c r="NJC11" s="346"/>
      <c r="NJD11" s="346"/>
      <c r="NJE11" s="346"/>
      <c r="NJF11" s="346"/>
      <c r="NJG11" s="346"/>
      <c r="NJH11" s="346"/>
      <c r="NJI11" s="346"/>
      <c r="NJJ11" s="346"/>
      <c r="NJK11" s="346"/>
      <c r="NJL11" s="346"/>
      <c r="NJM11" s="346"/>
      <c r="NJN11" s="346"/>
      <c r="NJO11" s="346"/>
      <c r="NJP11" s="346"/>
      <c r="NJQ11" s="346"/>
      <c r="NJR11" s="346"/>
      <c r="NJS11" s="346"/>
      <c r="NJT11" s="346"/>
      <c r="NJU11" s="346"/>
      <c r="NJV11" s="346"/>
      <c r="NJW11" s="346"/>
      <c r="NJX11" s="346"/>
      <c r="NJY11" s="346"/>
      <c r="NJZ11" s="346"/>
      <c r="NKA11" s="346"/>
      <c r="NKB11" s="346"/>
      <c r="NKC11" s="346"/>
      <c r="NKD11" s="346"/>
      <c r="NKE11" s="346"/>
      <c r="NKF11" s="346"/>
      <c r="NKG11" s="346"/>
      <c r="NKH11" s="346"/>
      <c r="NKI11" s="346"/>
      <c r="NKJ11" s="346"/>
      <c r="NKK11" s="346"/>
      <c r="NKL11" s="346"/>
      <c r="NKM11" s="346"/>
      <c r="NKN11" s="346"/>
      <c r="NKO11" s="346"/>
      <c r="NKP11" s="346"/>
      <c r="NKQ11" s="346"/>
      <c r="NKR11" s="346"/>
      <c r="NKS11" s="346"/>
      <c r="NKT11" s="346"/>
      <c r="NKU11" s="346"/>
      <c r="NKV11" s="346"/>
      <c r="NKW11" s="346"/>
      <c r="NKX11" s="346"/>
      <c r="NKY11" s="346"/>
      <c r="NKZ11" s="346"/>
      <c r="NLA11" s="346"/>
      <c r="NLB11" s="346"/>
      <c r="NLC11" s="346"/>
      <c r="NLD11" s="346"/>
      <c r="NLE11" s="346"/>
      <c r="NLF11" s="346"/>
      <c r="NLG11" s="346"/>
      <c r="NLH11" s="346"/>
      <c r="NLI11" s="346"/>
      <c r="NLJ11" s="346"/>
      <c r="NLK11" s="346"/>
      <c r="NLL11" s="346"/>
      <c r="NLM11" s="346"/>
      <c r="NLN11" s="346"/>
      <c r="NLO11" s="346"/>
      <c r="NLP11" s="346"/>
      <c r="NLQ11" s="346"/>
      <c r="NLR11" s="346"/>
      <c r="NLS11" s="346"/>
      <c r="NLT11" s="346"/>
      <c r="NLU11" s="346"/>
      <c r="NLV11" s="346"/>
      <c r="NLW11" s="346"/>
      <c r="NLX11" s="346"/>
      <c r="NLY11" s="346"/>
      <c r="NLZ11" s="346"/>
      <c r="NMA11" s="346"/>
      <c r="NMB11" s="346"/>
      <c r="NMC11" s="346"/>
      <c r="NMD11" s="346"/>
      <c r="NME11" s="346"/>
      <c r="NMF11" s="346"/>
      <c r="NMG11" s="346"/>
      <c r="NMH11" s="346"/>
      <c r="NMI11" s="346"/>
      <c r="NMJ11" s="346"/>
      <c r="NMK11" s="346"/>
      <c r="NML11" s="346"/>
      <c r="NMM11" s="346"/>
      <c r="NMN11" s="346"/>
      <c r="NMO11" s="346"/>
      <c r="NMP11" s="346"/>
      <c r="NMQ11" s="346"/>
      <c r="NMR11" s="346"/>
      <c r="NMS11" s="346"/>
      <c r="NMT11" s="346"/>
      <c r="NMU11" s="346"/>
      <c r="NMV11" s="346"/>
      <c r="NMW11" s="346"/>
      <c r="NMX11" s="346"/>
      <c r="NMY11" s="346"/>
      <c r="NMZ11" s="346"/>
      <c r="NNA11" s="346"/>
      <c r="NNB11" s="346"/>
      <c r="NNC11" s="346"/>
      <c r="NND11" s="346"/>
      <c r="NNE11" s="346"/>
      <c r="NNF11" s="346"/>
      <c r="NNG11" s="346"/>
      <c r="NNH11" s="346"/>
      <c r="NNI11" s="346"/>
      <c r="NNJ11" s="346"/>
      <c r="NNK11" s="346"/>
      <c r="NNL11" s="346"/>
      <c r="NNM11" s="346"/>
      <c r="NNN11" s="346"/>
      <c r="NNO11" s="346"/>
      <c r="NNP11" s="346"/>
      <c r="NNQ11" s="346"/>
      <c r="NNR11" s="346"/>
      <c r="NNS11" s="346"/>
      <c r="NNT11" s="346"/>
      <c r="NNU11" s="346"/>
      <c r="NNV11" s="346"/>
      <c r="NNW11" s="346"/>
      <c r="NNX11" s="346"/>
      <c r="NNY11" s="346"/>
      <c r="NNZ11" s="346"/>
      <c r="NOA11" s="346"/>
      <c r="NOB11" s="346"/>
      <c r="NOC11" s="346"/>
      <c r="NOD11" s="346"/>
      <c r="NOE11" s="346"/>
      <c r="NOF11" s="346"/>
      <c r="NOG11" s="346"/>
      <c r="NOH11" s="346"/>
      <c r="NOI11" s="346"/>
      <c r="NOJ11" s="346"/>
      <c r="NOK11" s="346"/>
      <c r="NOL11" s="346"/>
      <c r="NOM11" s="346"/>
      <c r="NON11" s="346"/>
      <c r="NOO11" s="346"/>
      <c r="NOP11" s="346"/>
      <c r="NOQ11" s="346"/>
      <c r="NOR11" s="346"/>
      <c r="NOS11" s="346"/>
      <c r="NOT11" s="346"/>
      <c r="NOU11" s="346"/>
      <c r="NOV11" s="346"/>
      <c r="NOW11" s="346"/>
      <c r="NOX11" s="346"/>
      <c r="NOY11" s="346"/>
      <c r="NOZ11" s="346"/>
      <c r="NPA11" s="346"/>
      <c r="NPB11" s="346"/>
      <c r="NPC11" s="346"/>
      <c r="NPD11" s="346"/>
      <c r="NPE11" s="346"/>
      <c r="NPF11" s="346"/>
      <c r="NPG11" s="346"/>
      <c r="NPH11" s="346"/>
      <c r="NPI11" s="346"/>
      <c r="NPJ11" s="346"/>
      <c r="NPK11" s="346"/>
      <c r="NPL11" s="346"/>
      <c r="NPM11" s="346"/>
      <c r="NPN11" s="346"/>
      <c r="NPO11" s="346"/>
      <c r="NPP11" s="346"/>
      <c r="NPQ11" s="346"/>
      <c r="NPR11" s="346"/>
      <c r="NPS11" s="346"/>
      <c r="NPT11" s="346"/>
      <c r="NPU11" s="346"/>
      <c r="NPV11" s="346"/>
      <c r="NPW11" s="346"/>
      <c r="NPX11" s="346"/>
      <c r="NPY11" s="346"/>
      <c r="NPZ11" s="346"/>
      <c r="NQA11" s="346"/>
      <c r="NQB11" s="346"/>
      <c r="NQC11" s="346"/>
      <c r="NQD11" s="346"/>
      <c r="NQE11" s="346"/>
      <c r="NQF11" s="346"/>
      <c r="NQG11" s="346"/>
      <c r="NQH11" s="346"/>
      <c r="NQI11" s="346"/>
      <c r="NQJ11" s="346"/>
      <c r="NQK11" s="346"/>
      <c r="NQL11" s="346"/>
      <c r="NQM11" s="346"/>
      <c r="NQN11" s="346"/>
      <c r="NQO11" s="346"/>
      <c r="NQP11" s="346"/>
      <c r="NQQ11" s="346"/>
      <c r="NQR11" s="346"/>
      <c r="NQS11" s="346"/>
      <c r="NQT11" s="346"/>
      <c r="NQU11" s="346"/>
      <c r="NQV11" s="346"/>
      <c r="NQW11" s="346"/>
      <c r="NQX11" s="346"/>
      <c r="NQY11" s="346"/>
      <c r="NQZ11" s="346"/>
      <c r="NRA11" s="346"/>
      <c r="NRB11" s="346"/>
      <c r="NRC11" s="346"/>
      <c r="NRD11" s="346"/>
      <c r="NRE11" s="346"/>
      <c r="NRF11" s="346"/>
      <c r="NRG11" s="346"/>
      <c r="NRH11" s="346"/>
      <c r="NRI11" s="346"/>
      <c r="NRJ11" s="346"/>
      <c r="NRK11" s="346"/>
      <c r="NRL11" s="346"/>
      <c r="NRM11" s="346"/>
      <c r="NRN11" s="346"/>
      <c r="NRO11" s="346"/>
      <c r="NRP11" s="346"/>
      <c r="NRQ11" s="346"/>
      <c r="NRR11" s="346"/>
      <c r="NRS11" s="346"/>
      <c r="NRT11" s="346"/>
      <c r="NRU11" s="346"/>
      <c r="NRV11" s="346"/>
      <c r="NRW11" s="346"/>
      <c r="NRX11" s="346"/>
      <c r="NRY11" s="346"/>
      <c r="NRZ11" s="346"/>
      <c r="NSA11" s="346"/>
      <c r="NSB11" s="346"/>
      <c r="NSC11" s="346"/>
      <c r="NSD11" s="346"/>
      <c r="NSE11" s="346"/>
      <c r="NSF11" s="346"/>
      <c r="NSG11" s="346"/>
      <c r="NSH11" s="346"/>
      <c r="NSI11" s="346"/>
      <c r="NSJ11" s="346"/>
      <c r="NSK11" s="346"/>
      <c r="NSL11" s="346"/>
      <c r="NSM11" s="346"/>
      <c r="NSN11" s="346"/>
      <c r="NSO11" s="346"/>
      <c r="NSP11" s="346"/>
      <c r="NSQ11" s="346"/>
      <c r="NSR11" s="346"/>
      <c r="NSS11" s="346"/>
      <c r="NST11" s="346"/>
      <c r="NSU11" s="346"/>
      <c r="NSV11" s="346"/>
      <c r="NSW11" s="346"/>
      <c r="NSX11" s="346"/>
      <c r="NSY11" s="346"/>
      <c r="NSZ11" s="346"/>
      <c r="NTA11" s="346"/>
      <c r="NTB11" s="346"/>
      <c r="NTC11" s="346"/>
      <c r="NTD11" s="346"/>
      <c r="NTE11" s="346"/>
      <c r="NTF11" s="346"/>
      <c r="NTG11" s="346"/>
      <c r="NTH11" s="346"/>
      <c r="NTI11" s="346"/>
      <c r="NTJ11" s="346"/>
      <c r="NTK11" s="346"/>
      <c r="NTL11" s="346"/>
      <c r="NTM11" s="346"/>
      <c r="NTN11" s="346"/>
      <c r="NTO11" s="346"/>
      <c r="NTP11" s="346"/>
      <c r="NTQ11" s="346"/>
      <c r="NTR11" s="346"/>
      <c r="NTS11" s="346"/>
      <c r="NTT11" s="346"/>
      <c r="NTU11" s="346"/>
      <c r="NTV11" s="346"/>
      <c r="NTW11" s="346"/>
      <c r="NTX11" s="346"/>
      <c r="NTY11" s="346"/>
      <c r="NTZ11" s="346"/>
      <c r="NUA11" s="346"/>
      <c r="NUB11" s="346"/>
      <c r="NUC11" s="346"/>
      <c r="NUD11" s="346"/>
      <c r="NUE11" s="346"/>
      <c r="NUF11" s="346"/>
      <c r="NUG11" s="346"/>
      <c r="NUH11" s="346"/>
      <c r="NUI11" s="346"/>
      <c r="NUJ11" s="346"/>
      <c r="NUK11" s="346"/>
      <c r="NUL11" s="346"/>
      <c r="NUM11" s="346"/>
      <c r="NUN11" s="346"/>
      <c r="NUO11" s="346"/>
      <c r="NUP11" s="346"/>
      <c r="NUQ11" s="346"/>
      <c r="NUR11" s="346"/>
      <c r="NUS11" s="346"/>
      <c r="NUT11" s="346"/>
      <c r="NUU11" s="346"/>
      <c r="NUV11" s="346"/>
      <c r="NUW11" s="346"/>
      <c r="NUX11" s="346"/>
      <c r="NUY11" s="346"/>
      <c r="NUZ11" s="346"/>
      <c r="NVA11" s="346"/>
      <c r="NVB11" s="346"/>
      <c r="NVC11" s="346"/>
      <c r="NVD11" s="346"/>
      <c r="NVE11" s="346"/>
      <c r="NVF11" s="346"/>
      <c r="NVG11" s="346"/>
      <c r="NVH11" s="346"/>
      <c r="NVI11" s="346"/>
      <c r="NVJ11" s="346"/>
      <c r="NVK11" s="346"/>
      <c r="NVL11" s="346"/>
      <c r="NVM11" s="346"/>
      <c r="NVN11" s="346"/>
      <c r="NVO11" s="346"/>
      <c r="NVP11" s="346"/>
      <c r="NVQ11" s="346"/>
      <c r="NVR11" s="346"/>
      <c r="NVS11" s="346"/>
      <c r="NVT11" s="346"/>
      <c r="NVU11" s="346"/>
      <c r="NVV11" s="346"/>
      <c r="NVW11" s="346"/>
      <c r="NVX11" s="346"/>
      <c r="NVY11" s="346"/>
      <c r="NVZ11" s="346"/>
      <c r="NWA11" s="346"/>
      <c r="NWB11" s="346"/>
      <c r="NWC11" s="346"/>
      <c r="NWD11" s="346"/>
      <c r="NWE11" s="346"/>
      <c r="NWF11" s="346"/>
      <c r="NWG11" s="346"/>
      <c r="NWH11" s="346"/>
      <c r="NWI11" s="346"/>
      <c r="NWJ11" s="346"/>
      <c r="NWK11" s="346"/>
      <c r="NWL11" s="346"/>
      <c r="NWM11" s="346"/>
      <c r="NWN11" s="346"/>
      <c r="NWO11" s="346"/>
      <c r="NWP11" s="346"/>
      <c r="NWQ11" s="346"/>
      <c r="NWR11" s="346"/>
      <c r="NWS11" s="346"/>
      <c r="NWT11" s="346"/>
      <c r="NWU11" s="346"/>
      <c r="NWV11" s="346"/>
      <c r="NWW11" s="346"/>
      <c r="NWX11" s="346"/>
      <c r="NWY11" s="346"/>
      <c r="NWZ11" s="346"/>
      <c r="NXA11" s="346"/>
      <c r="NXB11" s="346"/>
      <c r="NXC11" s="346"/>
      <c r="NXD11" s="346"/>
      <c r="NXE11" s="346"/>
      <c r="NXF11" s="346"/>
      <c r="NXG11" s="346"/>
      <c r="NXH11" s="346"/>
      <c r="NXI11" s="346"/>
      <c r="NXJ11" s="346"/>
      <c r="NXK11" s="346"/>
      <c r="NXL11" s="346"/>
      <c r="NXM11" s="346"/>
      <c r="NXN11" s="346"/>
      <c r="NXO11" s="346"/>
      <c r="NXP11" s="346"/>
      <c r="NXQ11" s="346"/>
      <c r="NXR11" s="346"/>
      <c r="NXS11" s="346"/>
      <c r="NXT11" s="346"/>
      <c r="NXU11" s="346"/>
      <c r="NXV11" s="346"/>
      <c r="NXW11" s="346"/>
      <c r="NXX11" s="346"/>
      <c r="NXY11" s="346"/>
      <c r="NXZ11" s="346"/>
      <c r="NYA11" s="346"/>
      <c r="NYB11" s="346"/>
      <c r="NYC11" s="346"/>
      <c r="NYD11" s="346"/>
      <c r="NYE11" s="346"/>
      <c r="NYF11" s="346"/>
      <c r="NYG11" s="346"/>
      <c r="NYH11" s="346"/>
      <c r="NYI11" s="346"/>
      <c r="NYJ11" s="346"/>
      <c r="NYK11" s="346"/>
      <c r="NYL11" s="346"/>
      <c r="NYM11" s="346"/>
      <c r="NYN11" s="346"/>
      <c r="NYO11" s="346"/>
      <c r="NYP11" s="346"/>
      <c r="NYQ11" s="346"/>
      <c r="NYR11" s="346"/>
      <c r="NYS11" s="346"/>
      <c r="NYT11" s="346"/>
      <c r="NYU11" s="346"/>
      <c r="NYV11" s="346"/>
      <c r="NYW11" s="346"/>
      <c r="NYX11" s="346"/>
      <c r="NYY11" s="346"/>
      <c r="NYZ11" s="346"/>
      <c r="NZA11" s="346"/>
      <c r="NZB11" s="346"/>
      <c r="NZC11" s="346"/>
      <c r="NZD11" s="346"/>
      <c r="NZE11" s="346"/>
      <c r="NZF11" s="346"/>
      <c r="NZG11" s="346"/>
      <c r="NZH11" s="346"/>
      <c r="NZI11" s="346"/>
      <c r="NZJ11" s="346"/>
      <c r="NZK11" s="346"/>
      <c r="NZL11" s="346"/>
      <c r="NZM11" s="346"/>
      <c r="NZN11" s="346"/>
      <c r="NZO11" s="346"/>
      <c r="NZP11" s="346"/>
      <c r="NZQ11" s="346"/>
      <c r="NZR11" s="346"/>
      <c r="NZS11" s="346"/>
      <c r="NZT11" s="346"/>
      <c r="NZU11" s="346"/>
      <c r="NZV11" s="346"/>
      <c r="NZW11" s="346"/>
      <c r="NZX11" s="346"/>
      <c r="NZY11" s="346"/>
      <c r="NZZ11" s="346"/>
      <c r="OAA11" s="346"/>
      <c r="OAB11" s="346"/>
      <c r="OAC11" s="346"/>
      <c r="OAD11" s="346"/>
      <c r="OAE11" s="346"/>
      <c r="OAF11" s="346"/>
      <c r="OAG11" s="346"/>
      <c r="OAH11" s="346"/>
      <c r="OAI11" s="346"/>
      <c r="OAJ11" s="346"/>
      <c r="OAK11" s="346"/>
      <c r="OAL11" s="346"/>
      <c r="OAM11" s="346"/>
      <c r="OAN11" s="346"/>
      <c r="OAO11" s="346"/>
      <c r="OAP11" s="346"/>
      <c r="OAQ11" s="346"/>
      <c r="OAR11" s="346"/>
      <c r="OAS11" s="346"/>
      <c r="OAT11" s="346"/>
      <c r="OAU11" s="346"/>
      <c r="OAV11" s="346"/>
      <c r="OAW11" s="346"/>
      <c r="OAX11" s="346"/>
      <c r="OAY11" s="346"/>
      <c r="OAZ11" s="346"/>
      <c r="OBA11" s="346"/>
      <c r="OBB11" s="346"/>
      <c r="OBC11" s="346"/>
      <c r="OBD11" s="346"/>
      <c r="OBE11" s="346"/>
      <c r="OBF11" s="346"/>
      <c r="OBG11" s="346"/>
      <c r="OBH11" s="346"/>
      <c r="OBI11" s="346"/>
      <c r="OBJ11" s="346"/>
      <c r="OBK11" s="346"/>
      <c r="OBL11" s="346"/>
      <c r="OBM11" s="346"/>
      <c r="OBN11" s="346"/>
      <c r="OBO11" s="346"/>
      <c r="OBP11" s="346"/>
      <c r="OBQ11" s="346"/>
      <c r="OBR11" s="346"/>
      <c r="OBS11" s="346"/>
      <c r="OBT11" s="346"/>
      <c r="OBU11" s="346"/>
      <c r="OBV11" s="346"/>
      <c r="OBW11" s="346"/>
      <c r="OBX11" s="346"/>
      <c r="OBY11" s="346"/>
      <c r="OBZ11" s="346"/>
      <c r="OCA11" s="346"/>
      <c r="OCB11" s="346"/>
      <c r="OCC11" s="346"/>
      <c r="OCD11" s="346"/>
      <c r="OCE11" s="346"/>
      <c r="OCF11" s="346"/>
      <c r="OCG11" s="346"/>
      <c r="OCH11" s="346"/>
      <c r="OCI11" s="346"/>
      <c r="OCJ11" s="346"/>
      <c r="OCK11" s="346"/>
      <c r="OCL11" s="346"/>
      <c r="OCM11" s="346"/>
      <c r="OCN11" s="346"/>
      <c r="OCO11" s="346"/>
      <c r="OCP11" s="346"/>
      <c r="OCQ11" s="346"/>
      <c r="OCR11" s="346"/>
      <c r="OCS11" s="346"/>
      <c r="OCT11" s="346"/>
      <c r="OCU11" s="346"/>
      <c r="OCV11" s="346"/>
      <c r="OCW11" s="346"/>
      <c r="OCX11" s="346"/>
      <c r="OCY11" s="346"/>
      <c r="OCZ11" s="346"/>
      <c r="ODA11" s="346"/>
      <c r="ODB11" s="346"/>
      <c r="ODC11" s="346"/>
      <c r="ODD11" s="346"/>
      <c r="ODE11" s="346"/>
      <c r="ODF11" s="346"/>
      <c r="ODG11" s="346"/>
      <c r="ODH11" s="346"/>
      <c r="ODI11" s="346"/>
      <c r="ODJ11" s="346"/>
      <c r="ODK11" s="346"/>
      <c r="ODL11" s="346"/>
      <c r="ODM11" s="346"/>
      <c r="ODN11" s="346"/>
      <c r="ODO11" s="346"/>
      <c r="ODP11" s="346"/>
      <c r="ODQ11" s="346"/>
      <c r="ODR11" s="346"/>
      <c r="ODS11" s="346"/>
      <c r="ODT11" s="346"/>
      <c r="ODU11" s="346"/>
      <c r="ODV11" s="346"/>
      <c r="ODW11" s="346"/>
      <c r="ODX11" s="346"/>
      <c r="ODY11" s="346"/>
      <c r="ODZ11" s="346"/>
      <c r="OEA11" s="346"/>
      <c r="OEB11" s="346"/>
      <c r="OEC11" s="346"/>
      <c r="OED11" s="346"/>
      <c r="OEE11" s="346"/>
      <c r="OEF11" s="346"/>
      <c r="OEG11" s="346"/>
      <c r="OEH11" s="346"/>
      <c r="OEI11" s="346"/>
      <c r="OEJ11" s="346"/>
      <c r="OEK11" s="346"/>
      <c r="OEL11" s="346"/>
      <c r="OEM11" s="346"/>
      <c r="OEN11" s="346"/>
      <c r="OEO11" s="346"/>
      <c r="OEP11" s="346"/>
      <c r="OEQ11" s="346"/>
      <c r="OER11" s="346"/>
      <c r="OES11" s="346"/>
      <c r="OET11" s="346"/>
      <c r="OEU11" s="346"/>
      <c r="OEV11" s="346"/>
      <c r="OEW11" s="346"/>
      <c r="OEX11" s="346"/>
      <c r="OEY11" s="346"/>
      <c r="OEZ11" s="346"/>
      <c r="OFA11" s="346"/>
      <c r="OFB11" s="346"/>
      <c r="OFC11" s="346"/>
      <c r="OFD11" s="346"/>
      <c r="OFE11" s="346"/>
      <c r="OFF11" s="346"/>
      <c r="OFG11" s="346"/>
      <c r="OFH11" s="346"/>
      <c r="OFI11" s="346"/>
      <c r="OFJ11" s="346"/>
      <c r="OFK11" s="346"/>
      <c r="OFL11" s="346"/>
      <c r="OFM11" s="346"/>
      <c r="OFN11" s="346"/>
      <c r="OFO11" s="346"/>
      <c r="OFP11" s="346"/>
      <c r="OFQ11" s="346"/>
      <c r="OFR11" s="346"/>
      <c r="OFS11" s="346"/>
      <c r="OFT11" s="346"/>
      <c r="OFU11" s="346"/>
      <c r="OFV11" s="346"/>
      <c r="OFW11" s="346"/>
      <c r="OFX11" s="346"/>
      <c r="OFY11" s="346"/>
      <c r="OFZ11" s="346"/>
      <c r="OGA11" s="346"/>
      <c r="OGB11" s="346"/>
      <c r="OGC11" s="346"/>
      <c r="OGD11" s="346"/>
      <c r="OGE11" s="346"/>
      <c r="OGF11" s="346"/>
      <c r="OGG11" s="346"/>
      <c r="OGH11" s="346"/>
      <c r="OGI11" s="346"/>
      <c r="OGJ11" s="346"/>
      <c r="OGK11" s="346"/>
      <c r="OGL11" s="346"/>
      <c r="OGM11" s="346"/>
      <c r="OGN11" s="346"/>
      <c r="OGO11" s="346"/>
      <c r="OGP11" s="346"/>
      <c r="OGQ11" s="346"/>
      <c r="OGR11" s="346"/>
      <c r="OGS11" s="346"/>
      <c r="OGT11" s="346"/>
      <c r="OGU11" s="346"/>
      <c r="OGV11" s="346"/>
      <c r="OGW11" s="346"/>
      <c r="OGX11" s="346"/>
      <c r="OGY11" s="346"/>
      <c r="OGZ11" s="346"/>
      <c r="OHA11" s="346"/>
      <c r="OHB11" s="346"/>
      <c r="OHC11" s="346"/>
      <c r="OHD11" s="346"/>
      <c r="OHE11" s="346"/>
      <c r="OHF11" s="346"/>
      <c r="OHG11" s="346"/>
      <c r="OHH11" s="346"/>
      <c r="OHI11" s="346"/>
      <c r="OHJ11" s="346"/>
      <c r="OHK11" s="346"/>
      <c r="OHL11" s="346"/>
      <c r="OHM11" s="346"/>
      <c r="OHN11" s="346"/>
      <c r="OHO11" s="346"/>
      <c r="OHP11" s="346"/>
      <c r="OHQ11" s="346"/>
      <c r="OHR11" s="346"/>
      <c r="OHS11" s="346"/>
      <c r="OHT11" s="346"/>
      <c r="OHU11" s="346"/>
      <c r="OHV11" s="346"/>
      <c r="OHW11" s="346"/>
      <c r="OHX11" s="346"/>
      <c r="OHY11" s="346"/>
      <c r="OHZ11" s="346"/>
      <c r="OIA11" s="346"/>
      <c r="OIB11" s="346"/>
      <c r="OIC11" s="346"/>
      <c r="OID11" s="346"/>
      <c r="OIE11" s="346"/>
      <c r="OIF11" s="346"/>
      <c r="OIG11" s="346"/>
      <c r="OIH11" s="346"/>
      <c r="OII11" s="346"/>
      <c r="OIJ11" s="346"/>
      <c r="OIK11" s="346"/>
      <c r="OIL11" s="346"/>
      <c r="OIM11" s="346"/>
      <c r="OIN11" s="346"/>
      <c r="OIO11" s="346"/>
      <c r="OIP11" s="346"/>
      <c r="OIQ11" s="346"/>
      <c r="OIR11" s="346"/>
      <c r="OIS11" s="346"/>
      <c r="OIT11" s="346"/>
      <c r="OIU11" s="346"/>
      <c r="OIV11" s="346"/>
      <c r="OIW11" s="346"/>
      <c r="OIX11" s="346"/>
      <c r="OIY11" s="346"/>
      <c r="OIZ11" s="346"/>
      <c r="OJA11" s="346"/>
      <c r="OJB11" s="346"/>
      <c r="OJC11" s="346"/>
      <c r="OJD11" s="346"/>
      <c r="OJE11" s="346"/>
      <c r="OJF11" s="346"/>
      <c r="OJG11" s="346"/>
      <c r="OJH11" s="346"/>
      <c r="OJI11" s="346"/>
      <c r="OJJ11" s="346"/>
      <c r="OJK11" s="346"/>
      <c r="OJL11" s="346"/>
      <c r="OJM11" s="346"/>
      <c r="OJN11" s="346"/>
      <c r="OJO11" s="346"/>
      <c r="OJP11" s="346"/>
      <c r="OJQ11" s="346"/>
      <c r="OJR11" s="346"/>
      <c r="OJS11" s="346"/>
      <c r="OJT11" s="346"/>
      <c r="OJU11" s="346"/>
      <c r="OJV11" s="346"/>
      <c r="OJW11" s="346"/>
      <c r="OJX11" s="346"/>
      <c r="OJY11" s="346"/>
      <c r="OJZ11" s="346"/>
      <c r="OKA11" s="346"/>
      <c r="OKB11" s="346"/>
      <c r="OKC11" s="346"/>
      <c r="OKD11" s="346"/>
      <c r="OKE11" s="346"/>
      <c r="OKF11" s="346"/>
      <c r="OKG11" s="346"/>
      <c r="OKH11" s="346"/>
      <c r="OKI11" s="346"/>
      <c r="OKJ11" s="346"/>
      <c r="OKK11" s="346"/>
      <c r="OKL11" s="346"/>
      <c r="OKM11" s="346"/>
      <c r="OKN11" s="346"/>
      <c r="OKO11" s="346"/>
      <c r="OKP11" s="346"/>
      <c r="OKQ11" s="346"/>
      <c r="OKR11" s="346"/>
      <c r="OKS11" s="346"/>
      <c r="OKT11" s="346"/>
      <c r="OKU11" s="346"/>
      <c r="OKV11" s="346"/>
      <c r="OKW11" s="346"/>
      <c r="OKX11" s="346"/>
      <c r="OKY11" s="346"/>
      <c r="OKZ11" s="346"/>
      <c r="OLA11" s="346"/>
      <c r="OLB11" s="346"/>
      <c r="OLC11" s="346"/>
      <c r="OLD11" s="346"/>
      <c r="OLE11" s="346"/>
      <c r="OLF11" s="346"/>
      <c r="OLG11" s="346"/>
      <c r="OLH11" s="346"/>
      <c r="OLI11" s="346"/>
      <c r="OLJ11" s="346"/>
      <c r="OLK11" s="346"/>
      <c r="OLL11" s="346"/>
      <c r="OLM11" s="346"/>
      <c r="OLN11" s="346"/>
      <c r="OLO11" s="346"/>
      <c r="OLP11" s="346"/>
      <c r="OLQ11" s="346"/>
      <c r="OLR11" s="346"/>
      <c r="OLS11" s="346"/>
      <c r="OLT11" s="346"/>
      <c r="OLU11" s="346"/>
      <c r="OLV11" s="346"/>
      <c r="OLW11" s="346"/>
      <c r="OLX11" s="346"/>
      <c r="OLY11" s="346"/>
      <c r="OLZ11" s="346"/>
      <c r="OMA11" s="346"/>
      <c r="OMB11" s="346"/>
      <c r="OMC11" s="346"/>
      <c r="OMD11" s="346"/>
      <c r="OME11" s="346"/>
      <c r="OMF11" s="346"/>
      <c r="OMG11" s="346"/>
      <c r="OMH11" s="346"/>
      <c r="OMI11" s="346"/>
      <c r="OMJ11" s="346"/>
      <c r="OMK11" s="346"/>
      <c r="OML11" s="346"/>
      <c r="OMM11" s="346"/>
      <c r="OMN11" s="346"/>
      <c r="OMO11" s="346"/>
      <c r="OMP11" s="346"/>
      <c r="OMQ11" s="346"/>
      <c r="OMR11" s="346"/>
      <c r="OMS11" s="346"/>
      <c r="OMT11" s="346"/>
      <c r="OMU11" s="346"/>
      <c r="OMV11" s="346"/>
      <c r="OMW11" s="346"/>
      <c r="OMX11" s="346"/>
      <c r="OMY11" s="346"/>
      <c r="OMZ11" s="346"/>
      <c r="ONA11" s="346"/>
      <c r="ONB11" s="346"/>
      <c r="ONC11" s="346"/>
      <c r="OND11" s="346"/>
      <c r="ONE11" s="346"/>
      <c r="ONF11" s="346"/>
      <c r="ONG11" s="346"/>
      <c r="ONH11" s="346"/>
      <c r="ONI11" s="346"/>
      <c r="ONJ11" s="346"/>
      <c r="ONK11" s="346"/>
      <c r="ONL11" s="346"/>
      <c r="ONM11" s="346"/>
      <c r="ONN11" s="346"/>
      <c r="ONO11" s="346"/>
      <c r="ONP11" s="346"/>
      <c r="ONQ11" s="346"/>
      <c r="ONR11" s="346"/>
      <c r="ONS11" s="346"/>
      <c r="ONT11" s="346"/>
      <c r="ONU11" s="346"/>
      <c r="ONV11" s="346"/>
      <c r="ONW11" s="346"/>
      <c r="ONX11" s="346"/>
      <c r="ONY11" s="346"/>
      <c r="ONZ11" s="346"/>
      <c r="OOA11" s="346"/>
      <c r="OOB11" s="346"/>
      <c r="OOC11" s="346"/>
      <c r="OOD11" s="346"/>
      <c r="OOE11" s="346"/>
      <c r="OOF11" s="346"/>
      <c r="OOG11" s="346"/>
      <c r="OOH11" s="346"/>
      <c r="OOI11" s="346"/>
      <c r="OOJ11" s="346"/>
      <c r="OOK11" s="346"/>
      <c r="OOL11" s="346"/>
      <c r="OOM11" s="346"/>
      <c r="OON11" s="346"/>
      <c r="OOO11" s="346"/>
      <c r="OOP11" s="346"/>
      <c r="OOQ11" s="346"/>
      <c r="OOR11" s="346"/>
      <c r="OOS11" s="346"/>
      <c r="OOT11" s="346"/>
      <c r="OOU11" s="346"/>
      <c r="OOV11" s="346"/>
      <c r="OOW11" s="346"/>
      <c r="OOX11" s="346"/>
      <c r="OOY11" s="346"/>
      <c r="OOZ11" s="346"/>
      <c r="OPA11" s="346"/>
      <c r="OPB11" s="346"/>
      <c r="OPC11" s="346"/>
      <c r="OPD11" s="346"/>
      <c r="OPE11" s="346"/>
      <c r="OPF11" s="346"/>
      <c r="OPG11" s="346"/>
      <c r="OPH11" s="346"/>
      <c r="OPI11" s="346"/>
      <c r="OPJ11" s="346"/>
      <c r="OPK11" s="346"/>
      <c r="OPL11" s="346"/>
      <c r="OPM11" s="346"/>
      <c r="OPN11" s="346"/>
      <c r="OPO11" s="346"/>
      <c r="OPP11" s="346"/>
      <c r="OPQ11" s="346"/>
      <c r="OPR11" s="346"/>
      <c r="OPS11" s="346"/>
      <c r="OPT11" s="346"/>
      <c r="OPU11" s="346"/>
      <c r="OPV11" s="346"/>
      <c r="OPW11" s="346"/>
      <c r="OPX11" s="346"/>
      <c r="OPY11" s="346"/>
      <c r="OPZ11" s="346"/>
      <c r="OQA11" s="346"/>
      <c r="OQB11" s="346"/>
      <c r="OQC11" s="346"/>
      <c r="OQD11" s="346"/>
      <c r="OQE11" s="346"/>
      <c r="OQF11" s="346"/>
      <c r="OQG11" s="346"/>
      <c r="OQH11" s="346"/>
      <c r="OQI11" s="346"/>
      <c r="OQJ11" s="346"/>
      <c r="OQK11" s="346"/>
      <c r="OQL11" s="346"/>
      <c r="OQM11" s="346"/>
      <c r="OQN11" s="346"/>
      <c r="OQO11" s="346"/>
      <c r="OQP11" s="346"/>
      <c r="OQQ11" s="346"/>
      <c r="OQR11" s="346"/>
      <c r="OQS11" s="346"/>
      <c r="OQT11" s="346"/>
      <c r="OQU11" s="346"/>
      <c r="OQV11" s="346"/>
      <c r="OQW11" s="346"/>
      <c r="OQX11" s="346"/>
      <c r="OQY11" s="346"/>
      <c r="OQZ11" s="346"/>
      <c r="ORA11" s="346"/>
      <c r="ORB11" s="346"/>
      <c r="ORC11" s="346"/>
      <c r="ORD11" s="346"/>
      <c r="ORE11" s="346"/>
      <c r="ORF11" s="346"/>
      <c r="ORG11" s="346"/>
      <c r="ORH11" s="346"/>
      <c r="ORI11" s="346"/>
      <c r="ORJ11" s="346"/>
      <c r="ORK11" s="346"/>
      <c r="ORL11" s="346"/>
      <c r="ORM11" s="346"/>
      <c r="ORN11" s="346"/>
      <c r="ORO11" s="346"/>
      <c r="ORP11" s="346"/>
      <c r="ORQ11" s="346"/>
      <c r="ORR11" s="346"/>
      <c r="ORS11" s="346"/>
      <c r="ORT11" s="346"/>
      <c r="ORU11" s="346"/>
      <c r="ORV11" s="346"/>
      <c r="ORW11" s="346"/>
      <c r="ORX11" s="346"/>
      <c r="ORY11" s="346"/>
      <c r="ORZ11" s="346"/>
      <c r="OSA11" s="346"/>
      <c r="OSB11" s="346"/>
      <c r="OSC11" s="346"/>
      <c r="OSD11" s="346"/>
      <c r="OSE11" s="346"/>
      <c r="OSF11" s="346"/>
      <c r="OSG11" s="346"/>
      <c r="OSH11" s="346"/>
      <c r="OSI11" s="346"/>
      <c r="OSJ11" s="346"/>
      <c r="OSK11" s="346"/>
      <c r="OSL11" s="346"/>
      <c r="OSM11" s="346"/>
      <c r="OSN11" s="346"/>
      <c r="OSO11" s="346"/>
      <c r="OSP11" s="346"/>
      <c r="OSQ11" s="346"/>
      <c r="OSR11" s="346"/>
      <c r="OSS11" s="346"/>
      <c r="OST11" s="346"/>
      <c r="OSU11" s="346"/>
      <c r="OSV11" s="346"/>
      <c r="OSW11" s="346"/>
      <c r="OSX11" s="346"/>
      <c r="OSY11" s="346"/>
      <c r="OSZ11" s="346"/>
      <c r="OTA11" s="346"/>
      <c r="OTB11" s="346"/>
      <c r="OTC11" s="346"/>
      <c r="OTD11" s="346"/>
      <c r="OTE11" s="346"/>
      <c r="OTF11" s="346"/>
      <c r="OTG11" s="346"/>
      <c r="OTH11" s="346"/>
      <c r="OTI11" s="346"/>
      <c r="OTJ11" s="346"/>
      <c r="OTK11" s="346"/>
      <c r="OTL11" s="346"/>
      <c r="OTM11" s="346"/>
      <c r="OTN11" s="346"/>
      <c r="OTO11" s="346"/>
      <c r="OTP11" s="346"/>
      <c r="OTQ11" s="346"/>
      <c r="OTR11" s="346"/>
      <c r="OTS11" s="346"/>
      <c r="OTT11" s="346"/>
      <c r="OTU11" s="346"/>
      <c r="OTV11" s="346"/>
      <c r="OTW11" s="346"/>
      <c r="OTX11" s="346"/>
      <c r="OTY11" s="346"/>
      <c r="OTZ11" s="346"/>
      <c r="OUA11" s="346"/>
      <c r="OUB11" s="346"/>
      <c r="OUC11" s="346"/>
      <c r="OUD11" s="346"/>
      <c r="OUE11" s="346"/>
      <c r="OUF11" s="346"/>
      <c r="OUG11" s="346"/>
      <c r="OUH11" s="346"/>
      <c r="OUI11" s="346"/>
      <c r="OUJ11" s="346"/>
      <c r="OUK11" s="346"/>
      <c r="OUL11" s="346"/>
      <c r="OUM11" s="346"/>
      <c r="OUN11" s="346"/>
      <c r="OUO11" s="346"/>
      <c r="OUP11" s="346"/>
      <c r="OUQ11" s="346"/>
      <c r="OUR11" s="346"/>
      <c r="OUS11" s="346"/>
      <c r="OUT11" s="346"/>
      <c r="OUU11" s="346"/>
      <c r="OUV11" s="346"/>
      <c r="OUW11" s="346"/>
      <c r="OUX11" s="346"/>
      <c r="OUY11" s="346"/>
      <c r="OUZ11" s="346"/>
      <c r="OVA11" s="346"/>
      <c r="OVB11" s="346"/>
      <c r="OVC11" s="346"/>
      <c r="OVD11" s="346"/>
      <c r="OVE11" s="346"/>
      <c r="OVF11" s="346"/>
      <c r="OVG11" s="346"/>
      <c r="OVH11" s="346"/>
      <c r="OVI11" s="346"/>
      <c r="OVJ11" s="346"/>
      <c r="OVK11" s="346"/>
      <c r="OVL11" s="346"/>
      <c r="OVM11" s="346"/>
      <c r="OVN11" s="346"/>
      <c r="OVO11" s="346"/>
      <c r="OVP11" s="346"/>
      <c r="OVQ11" s="346"/>
      <c r="OVR11" s="346"/>
      <c r="OVS11" s="346"/>
      <c r="OVT11" s="346"/>
      <c r="OVU11" s="346"/>
      <c r="OVV11" s="346"/>
      <c r="OVW11" s="346"/>
      <c r="OVX11" s="346"/>
      <c r="OVY11" s="346"/>
      <c r="OVZ11" s="346"/>
      <c r="OWA11" s="346"/>
      <c r="OWB11" s="346"/>
      <c r="OWC11" s="346"/>
      <c r="OWD11" s="346"/>
      <c r="OWE11" s="346"/>
      <c r="OWF11" s="346"/>
      <c r="OWG11" s="346"/>
      <c r="OWH11" s="346"/>
      <c r="OWI11" s="346"/>
      <c r="OWJ11" s="346"/>
      <c r="OWK11" s="346"/>
      <c r="OWL11" s="346"/>
      <c r="OWM11" s="346"/>
      <c r="OWN11" s="346"/>
      <c r="OWO11" s="346"/>
      <c r="OWP11" s="346"/>
      <c r="OWQ11" s="346"/>
      <c r="OWR11" s="346"/>
      <c r="OWS11" s="346"/>
      <c r="OWT11" s="346"/>
      <c r="OWU11" s="346"/>
      <c r="OWV11" s="346"/>
      <c r="OWW11" s="346"/>
      <c r="OWX11" s="346"/>
      <c r="OWY11" s="346"/>
      <c r="OWZ11" s="346"/>
      <c r="OXA11" s="346"/>
      <c r="OXB11" s="346"/>
      <c r="OXC11" s="346"/>
      <c r="OXD11" s="346"/>
      <c r="OXE11" s="346"/>
      <c r="OXF11" s="346"/>
      <c r="OXG11" s="346"/>
      <c r="OXH11" s="346"/>
      <c r="OXI11" s="346"/>
      <c r="OXJ11" s="346"/>
      <c r="OXK11" s="346"/>
      <c r="OXL11" s="346"/>
      <c r="OXM11" s="346"/>
      <c r="OXN11" s="346"/>
      <c r="OXO11" s="346"/>
      <c r="OXP11" s="346"/>
      <c r="OXQ11" s="346"/>
      <c r="OXR11" s="346"/>
      <c r="OXS11" s="346"/>
      <c r="OXT11" s="346"/>
      <c r="OXU11" s="346"/>
      <c r="OXV11" s="346"/>
      <c r="OXW11" s="346"/>
      <c r="OXX11" s="346"/>
      <c r="OXY11" s="346"/>
      <c r="OXZ11" s="346"/>
      <c r="OYA11" s="346"/>
      <c r="OYB11" s="346"/>
      <c r="OYC11" s="346"/>
      <c r="OYD11" s="346"/>
      <c r="OYE11" s="346"/>
      <c r="OYF11" s="346"/>
      <c r="OYG11" s="346"/>
      <c r="OYH11" s="346"/>
      <c r="OYI11" s="346"/>
      <c r="OYJ11" s="346"/>
      <c r="OYK11" s="346"/>
      <c r="OYL11" s="346"/>
      <c r="OYM11" s="346"/>
      <c r="OYN11" s="346"/>
      <c r="OYO11" s="346"/>
      <c r="OYP11" s="346"/>
      <c r="OYQ11" s="346"/>
      <c r="OYR11" s="346"/>
      <c r="OYS11" s="346"/>
      <c r="OYT11" s="346"/>
      <c r="OYU11" s="346"/>
      <c r="OYV11" s="346"/>
      <c r="OYW11" s="346"/>
      <c r="OYX11" s="346"/>
      <c r="OYY11" s="346"/>
      <c r="OYZ11" s="346"/>
      <c r="OZA11" s="346"/>
      <c r="OZB11" s="346"/>
      <c r="OZC11" s="346"/>
      <c r="OZD11" s="346"/>
      <c r="OZE11" s="346"/>
      <c r="OZF11" s="346"/>
      <c r="OZG11" s="346"/>
      <c r="OZH11" s="346"/>
      <c r="OZI11" s="346"/>
      <c r="OZJ11" s="346"/>
      <c r="OZK11" s="346"/>
      <c r="OZL11" s="346"/>
      <c r="OZM11" s="346"/>
      <c r="OZN11" s="346"/>
      <c r="OZO11" s="346"/>
      <c r="OZP11" s="346"/>
      <c r="OZQ11" s="346"/>
      <c r="OZR11" s="346"/>
      <c r="OZS11" s="346"/>
      <c r="OZT11" s="346"/>
      <c r="OZU11" s="346"/>
      <c r="OZV11" s="346"/>
      <c r="OZW11" s="346"/>
      <c r="OZX11" s="346"/>
      <c r="OZY11" s="346"/>
      <c r="OZZ11" s="346"/>
      <c r="PAA11" s="346"/>
      <c r="PAB11" s="346"/>
      <c r="PAC11" s="346"/>
      <c r="PAD11" s="346"/>
      <c r="PAE11" s="346"/>
      <c r="PAF11" s="346"/>
      <c r="PAG11" s="346"/>
      <c r="PAH11" s="346"/>
      <c r="PAI11" s="346"/>
      <c r="PAJ11" s="346"/>
      <c r="PAK11" s="346"/>
      <c r="PAL11" s="346"/>
      <c r="PAM11" s="346"/>
      <c r="PAN11" s="346"/>
      <c r="PAO11" s="346"/>
      <c r="PAP11" s="346"/>
      <c r="PAQ11" s="346"/>
      <c r="PAR11" s="346"/>
      <c r="PAS11" s="346"/>
      <c r="PAT11" s="346"/>
      <c r="PAU11" s="346"/>
      <c r="PAV11" s="346"/>
      <c r="PAW11" s="346"/>
      <c r="PAX11" s="346"/>
      <c r="PAY11" s="346"/>
      <c r="PAZ11" s="346"/>
      <c r="PBA11" s="346"/>
      <c r="PBB11" s="346"/>
      <c r="PBC11" s="346"/>
      <c r="PBD11" s="346"/>
      <c r="PBE11" s="346"/>
      <c r="PBF11" s="346"/>
      <c r="PBG11" s="346"/>
      <c r="PBH11" s="346"/>
      <c r="PBI11" s="346"/>
      <c r="PBJ11" s="346"/>
      <c r="PBK11" s="346"/>
      <c r="PBL11" s="346"/>
      <c r="PBM11" s="346"/>
      <c r="PBN11" s="346"/>
      <c r="PBO11" s="346"/>
      <c r="PBP11" s="346"/>
      <c r="PBQ11" s="346"/>
      <c r="PBR11" s="346"/>
      <c r="PBS11" s="346"/>
      <c r="PBT11" s="346"/>
      <c r="PBU11" s="346"/>
      <c r="PBV11" s="346"/>
      <c r="PBW11" s="346"/>
      <c r="PBX11" s="346"/>
      <c r="PBY11" s="346"/>
      <c r="PBZ11" s="346"/>
      <c r="PCA11" s="346"/>
      <c r="PCB11" s="346"/>
      <c r="PCC11" s="346"/>
      <c r="PCD11" s="346"/>
      <c r="PCE11" s="346"/>
      <c r="PCF11" s="346"/>
      <c r="PCG11" s="346"/>
      <c r="PCH11" s="346"/>
      <c r="PCI11" s="346"/>
      <c r="PCJ11" s="346"/>
      <c r="PCK11" s="346"/>
      <c r="PCL11" s="346"/>
      <c r="PCM11" s="346"/>
      <c r="PCN11" s="346"/>
      <c r="PCO11" s="346"/>
      <c r="PCP11" s="346"/>
      <c r="PCQ11" s="346"/>
      <c r="PCR11" s="346"/>
      <c r="PCS11" s="346"/>
      <c r="PCT11" s="346"/>
      <c r="PCU11" s="346"/>
      <c r="PCV11" s="346"/>
      <c r="PCW11" s="346"/>
      <c r="PCX11" s="346"/>
      <c r="PCY11" s="346"/>
      <c r="PCZ11" s="346"/>
      <c r="PDA11" s="346"/>
      <c r="PDB11" s="346"/>
      <c r="PDC11" s="346"/>
      <c r="PDD11" s="346"/>
      <c r="PDE11" s="346"/>
      <c r="PDF11" s="346"/>
      <c r="PDG11" s="346"/>
      <c r="PDH11" s="346"/>
      <c r="PDI11" s="346"/>
      <c r="PDJ11" s="346"/>
      <c r="PDK11" s="346"/>
      <c r="PDL11" s="346"/>
      <c r="PDM11" s="346"/>
      <c r="PDN11" s="346"/>
      <c r="PDO11" s="346"/>
      <c r="PDP11" s="346"/>
      <c r="PDQ11" s="346"/>
      <c r="PDR11" s="346"/>
      <c r="PDS11" s="346"/>
      <c r="PDT11" s="346"/>
      <c r="PDU11" s="346"/>
      <c r="PDV11" s="346"/>
      <c r="PDW11" s="346"/>
      <c r="PDX11" s="346"/>
      <c r="PDY11" s="346"/>
      <c r="PDZ11" s="346"/>
      <c r="PEA11" s="346"/>
      <c r="PEB11" s="346"/>
      <c r="PEC11" s="346"/>
      <c r="PED11" s="346"/>
      <c r="PEE11" s="346"/>
      <c r="PEF11" s="346"/>
      <c r="PEG11" s="346"/>
      <c r="PEH11" s="346"/>
      <c r="PEI11" s="346"/>
      <c r="PEJ11" s="346"/>
      <c r="PEK11" s="346"/>
      <c r="PEL11" s="346"/>
      <c r="PEM11" s="346"/>
      <c r="PEN11" s="346"/>
      <c r="PEO11" s="346"/>
      <c r="PEP11" s="346"/>
      <c r="PEQ11" s="346"/>
      <c r="PER11" s="346"/>
      <c r="PES11" s="346"/>
      <c r="PET11" s="346"/>
      <c r="PEU11" s="346"/>
      <c r="PEV11" s="346"/>
      <c r="PEW11" s="346"/>
      <c r="PEX11" s="346"/>
      <c r="PEY11" s="346"/>
      <c r="PEZ11" s="346"/>
      <c r="PFA11" s="346"/>
      <c r="PFB11" s="346"/>
      <c r="PFC11" s="346"/>
      <c r="PFD11" s="346"/>
      <c r="PFE11" s="346"/>
      <c r="PFF11" s="346"/>
      <c r="PFG11" s="346"/>
      <c r="PFH11" s="346"/>
      <c r="PFI11" s="346"/>
      <c r="PFJ11" s="346"/>
      <c r="PFK11" s="346"/>
      <c r="PFL11" s="346"/>
      <c r="PFM11" s="346"/>
      <c r="PFN11" s="346"/>
      <c r="PFO11" s="346"/>
      <c r="PFP11" s="346"/>
      <c r="PFQ11" s="346"/>
      <c r="PFR11" s="346"/>
      <c r="PFS11" s="346"/>
      <c r="PFT11" s="346"/>
      <c r="PFU11" s="346"/>
      <c r="PFV11" s="346"/>
      <c r="PFW11" s="346"/>
      <c r="PFX11" s="346"/>
      <c r="PFY11" s="346"/>
      <c r="PFZ11" s="346"/>
      <c r="PGA11" s="346"/>
      <c r="PGB11" s="346"/>
      <c r="PGC11" s="346"/>
      <c r="PGD11" s="346"/>
      <c r="PGE11" s="346"/>
      <c r="PGF11" s="346"/>
      <c r="PGG11" s="346"/>
      <c r="PGH11" s="346"/>
      <c r="PGI11" s="346"/>
      <c r="PGJ11" s="346"/>
      <c r="PGK11" s="346"/>
      <c r="PGL11" s="346"/>
      <c r="PGM11" s="346"/>
      <c r="PGN11" s="346"/>
      <c r="PGO11" s="346"/>
      <c r="PGP11" s="346"/>
      <c r="PGQ11" s="346"/>
      <c r="PGR11" s="346"/>
      <c r="PGS11" s="346"/>
      <c r="PGT11" s="346"/>
      <c r="PGU11" s="346"/>
      <c r="PGV11" s="346"/>
      <c r="PGW11" s="346"/>
      <c r="PGX11" s="346"/>
      <c r="PGY11" s="346"/>
      <c r="PGZ11" s="346"/>
      <c r="PHA11" s="346"/>
      <c r="PHB11" s="346"/>
      <c r="PHC11" s="346"/>
      <c r="PHD11" s="346"/>
      <c r="PHE11" s="346"/>
      <c r="PHF11" s="346"/>
      <c r="PHG11" s="346"/>
      <c r="PHH11" s="346"/>
      <c r="PHI11" s="346"/>
      <c r="PHJ11" s="346"/>
      <c r="PHK11" s="346"/>
      <c r="PHL11" s="346"/>
      <c r="PHM11" s="346"/>
      <c r="PHN11" s="346"/>
      <c r="PHO11" s="346"/>
      <c r="PHP11" s="346"/>
      <c r="PHQ11" s="346"/>
      <c r="PHR11" s="346"/>
      <c r="PHS11" s="346"/>
      <c r="PHT11" s="346"/>
      <c r="PHU11" s="346"/>
      <c r="PHV11" s="346"/>
      <c r="PHW11" s="346"/>
      <c r="PHX11" s="346"/>
      <c r="PHY11" s="346"/>
      <c r="PHZ11" s="346"/>
      <c r="PIA11" s="346"/>
      <c r="PIB11" s="346"/>
      <c r="PIC11" s="346"/>
      <c r="PID11" s="346"/>
      <c r="PIE11" s="346"/>
      <c r="PIF11" s="346"/>
      <c r="PIG11" s="346"/>
      <c r="PIH11" s="346"/>
      <c r="PII11" s="346"/>
      <c r="PIJ11" s="346"/>
      <c r="PIK11" s="346"/>
      <c r="PIL11" s="346"/>
      <c r="PIM11" s="346"/>
      <c r="PIN11" s="346"/>
      <c r="PIO11" s="346"/>
      <c r="PIP11" s="346"/>
      <c r="PIQ11" s="346"/>
      <c r="PIR11" s="346"/>
      <c r="PIS11" s="346"/>
      <c r="PIT11" s="346"/>
      <c r="PIU11" s="346"/>
      <c r="PIV11" s="346"/>
      <c r="PIW11" s="346"/>
      <c r="PIX11" s="346"/>
      <c r="PIY11" s="346"/>
      <c r="PIZ11" s="346"/>
      <c r="PJA11" s="346"/>
      <c r="PJB11" s="346"/>
      <c r="PJC11" s="346"/>
      <c r="PJD11" s="346"/>
      <c r="PJE11" s="346"/>
      <c r="PJF11" s="346"/>
      <c r="PJG11" s="346"/>
      <c r="PJH11" s="346"/>
      <c r="PJI11" s="346"/>
      <c r="PJJ11" s="346"/>
      <c r="PJK11" s="346"/>
      <c r="PJL11" s="346"/>
      <c r="PJM11" s="346"/>
      <c r="PJN11" s="346"/>
      <c r="PJO11" s="346"/>
      <c r="PJP11" s="346"/>
      <c r="PJQ11" s="346"/>
      <c r="PJR11" s="346"/>
      <c r="PJS11" s="346"/>
      <c r="PJT11" s="346"/>
      <c r="PJU11" s="346"/>
      <c r="PJV11" s="346"/>
      <c r="PJW11" s="346"/>
      <c r="PJX11" s="346"/>
      <c r="PJY11" s="346"/>
      <c r="PJZ11" s="346"/>
      <c r="PKA11" s="346"/>
      <c r="PKB11" s="346"/>
      <c r="PKC11" s="346"/>
      <c r="PKD11" s="346"/>
      <c r="PKE11" s="346"/>
      <c r="PKF11" s="346"/>
      <c r="PKG11" s="346"/>
      <c r="PKH11" s="346"/>
      <c r="PKI11" s="346"/>
      <c r="PKJ11" s="346"/>
      <c r="PKK11" s="346"/>
      <c r="PKL11" s="346"/>
      <c r="PKM11" s="346"/>
      <c r="PKN11" s="346"/>
      <c r="PKO11" s="346"/>
      <c r="PKP11" s="346"/>
      <c r="PKQ11" s="346"/>
      <c r="PKR11" s="346"/>
      <c r="PKS11" s="346"/>
      <c r="PKT11" s="346"/>
      <c r="PKU11" s="346"/>
      <c r="PKV11" s="346"/>
      <c r="PKW11" s="346"/>
      <c r="PKX11" s="346"/>
      <c r="PKY11" s="346"/>
      <c r="PKZ11" s="346"/>
      <c r="PLA11" s="346"/>
      <c r="PLB11" s="346"/>
      <c r="PLC11" s="346"/>
      <c r="PLD11" s="346"/>
      <c r="PLE11" s="346"/>
      <c r="PLF11" s="346"/>
      <c r="PLG11" s="346"/>
      <c r="PLH11" s="346"/>
      <c r="PLI11" s="346"/>
      <c r="PLJ11" s="346"/>
      <c r="PLK11" s="346"/>
      <c r="PLL11" s="346"/>
      <c r="PLM11" s="346"/>
      <c r="PLN11" s="346"/>
      <c r="PLO11" s="346"/>
      <c r="PLP11" s="346"/>
      <c r="PLQ11" s="346"/>
      <c r="PLR11" s="346"/>
      <c r="PLS11" s="346"/>
      <c r="PLT11" s="346"/>
      <c r="PLU11" s="346"/>
      <c r="PLV11" s="346"/>
      <c r="PLW11" s="346"/>
      <c r="PLX11" s="346"/>
      <c r="PLY11" s="346"/>
      <c r="PLZ11" s="346"/>
      <c r="PMA11" s="346"/>
      <c r="PMB11" s="346"/>
      <c r="PMC11" s="346"/>
      <c r="PMD11" s="346"/>
      <c r="PME11" s="346"/>
      <c r="PMF11" s="346"/>
      <c r="PMG11" s="346"/>
      <c r="PMH11" s="346"/>
      <c r="PMI11" s="346"/>
      <c r="PMJ11" s="346"/>
      <c r="PMK11" s="346"/>
      <c r="PML11" s="346"/>
      <c r="PMM11" s="346"/>
      <c r="PMN11" s="346"/>
      <c r="PMO11" s="346"/>
      <c r="PMP11" s="346"/>
      <c r="PMQ11" s="346"/>
      <c r="PMR11" s="346"/>
      <c r="PMS11" s="346"/>
      <c r="PMT11" s="346"/>
      <c r="PMU11" s="346"/>
      <c r="PMV11" s="346"/>
      <c r="PMW11" s="346"/>
      <c r="PMX11" s="346"/>
      <c r="PMY11" s="346"/>
      <c r="PMZ11" s="346"/>
      <c r="PNA11" s="346"/>
      <c r="PNB11" s="346"/>
      <c r="PNC11" s="346"/>
      <c r="PND11" s="346"/>
      <c r="PNE11" s="346"/>
      <c r="PNF11" s="346"/>
      <c r="PNG11" s="346"/>
      <c r="PNH11" s="346"/>
      <c r="PNI11" s="346"/>
      <c r="PNJ11" s="346"/>
      <c r="PNK11" s="346"/>
      <c r="PNL11" s="346"/>
      <c r="PNM11" s="346"/>
      <c r="PNN11" s="346"/>
      <c r="PNO11" s="346"/>
      <c r="PNP11" s="346"/>
      <c r="PNQ11" s="346"/>
      <c r="PNR11" s="346"/>
      <c r="PNS11" s="346"/>
      <c r="PNT11" s="346"/>
      <c r="PNU11" s="346"/>
      <c r="PNV11" s="346"/>
      <c r="PNW11" s="346"/>
      <c r="PNX11" s="346"/>
      <c r="PNY11" s="346"/>
      <c r="PNZ11" s="346"/>
      <c r="POA11" s="346"/>
      <c r="POB11" s="346"/>
      <c r="POC11" s="346"/>
      <c r="POD11" s="346"/>
      <c r="POE11" s="346"/>
      <c r="POF11" s="346"/>
      <c r="POG11" s="346"/>
      <c r="POH11" s="346"/>
      <c r="POI11" s="346"/>
      <c r="POJ11" s="346"/>
      <c r="POK11" s="346"/>
      <c r="POL11" s="346"/>
      <c r="POM11" s="346"/>
      <c r="PON11" s="346"/>
      <c r="POO11" s="346"/>
      <c r="POP11" s="346"/>
      <c r="POQ11" s="346"/>
      <c r="POR11" s="346"/>
      <c r="POS11" s="346"/>
      <c r="POT11" s="346"/>
      <c r="POU11" s="346"/>
      <c r="POV11" s="346"/>
      <c r="POW11" s="346"/>
      <c r="POX11" s="346"/>
      <c r="POY11" s="346"/>
      <c r="POZ11" s="346"/>
      <c r="PPA11" s="346"/>
      <c r="PPB11" s="346"/>
      <c r="PPC11" s="346"/>
      <c r="PPD11" s="346"/>
      <c r="PPE11" s="346"/>
      <c r="PPF11" s="346"/>
      <c r="PPG11" s="346"/>
      <c r="PPH11" s="346"/>
      <c r="PPI11" s="346"/>
      <c r="PPJ11" s="346"/>
      <c r="PPK11" s="346"/>
      <c r="PPL11" s="346"/>
      <c r="PPM11" s="346"/>
      <c r="PPN11" s="346"/>
      <c r="PPO11" s="346"/>
      <c r="PPP11" s="346"/>
      <c r="PPQ11" s="346"/>
      <c r="PPR11" s="346"/>
      <c r="PPS11" s="346"/>
      <c r="PPT11" s="346"/>
      <c r="PPU11" s="346"/>
      <c r="PPV11" s="346"/>
      <c r="PPW11" s="346"/>
      <c r="PPX11" s="346"/>
      <c r="PPY11" s="346"/>
      <c r="PPZ11" s="346"/>
      <c r="PQA11" s="346"/>
      <c r="PQB11" s="346"/>
      <c r="PQC11" s="346"/>
      <c r="PQD11" s="346"/>
      <c r="PQE11" s="346"/>
      <c r="PQF11" s="346"/>
      <c r="PQG11" s="346"/>
      <c r="PQH11" s="346"/>
      <c r="PQI11" s="346"/>
      <c r="PQJ11" s="346"/>
      <c r="PQK11" s="346"/>
      <c r="PQL11" s="346"/>
      <c r="PQM11" s="346"/>
      <c r="PQN11" s="346"/>
      <c r="PQO11" s="346"/>
      <c r="PQP11" s="346"/>
      <c r="PQQ11" s="346"/>
      <c r="PQR11" s="346"/>
      <c r="PQS11" s="346"/>
      <c r="PQT11" s="346"/>
      <c r="PQU11" s="346"/>
      <c r="PQV11" s="346"/>
      <c r="PQW11" s="346"/>
      <c r="PQX11" s="346"/>
      <c r="PQY11" s="346"/>
      <c r="PQZ11" s="346"/>
      <c r="PRA11" s="346"/>
      <c r="PRB11" s="346"/>
      <c r="PRC11" s="346"/>
      <c r="PRD11" s="346"/>
      <c r="PRE11" s="346"/>
      <c r="PRF11" s="346"/>
      <c r="PRG11" s="346"/>
      <c r="PRH11" s="346"/>
      <c r="PRI11" s="346"/>
      <c r="PRJ11" s="346"/>
      <c r="PRK11" s="346"/>
      <c r="PRL11" s="346"/>
      <c r="PRM11" s="346"/>
      <c r="PRN11" s="346"/>
      <c r="PRO11" s="346"/>
      <c r="PRP11" s="346"/>
      <c r="PRQ11" s="346"/>
      <c r="PRR11" s="346"/>
      <c r="PRS11" s="346"/>
      <c r="PRT11" s="346"/>
      <c r="PRU11" s="346"/>
      <c r="PRV11" s="346"/>
      <c r="PRW11" s="346"/>
      <c r="PRX11" s="346"/>
      <c r="PRY11" s="346"/>
      <c r="PRZ11" s="346"/>
      <c r="PSA11" s="346"/>
      <c r="PSB11" s="346"/>
      <c r="PSC11" s="346"/>
      <c r="PSD11" s="346"/>
      <c r="PSE11" s="346"/>
      <c r="PSF11" s="346"/>
      <c r="PSG11" s="346"/>
      <c r="PSH11" s="346"/>
      <c r="PSI11" s="346"/>
      <c r="PSJ11" s="346"/>
      <c r="PSK11" s="346"/>
      <c r="PSL11" s="346"/>
      <c r="PSM11" s="346"/>
      <c r="PSN11" s="346"/>
      <c r="PSO11" s="346"/>
      <c r="PSP11" s="346"/>
      <c r="PSQ11" s="346"/>
      <c r="PSR11" s="346"/>
      <c r="PSS11" s="346"/>
      <c r="PST11" s="346"/>
      <c r="PSU11" s="346"/>
      <c r="PSV11" s="346"/>
      <c r="PSW11" s="346"/>
      <c r="PSX11" s="346"/>
      <c r="PSY11" s="346"/>
      <c r="PSZ11" s="346"/>
      <c r="PTA11" s="346"/>
      <c r="PTB11" s="346"/>
      <c r="PTC11" s="346"/>
      <c r="PTD11" s="346"/>
      <c r="PTE11" s="346"/>
      <c r="PTF11" s="346"/>
      <c r="PTG11" s="346"/>
      <c r="PTH11" s="346"/>
      <c r="PTI11" s="346"/>
      <c r="PTJ11" s="346"/>
      <c r="PTK11" s="346"/>
      <c r="PTL11" s="346"/>
      <c r="PTM11" s="346"/>
      <c r="PTN11" s="346"/>
      <c r="PTO11" s="346"/>
      <c r="PTP11" s="346"/>
      <c r="PTQ11" s="346"/>
      <c r="PTR11" s="346"/>
      <c r="PTS11" s="346"/>
      <c r="PTT11" s="346"/>
      <c r="PTU11" s="346"/>
      <c r="PTV11" s="346"/>
      <c r="PTW11" s="346"/>
      <c r="PTX11" s="346"/>
      <c r="PTY11" s="346"/>
      <c r="PTZ11" s="346"/>
      <c r="PUA11" s="346"/>
      <c r="PUB11" s="346"/>
      <c r="PUC11" s="346"/>
      <c r="PUD11" s="346"/>
      <c r="PUE11" s="346"/>
      <c r="PUF11" s="346"/>
      <c r="PUG11" s="346"/>
      <c r="PUH11" s="346"/>
      <c r="PUI11" s="346"/>
      <c r="PUJ11" s="346"/>
      <c r="PUK11" s="346"/>
      <c r="PUL11" s="346"/>
      <c r="PUM11" s="346"/>
      <c r="PUN11" s="346"/>
      <c r="PUO11" s="346"/>
      <c r="PUP11" s="346"/>
      <c r="PUQ11" s="346"/>
      <c r="PUR11" s="346"/>
      <c r="PUS11" s="346"/>
      <c r="PUT11" s="346"/>
      <c r="PUU11" s="346"/>
      <c r="PUV11" s="346"/>
      <c r="PUW11" s="346"/>
      <c r="PUX11" s="346"/>
      <c r="PUY11" s="346"/>
      <c r="PUZ11" s="346"/>
      <c r="PVA11" s="346"/>
      <c r="PVB11" s="346"/>
      <c r="PVC11" s="346"/>
      <c r="PVD11" s="346"/>
      <c r="PVE11" s="346"/>
      <c r="PVF11" s="346"/>
      <c r="PVG11" s="346"/>
      <c r="PVH11" s="346"/>
      <c r="PVI11" s="346"/>
      <c r="PVJ11" s="346"/>
      <c r="PVK11" s="346"/>
      <c r="PVL11" s="346"/>
      <c r="PVM11" s="346"/>
      <c r="PVN11" s="346"/>
      <c r="PVO11" s="346"/>
      <c r="PVP11" s="346"/>
      <c r="PVQ11" s="346"/>
      <c r="PVR11" s="346"/>
      <c r="PVS11" s="346"/>
      <c r="PVT11" s="346"/>
      <c r="PVU11" s="346"/>
      <c r="PVV11" s="346"/>
      <c r="PVW11" s="346"/>
      <c r="PVX11" s="346"/>
      <c r="PVY11" s="346"/>
      <c r="PVZ11" s="346"/>
      <c r="PWA11" s="346"/>
      <c r="PWB11" s="346"/>
      <c r="PWC11" s="346"/>
      <c r="PWD11" s="346"/>
      <c r="PWE11" s="346"/>
      <c r="PWF11" s="346"/>
      <c r="PWG11" s="346"/>
      <c r="PWH11" s="346"/>
      <c r="PWI11" s="346"/>
      <c r="PWJ11" s="346"/>
      <c r="PWK11" s="346"/>
      <c r="PWL11" s="346"/>
      <c r="PWM11" s="346"/>
      <c r="PWN11" s="346"/>
      <c r="PWO11" s="346"/>
      <c r="PWP11" s="346"/>
      <c r="PWQ11" s="346"/>
      <c r="PWR11" s="346"/>
      <c r="PWS11" s="346"/>
      <c r="PWT11" s="346"/>
      <c r="PWU11" s="346"/>
      <c r="PWV11" s="346"/>
      <c r="PWW11" s="346"/>
      <c r="PWX11" s="346"/>
      <c r="PWY11" s="346"/>
      <c r="PWZ11" s="346"/>
      <c r="PXA11" s="346"/>
      <c r="PXB11" s="346"/>
      <c r="PXC11" s="346"/>
      <c r="PXD11" s="346"/>
      <c r="PXE11" s="346"/>
      <c r="PXF11" s="346"/>
      <c r="PXG11" s="346"/>
      <c r="PXH11" s="346"/>
      <c r="PXI11" s="346"/>
      <c r="PXJ11" s="346"/>
      <c r="PXK11" s="346"/>
      <c r="PXL11" s="346"/>
      <c r="PXM11" s="346"/>
      <c r="PXN11" s="346"/>
      <c r="PXO11" s="346"/>
      <c r="PXP11" s="346"/>
      <c r="PXQ11" s="346"/>
      <c r="PXR11" s="346"/>
      <c r="PXS11" s="346"/>
      <c r="PXT11" s="346"/>
      <c r="PXU11" s="346"/>
      <c r="PXV11" s="346"/>
      <c r="PXW11" s="346"/>
      <c r="PXX11" s="346"/>
      <c r="PXY11" s="346"/>
      <c r="PXZ11" s="346"/>
      <c r="PYA11" s="346"/>
      <c r="PYB11" s="346"/>
      <c r="PYC11" s="346"/>
      <c r="PYD11" s="346"/>
      <c r="PYE11" s="346"/>
      <c r="PYF11" s="346"/>
      <c r="PYG11" s="346"/>
      <c r="PYH11" s="346"/>
      <c r="PYI11" s="346"/>
      <c r="PYJ11" s="346"/>
      <c r="PYK11" s="346"/>
      <c r="PYL11" s="346"/>
      <c r="PYM11" s="346"/>
      <c r="PYN11" s="346"/>
      <c r="PYO11" s="346"/>
      <c r="PYP11" s="346"/>
      <c r="PYQ11" s="346"/>
      <c r="PYR11" s="346"/>
      <c r="PYS11" s="346"/>
      <c r="PYT11" s="346"/>
      <c r="PYU11" s="346"/>
      <c r="PYV11" s="346"/>
      <c r="PYW11" s="346"/>
      <c r="PYX11" s="346"/>
      <c r="PYY11" s="346"/>
      <c r="PYZ11" s="346"/>
      <c r="PZA11" s="346"/>
      <c r="PZB11" s="346"/>
      <c r="PZC11" s="346"/>
      <c r="PZD11" s="346"/>
      <c r="PZE11" s="346"/>
      <c r="PZF11" s="346"/>
      <c r="PZG11" s="346"/>
      <c r="PZH11" s="346"/>
      <c r="PZI11" s="346"/>
      <c r="PZJ11" s="346"/>
      <c r="PZK11" s="346"/>
      <c r="PZL11" s="346"/>
      <c r="PZM11" s="346"/>
      <c r="PZN11" s="346"/>
      <c r="PZO11" s="346"/>
      <c r="PZP11" s="346"/>
      <c r="PZQ11" s="346"/>
      <c r="PZR11" s="346"/>
      <c r="PZS11" s="346"/>
      <c r="PZT11" s="346"/>
      <c r="PZU11" s="346"/>
      <c r="PZV11" s="346"/>
      <c r="PZW11" s="346"/>
      <c r="PZX11" s="346"/>
      <c r="PZY11" s="346"/>
      <c r="PZZ11" s="346"/>
      <c r="QAA11" s="346"/>
      <c r="QAB11" s="346"/>
      <c r="QAC11" s="346"/>
      <c r="QAD11" s="346"/>
      <c r="QAE11" s="346"/>
      <c r="QAF11" s="346"/>
      <c r="QAG11" s="346"/>
      <c r="QAH11" s="346"/>
      <c r="QAI11" s="346"/>
      <c r="QAJ11" s="346"/>
      <c r="QAK11" s="346"/>
      <c r="QAL11" s="346"/>
      <c r="QAM11" s="346"/>
      <c r="QAN11" s="346"/>
      <c r="QAO11" s="346"/>
      <c r="QAP11" s="346"/>
      <c r="QAQ11" s="346"/>
      <c r="QAR11" s="346"/>
      <c r="QAS11" s="346"/>
      <c r="QAT11" s="346"/>
      <c r="QAU11" s="346"/>
      <c r="QAV11" s="346"/>
      <c r="QAW11" s="346"/>
      <c r="QAX11" s="346"/>
      <c r="QAY11" s="346"/>
      <c r="QAZ11" s="346"/>
      <c r="QBA11" s="346"/>
      <c r="QBB11" s="346"/>
      <c r="QBC11" s="346"/>
      <c r="QBD11" s="346"/>
      <c r="QBE11" s="346"/>
      <c r="QBF11" s="346"/>
      <c r="QBG11" s="346"/>
      <c r="QBH11" s="346"/>
      <c r="QBI11" s="346"/>
      <c r="QBJ11" s="346"/>
      <c r="QBK11" s="346"/>
      <c r="QBL11" s="346"/>
      <c r="QBM11" s="346"/>
      <c r="QBN11" s="346"/>
      <c r="QBO11" s="346"/>
      <c r="QBP11" s="346"/>
      <c r="QBQ11" s="346"/>
      <c r="QBR11" s="346"/>
      <c r="QBS11" s="346"/>
      <c r="QBT11" s="346"/>
      <c r="QBU11" s="346"/>
      <c r="QBV11" s="346"/>
      <c r="QBW11" s="346"/>
      <c r="QBX11" s="346"/>
      <c r="QBY11" s="346"/>
      <c r="QBZ11" s="346"/>
      <c r="QCA11" s="346"/>
      <c r="QCB11" s="346"/>
      <c r="QCC11" s="346"/>
      <c r="QCD11" s="346"/>
      <c r="QCE11" s="346"/>
      <c r="QCF11" s="346"/>
      <c r="QCG11" s="346"/>
      <c r="QCH11" s="346"/>
      <c r="QCI11" s="346"/>
      <c r="QCJ11" s="346"/>
      <c r="QCK11" s="346"/>
      <c r="QCL11" s="346"/>
      <c r="QCM11" s="346"/>
      <c r="QCN11" s="346"/>
      <c r="QCO11" s="346"/>
      <c r="QCP11" s="346"/>
      <c r="QCQ11" s="346"/>
      <c r="QCR11" s="346"/>
      <c r="QCS11" s="346"/>
      <c r="QCT11" s="346"/>
      <c r="QCU11" s="346"/>
      <c r="QCV11" s="346"/>
      <c r="QCW11" s="346"/>
      <c r="QCX11" s="346"/>
      <c r="QCY11" s="346"/>
      <c r="QCZ11" s="346"/>
      <c r="QDA11" s="346"/>
      <c r="QDB11" s="346"/>
      <c r="QDC11" s="346"/>
      <c r="QDD11" s="346"/>
      <c r="QDE11" s="346"/>
      <c r="QDF11" s="346"/>
      <c r="QDG11" s="346"/>
      <c r="QDH11" s="346"/>
      <c r="QDI11" s="346"/>
      <c r="QDJ11" s="346"/>
      <c r="QDK11" s="346"/>
      <c r="QDL11" s="346"/>
      <c r="QDM11" s="346"/>
      <c r="QDN11" s="346"/>
      <c r="QDO11" s="346"/>
      <c r="QDP11" s="346"/>
      <c r="QDQ11" s="346"/>
      <c r="QDR11" s="346"/>
      <c r="QDS11" s="346"/>
      <c r="QDT11" s="346"/>
      <c r="QDU11" s="346"/>
      <c r="QDV11" s="346"/>
      <c r="QDW11" s="346"/>
      <c r="QDX11" s="346"/>
      <c r="QDY11" s="346"/>
      <c r="QDZ11" s="346"/>
      <c r="QEA11" s="346"/>
      <c r="QEB11" s="346"/>
      <c r="QEC11" s="346"/>
      <c r="QED11" s="346"/>
      <c r="QEE11" s="346"/>
      <c r="QEF11" s="346"/>
      <c r="QEG11" s="346"/>
      <c r="QEH11" s="346"/>
      <c r="QEI11" s="346"/>
      <c r="QEJ11" s="346"/>
      <c r="QEK11" s="346"/>
      <c r="QEL11" s="346"/>
      <c r="QEM11" s="346"/>
      <c r="QEN11" s="346"/>
      <c r="QEO11" s="346"/>
      <c r="QEP11" s="346"/>
      <c r="QEQ11" s="346"/>
      <c r="QER11" s="346"/>
      <c r="QES11" s="346"/>
      <c r="QET11" s="346"/>
      <c r="QEU11" s="346"/>
      <c r="QEV11" s="346"/>
      <c r="QEW11" s="346"/>
      <c r="QEX11" s="346"/>
      <c r="QEY11" s="346"/>
      <c r="QEZ11" s="346"/>
      <c r="QFA11" s="346"/>
      <c r="QFB11" s="346"/>
      <c r="QFC11" s="346"/>
      <c r="QFD11" s="346"/>
      <c r="QFE11" s="346"/>
      <c r="QFF11" s="346"/>
      <c r="QFG11" s="346"/>
      <c r="QFH11" s="346"/>
      <c r="QFI11" s="346"/>
      <c r="QFJ11" s="346"/>
      <c r="QFK11" s="346"/>
      <c r="QFL11" s="346"/>
      <c r="QFM11" s="346"/>
      <c r="QFN11" s="346"/>
      <c r="QFO11" s="346"/>
      <c r="QFP11" s="346"/>
      <c r="QFQ11" s="346"/>
      <c r="QFR11" s="346"/>
      <c r="QFS11" s="346"/>
      <c r="QFT11" s="346"/>
      <c r="QFU11" s="346"/>
      <c r="QFV11" s="346"/>
      <c r="QFW11" s="346"/>
      <c r="QFX11" s="346"/>
      <c r="QFY11" s="346"/>
      <c r="QFZ11" s="346"/>
      <c r="QGA11" s="346"/>
      <c r="QGB11" s="346"/>
      <c r="QGC11" s="346"/>
      <c r="QGD11" s="346"/>
      <c r="QGE11" s="346"/>
      <c r="QGF11" s="346"/>
      <c r="QGG11" s="346"/>
      <c r="QGH11" s="346"/>
      <c r="QGI11" s="346"/>
      <c r="QGJ11" s="346"/>
      <c r="QGK11" s="346"/>
      <c r="QGL11" s="346"/>
      <c r="QGM11" s="346"/>
      <c r="QGN11" s="346"/>
      <c r="QGO11" s="346"/>
      <c r="QGP11" s="346"/>
      <c r="QGQ11" s="346"/>
      <c r="QGR11" s="346"/>
      <c r="QGS11" s="346"/>
      <c r="QGT11" s="346"/>
      <c r="QGU11" s="346"/>
      <c r="QGV11" s="346"/>
      <c r="QGW11" s="346"/>
      <c r="QGX11" s="346"/>
      <c r="QGY11" s="346"/>
      <c r="QGZ11" s="346"/>
      <c r="QHA11" s="346"/>
      <c r="QHB11" s="346"/>
      <c r="QHC11" s="346"/>
      <c r="QHD11" s="346"/>
      <c r="QHE11" s="346"/>
      <c r="QHF11" s="346"/>
      <c r="QHG11" s="346"/>
      <c r="QHH11" s="346"/>
      <c r="QHI11" s="346"/>
      <c r="QHJ11" s="346"/>
      <c r="QHK11" s="346"/>
      <c r="QHL11" s="346"/>
      <c r="QHM11" s="346"/>
      <c r="QHN11" s="346"/>
      <c r="QHO11" s="346"/>
      <c r="QHP11" s="346"/>
      <c r="QHQ11" s="346"/>
      <c r="QHR11" s="346"/>
      <c r="QHS11" s="346"/>
      <c r="QHT11" s="346"/>
      <c r="QHU11" s="346"/>
      <c r="QHV11" s="346"/>
      <c r="QHW11" s="346"/>
      <c r="QHX11" s="346"/>
      <c r="QHY11" s="346"/>
      <c r="QHZ11" s="346"/>
      <c r="QIA11" s="346"/>
      <c r="QIB11" s="346"/>
      <c r="QIC11" s="346"/>
      <c r="QID11" s="346"/>
      <c r="QIE11" s="346"/>
      <c r="QIF11" s="346"/>
      <c r="QIG11" s="346"/>
      <c r="QIH11" s="346"/>
      <c r="QII11" s="346"/>
      <c r="QIJ11" s="346"/>
      <c r="QIK11" s="346"/>
      <c r="QIL11" s="346"/>
      <c r="QIM11" s="346"/>
      <c r="QIN11" s="346"/>
      <c r="QIO11" s="346"/>
      <c r="QIP11" s="346"/>
      <c r="QIQ11" s="346"/>
      <c r="QIR11" s="346"/>
      <c r="QIS11" s="346"/>
      <c r="QIT11" s="346"/>
      <c r="QIU11" s="346"/>
      <c r="QIV11" s="346"/>
      <c r="QIW11" s="346"/>
      <c r="QIX11" s="346"/>
      <c r="QIY11" s="346"/>
      <c r="QIZ11" s="346"/>
      <c r="QJA11" s="346"/>
      <c r="QJB11" s="346"/>
      <c r="QJC11" s="346"/>
      <c r="QJD11" s="346"/>
      <c r="QJE11" s="346"/>
      <c r="QJF11" s="346"/>
      <c r="QJG11" s="346"/>
      <c r="QJH11" s="346"/>
      <c r="QJI11" s="346"/>
      <c r="QJJ11" s="346"/>
      <c r="QJK11" s="346"/>
      <c r="QJL11" s="346"/>
      <c r="QJM11" s="346"/>
      <c r="QJN11" s="346"/>
      <c r="QJO11" s="346"/>
      <c r="QJP11" s="346"/>
      <c r="QJQ11" s="346"/>
      <c r="QJR11" s="346"/>
      <c r="QJS11" s="346"/>
      <c r="QJT11" s="346"/>
      <c r="QJU11" s="346"/>
      <c r="QJV11" s="346"/>
      <c r="QJW11" s="346"/>
      <c r="QJX11" s="346"/>
      <c r="QJY11" s="346"/>
      <c r="QJZ11" s="346"/>
      <c r="QKA11" s="346"/>
      <c r="QKB11" s="346"/>
      <c r="QKC11" s="346"/>
      <c r="QKD11" s="346"/>
      <c r="QKE11" s="346"/>
      <c r="QKF11" s="346"/>
      <c r="QKG11" s="346"/>
      <c r="QKH11" s="346"/>
      <c r="QKI11" s="346"/>
      <c r="QKJ11" s="346"/>
      <c r="QKK11" s="346"/>
      <c r="QKL11" s="346"/>
      <c r="QKM11" s="346"/>
      <c r="QKN11" s="346"/>
      <c r="QKO11" s="346"/>
      <c r="QKP11" s="346"/>
      <c r="QKQ11" s="346"/>
      <c r="QKR11" s="346"/>
      <c r="QKS11" s="346"/>
      <c r="QKT11" s="346"/>
      <c r="QKU11" s="346"/>
      <c r="QKV11" s="346"/>
      <c r="QKW11" s="346"/>
      <c r="QKX11" s="346"/>
      <c r="QKY11" s="346"/>
      <c r="QKZ11" s="346"/>
      <c r="QLA11" s="346"/>
      <c r="QLB11" s="346"/>
      <c r="QLC11" s="346"/>
      <c r="QLD11" s="346"/>
      <c r="QLE11" s="346"/>
      <c r="QLF11" s="346"/>
      <c r="QLG11" s="346"/>
      <c r="QLH11" s="346"/>
      <c r="QLI11" s="346"/>
      <c r="QLJ11" s="346"/>
      <c r="QLK11" s="346"/>
      <c r="QLL11" s="346"/>
      <c r="QLM11" s="346"/>
      <c r="QLN11" s="346"/>
      <c r="QLO11" s="346"/>
      <c r="QLP11" s="346"/>
      <c r="QLQ11" s="346"/>
      <c r="QLR11" s="346"/>
      <c r="QLS11" s="346"/>
      <c r="QLT11" s="346"/>
      <c r="QLU11" s="346"/>
      <c r="QLV11" s="346"/>
      <c r="QLW11" s="346"/>
      <c r="QLX11" s="346"/>
      <c r="QLY11" s="346"/>
      <c r="QLZ11" s="346"/>
      <c r="QMA11" s="346"/>
      <c r="QMB11" s="346"/>
      <c r="QMC11" s="346"/>
      <c r="QMD11" s="346"/>
      <c r="QME11" s="346"/>
      <c r="QMF11" s="346"/>
      <c r="QMG11" s="346"/>
      <c r="QMH11" s="346"/>
      <c r="QMI11" s="346"/>
      <c r="QMJ11" s="346"/>
      <c r="QMK11" s="346"/>
      <c r="QML11" s="346"/>
      <c r="QMM11" s="346"/>
      <c r="QMN11" s="346"/>
      <c r="QMO11" s="346"/>
      <c r="QMP11" s="346"/>
      <c r="QMQ11" s="346"/>
      <c r="QMR11" s="346"/>
      <c r="QMS11" s="346"/>
      <c r="QMT11" s="346"/>
      <c r="QMU11" s="346"/>
      <c r="QMV11" s="346"/>
      <c r="QMW11" s="346"/>
      <c r="QMX11" s="346"/>
      <c r="QMY11" s="346"/>
      <c r="QMZ11" s="346"/>
      <c r="QNA11" s="346"/>
      <c r="QNB11" s="346"/>
      <c r="QNC11" s="346"/>
      <c r="QND11" s="346"/>
      <c r="QNE11" s="346"/>
      <c r="QNF11" s="346"/>
      <c r="QNG11" s="346"/>
      <c r="QNH11" s="346"/>
      <c r="QNI11" s="346"/>
      <c r="QNJ11" s="346"/>
      <c r="QNK11" s="346"/>
      <c r="QNL11" s="346"/>
      <c r="QNM11" s="346"/>
      <c r="QNN11" s="346"/>
      <c r="QNO11" s="346"/>
      <c r="QNP11" s="346"/>
      <c r="QNQ11" s="346"/>
      <c r="QNR11" s="346"/>
      <c r="QNS11" s="346"/>
      <c r="QNT11" s="346"/>
      <c r="QNU11" s="346"/>
      <c r="QNV11" s="346"/>
      <c r="QNW11" s="346"/>
      <c r="QNX11" s="346"/>
      <c r="QNY11" s="346"/>
      <c r="QNZ11" s="346"/>
      <c r="QOA11" s="346"/>
      <c r="QOB11" s="346"/>
      <c r="QOC11" s="346"/>
      <c r="QOD11" s="346"/>
      <c r="QOE11" s="346"/>
      <c r="QOF11" s="346"/>
      <c r="QOG11" s="346"/>
      <c r="QOH11" s="346"/>
      <c r="QOI11" s="346"/>
      <c r="QOJ11" s="346"/>
      <c r="QOK11" s="346"/>
      <c r="QOL11" s="346"/>
      <c r="QOM11" s="346"/>
      <c r="QON11" s="346"/>
      <c r="QOO11" s="346"/>
      <c r="QOP11" s="346"/>
      <c r="QOQ11" s="346"/>
      <c r="QOR11" s="346"/>
      <c r="QOS11" s="346"/>
      <c r="QOT11" s="346"/>
      <c r="QOU11" s="346"/>
      <c r="QOV11" s="346"/>
      <c r="QOW11" s="346"/>
      <c r="QOX11" s="346"/>
      <c r="QOY11" s="346"/>
      <c r="QOZ11" s="346"/>
      <c r="QPA11" s="346"/>
      <c r="QPB11" s="346"/>
      <c r="QPC11" s="346"/>
      <c r="QPD11" s="346"/>
      <c r="QPE11" s="346"/>
      <c r="QPF11" s="346"/>
      <c r="QPG11" s="346"/>
      <c r="QPH11" s="346"/>
      <c r="QPI11" s="346"/>
      <c r="QPJ11" s="346"/>
      <c r="QPK11" s="346"/>
      <c r="QPL11" s="346"/>
      <c r="QPM11" s="346"/>
      <c r="QPN11" s="346"/>
      <c r="QPO11" s="346"/>
      <c r="QPP11" s="346"/>
      <c r="QPQ11" s="346"/>
      <c r="QPR11" s="346"/>
      <c r="QPS11" s="346"/>
      <c r="QPT11" s="346"/>
      <c r="QPU11" s="346"/>
      <c r="QPV11" s="346"/>
      <c r="QPW11" s="346"/>
      <c r="QPX11" s="346"/>
      <c r="QPY11" s="346"/>
      <c r="QPZ11" s="346"/>
      <c r="QQA11" s="346"/>
      <c r="QQB11" s="346"/>
      <c r="QQC11" s="346"/>
      <c r="QQD11" s="346"/>
      <c r="QQE11" s="346"/>
      <c r="QQF11" s="346"/>
      <c r="QQG11" s="346"/>
      <c r="QQH11" s="346"/>
      <c r="QQI11" s="346"/>
      <c r="QQJ11" s="346"/>
      <c r="QQK11" s="346"/>
      <c r="QQL11" s="346"/>
      <c r="QQM11" s="346"/>
      <c r="QQN11" s="346"/>
      <c r="QQO11" s="346"/>
      <c r="QQP11" s="346"/>
      <c r="QQQ11" s="346"/>
      <c r="QQR11" s="346"/>
      <c r="QQS11" s="346"/>
      <c r="QQT11" s="346"/>
      <c r="QQU11" s="346"/>
      <c r="QQV11" s="346"/>
      <c r="QQW11" s="346"/>
      <c r="QQX11" s="346"/>
      <c r="QQY11" s="346"/>
      <c r="QQZ11" s="346"/>
      <c r="QRA11" s="346"/>
      <c r="QRB11" s="346"/>
      <c r="QRC11" s="346"/>
      <c r="QRD11" s="346"/>
      <c r="QRE11" s="346"/>
      <c r="QRF11" s="346"/>
      <c r="QRG11" s="346"/>
      <c r="QRH11" s="346"/>
      <c r="QRI11" s="346"/>
      <c r="QRJ11" s="346"/>
      <c r="QRK11" s="346"/>
      <c r="QRL11" s="346"/>
      <c r="QRM11" s="346"/>
      <c r="QRN11" s="346"/>
      <c r="QRO11" s="346"/>
      <c r="QRP11" s="346"/>
      <c r="QRQ11" s="346"/>
      <c r="QRR11" s="346"/>
      <c r="QRS11" s="346"/>
      <c r="QRT11" s="346"/>
      <c r="QRU11" s="346"/>
      <c r="QRV11" s="346"/>
      <c r="QRW11" s="346"/>
      <c r="QRX11" s="346"/>
      <c r="QRY11" s="346"/>
      <c r="QRZ11" s="346"/>
      <c r="QSA11" s="346"/>
      <c r="QSB11" s="346"/>
      <c r="QSC11" s="346"/>
      <c r="QSD11" s="346"/>
      <c r="QSE11" s="346"/>
      <c r="QSF11" s="346"/>
      <c r="QSG11" s="346"/>
      <c r="QSH11" s="346"/>
      <c r="QSI11" s="346"/>
      <c r="QSJ11" s="346"/>
      <c r="QSK11" s="346"/>
      <c r="QSL11" s="346"/>
      <c r="QSM11" s="346"/>
      <c r="QSN11" s="346"/>
      <c r="QSO11" s="346"/>
      <c r="QSP11" s="346"/>
      <c r="QSQ11" s="346"/>
      <c r="QSR11" s="346"/>
      <c r="QSS11" s="346"/>
      <c r="QST11" s="346"/>
      <c r="QSU11" s="346"/>
      <c r="QSV11" s="346"/>
      <c r="QSW11" s="346"/>
      <c r="QSX11" s="346"/>
      <c r="QSY11" s="346"/>
      <c r="QSZ11" s="346"/>
      <c r="QTA11" s="346"/>
      <c r="QTB11" s="346"/>
      <c r="QTC11" s="346"/>
      <c r="QTD11" s="346"/>
      <c r="QTE11" s="346"/>
      <c r="QTF11" s="346"/>
      <c r="QTG11" s="346"/>
      <c r="QTH11" s="346"/>
      <c r="QTI11" s="346"/>
      <c r="QTJ11" s="346"/>
      <c r="QTK11" s="346"/>
      <c r="QTL11" s="346"/>
      <c r="QTM11" s="346"/>
      <c r="QTN11" s="346"/>
      <c r="QTO11" s="346"/>
      <c r="QTP11" s="346"/>
      <c r="QTQ11" s="346"/>
      <c r="QTR11" s="346"/>
      <c r="QTS11" s="346"/>
      <c r="QTT11" s="346"/>
      <c r="QTU11" s="346"/>
      <c r="QTV11" s="346"/>
      <c r="QTW11" s="346"/>
      <c r="QTX11" s="346"/>
      <c r="QTY11" s="346"/>
      <c r="QTZ11" s="346"/>
      <c r="QUA11" s="346"/>
      <c r="QUB11" s="346"/>
      <c r="QUC11" s="346"/>
      <c r="QUD11" s="346"/>
      <c r="QUE11" s="346"/>
      <c r="QUF11" s="346"/>
      <c r="QUG11" s="346"/>
      <c r="QUH11" s="346"/>
      <c r="QUI11" s="346"/>
      <c r="QUJ11" s="346"/>
      <c r="QUK11" s="346"/>
      <c r="QUL11" s="346"/>
      <c r="QUM11" s="346"/>
      <c r="QUN11" s="346"/>
      <c r="QUO11" s="346"/>
      <c r="QUP11" s="346"/>
      <c r="QUQ11" s="346"/>
      <c r="QUR11" s="346"/>
      <c r="QUS11" s="346"/>
      <c r="QUT11" s="346"/>
      <c r="QUU11" s="346"/>
      <c r="QUV11" s="346"/>
      <c r="QUW11" s="346"/>
      <c r="QUX11" s="346"/>
      <c r="QUY11" s="346"/>
      <c r="QUZ11" s="346"/>
      <c r="QVA11" s="346"/>
      <c r="QVB11" s="346"/>
      <c r="QVC11" s="346"/>
      <c r="QVD11" s="346"/>
      <c r="QVE11" s="346"/>
      <c r="QVF11" s="346"/>
      <c r="QVG11" s="346"/>
      <c r="QVH11" s="346"/>
      <c r="QVI11" s="346"/>
      <c r="QVJ11" s="346"/>
      <c r="QVK11" s="346"/>
      <c r="QVL11" s="346"/>
      <c r="QVM11" s="346"/>
      <c r="QVN11" s="346"/>
      <c r="QVO11" s="346"/>
      <c r="QVP11" s="346"/>
      <c r="QVQ11" s="346"/>
      <c r="QVR11" s="346"/>
      <c r="QVS11" s="346"/>
      <c r="QVT11" s="346"/>
      <c r="QVU11" s="346"/>
      <c r="QVV11" s="346"/>
      <c r="QVW11" s="346"/>
      <c r="QVX11" s="346"/>
      <c r="QVY11" s="346"/>
      <c r="QVZ11" s="346"/>
      <c r="QWA11" s="346"/>
      <c r="QWB11" s="346"/>
      <c r="QWC11" s="346"/>
      <c r="QWD11" s="346"/>
      <c r="QWE11" s="346"/>
      <c r="QWF11" s="346"/>
      <c r="QWG11" s="346"/>
      <c r="QWH11" s="346"/>
      <c r="QWI11" s="346"/>
      <c r="QWJ11" s="346"/>
      <c r="QWK11" s="346"/>
      <c r="QWL11" s="346"/>
      <c r="QWM11" s="346"/>
      <c r="QWN11" s="346"/>
      <c r="QWO11" s="346"/>
      <c r="QWP11" s="346"/>
      <c r="QWQ11" s="346"/>
      <c r="QWR11" s="346"/>
      <c r="QWS11" s="346"/>
      <c r="QWT11" s="346"/>
      <c r="QWU11" s="346"/>
      <c r="QWV11" s="346"/>
      <c r="QWW11" s="346"/>
      <c r="QWX11" s="346"/>
      <c r="QWY11" s="346"/>
      <c r="QWZ11" s="346"/>
      <c r="QXA11" s="346"/>
      <c r="QXB11" s="346"/>
      <c r="QXC11" s="346"/>
      <c r="QXD11" s="346"/>
      <c r="QXE11" s="346"/>
      <c r="QXF11" s="346"/>
      <c r="QXG11" s="346"/>
      <c r="QXH11" s="346"/>
      <c r="QXI11" s="346"/>
      <c r="QXJ11" s="346"/>
      <c r="QXK11" s="346"/>
      <c r="QXL11" s="346"/>
      <c r="QXM11" s="346"/>
      <c r="QXN11" s="346"/>
      <c r="QXO11" s="346"/>
      <c r="QXP11" s="346"/>
      <c r="QXQ11" s="346"/>
      <c r="QXR11" s="346"/>
      <c r="QXS11" s="346"/>
      <c r="QXT11" s="346"/>
      <c r="QXU11" s="346"/>
      <c r="QXV11" s="346"/>
      <c r="QXW11" s="346"/>
      <c r="QXX11" s="346"/>
      <c r="QXY11" s="346"/>
      <c r="QXZ11" s="346"/>
      <c r="QYA11" s="346"/>
      <c r="QYB11" s="346"/>
      <c r="QYC11" s="346"/>
      <c r="QYD11" s="346"/>
      <c r="QYE11" s="346"/>
      <c r="QYF11" s="346"/>
      <c r="QYG11" s="346"/>
      <c r="QYH11" s="346"/>
      <c r="QYI11" s="346"/>
      <c r="QYJ11" s="346"/>
      <c r="QYK11" s="346"/>
      <c r="QYL11" s="346"/>
      <c r="QYM11" s="346"/>
      <c r="QYN11" s="346"/>
      <c r="QYO11" s="346"/>
      <c r="QYP11" s="346"/>
      <c r="QYQ11" s="346"/>
      <c r="QYR11" s="346"/>
      <c r="QYS11" s="346"/>
      <c r="QYT11" s="346"/>
      <c r="QYU11" s="346"/>
      <c r="QYV11" s="346"/>
      <c r="QYW11" s="346"/>
      <c r="QYX11" s="346"/>
      <c r="QYY11" s="346"/>
      <c r="QYZ11" s="346"/>
      <c r="QZA11" s="346"/>
      <c r="QZB11" s="346"/>
      <c r="QZC11" s="346"/>
      <c r="QZD11" s="346"/>
      <c r="QZE11" s="346"/>
      <c r="QZF11" s="346"/>
      <c r="QZG11" s="346"/>
      <c r="QZH11" s="346"/>
      <c r="QZI11" s="346"/>
      <c r="QZJ11" s="346"/>
      <c r="QZK11" s="346"/>
      <c r="QZL11" s="346"/>
      <c r="QZM11" s="346"/>
      <c r="QZN11" s="346"/>
      <c r="QZO11" s="346"/>
      <c r="QZP11" s="346"/>
      <c r="QZQ11" s="346"/>
      <c r="QZR11" s="346"/>
      <c r="QZS11" s="346"/>
      <c r="QZT11" s="346"/>
      <c r="QZU11" s="346"/>
      <c r="QZV11" s="346"/>
      <c r="QZW11" s="346"/>
      <c r="QZX11" s="346"/>
      <c r="QZY11" s="346"/>
      <c r="QZZ11" s="346"/>
      <c r="RAA11" s="346"/>
      <c r="RAB11" s="346"/>
      <c r="RAC11" s="346"/>
      <c r="RAD11" s="346"/>
      <c r="RAE11" s="346"/>
      <c r="RAF11" s="346"/>
      <c r="RAG11" s="346"/>
      <c r="RAH11" s="346"/>
      <c r="RAI11" s="346"/>
      <c r="RAJ11" s="346"/>
      <c r="RAK11" s="346"/>
      <c r="RAL11" s="346"/>
      <c r="RAM11" s="346"/>
      <c r="RAN11" s="346"/>
      <c r="RAO11" s="346"/>
      <c r="RAP11" s="346"/>
      <c r="RAQ11" s="346"/>
      <c r="RAR11" s="346"/>
      <c r="RAS11" s="346"/>
      <c r="RAT11" s="346"/>
      <c r="RAU11" s="346"/>
      <c r="RAV11" s="346"/>
      <c r="RAW11" s="346"/>
      <c r="RAX11" s="346"/>
      <c r="RAY11" s="346"/>
      <c r="RAZ11" s="346"/>
      <c r="RBA11" s="346"/>
      <c r="RBB11" s="346"/>
      <c r="RBC11" s="346"/>
      <c r="RBD11" s="346"/>
      <c r="RBE11" s="346"/>
      <c r="RBF11" s="346"/>
      <c r="RBG11" s="346"/>
      <c r="RBH11" s="346"/>
      <c r="RBI11" s="346"/>
      <c r="RBJ11" s="346"/>
      <c r="RBK11" s="346"/>
      <c r="RBL11" s="346"/>
      <c r="RBM11" s="346"/>
      <c r="RBN11" s="346"/>
      <c r="RBO11" s="346"/>
      <c r="RBP11" s="346"/>
      <c r="RBQ11" s="346"/>
      <c r="RBR11" s="346"/>
      <c r="RBS11" s="346"/>
      <c r="RBT11" s="346"/>
      <c r="RBU11" s="346"/>
      <c r="RBV11" s="346"/>
      <c r="RBW11" s="346"/>
      <c r="RBX11" s="346"/>
      <c r="RBY11" s="346"/>
      <c r="RBZ11" s="346"/>
      <c r="RCA11" s="346"/>
      <c r="RCB11" s="346"/>
      <c r="RCC11" s="346"/>
      <c r="RCD11" s="346"/>
      <c r="RCE11" s="346"/>
      <c r="RCF11" s="346"/>
      <c r="RCG11" s="346"/>
      <c r="RCH11" s="346"/>
      <c r="RCI11" s="346"/>
      <c r="RCJ11" s="346"/>
      <c r="RCK11" s="346"/>
      <c r="RCL11" s="346"/>
      <c r="RCM11" s="346"/>
      <c r="RCN11" s="346"/>
      <c r="RCO11" s="346"/>
      <c r="RCP11" s="346"/>
      <c r="RCQ11" s="346"/>
      <c r="RCR11" s="346"/>
      <c r="RCS11" s="346"/>
      <c r="RCT11" s="346"/>
      <c r="RCU11" s="346"/>
      <c r="RCV11" s="346"/>
      <c r="RCW11" s="346"/>
      <c r="RCX11" s="346"/>
      <c r="RCY11" s="346"/>
      <c r="RCZ11" s="346"/>
      <c r="RDA11" s="346"/>
      <c r="RDB11" s="346"/>
      <c r="RDC11" s="346"/>
      <c r="RDD11" s="346"/>
      <c r="RDE11" s="346"/>
      <c r="RDF11" s="346"/>
      <c r="RDG11" s="346"/>
      <c r="RDH11" s="346"/>
      <c r="RDI11" s="346"/>
      <c r="RDJ11" s="346"/>
      <c r="RDK11" s="346"/>
      <c r="RDL11" s="346"/>
      <c r="RDM11" s="346"/>
      <c r="RDN11" s="346"/>
      <c r="RDO11" s="346"/>
      <c r="RDP11" s="346"/>
      <c r="RDQ11" s="346"/>
      <c r="RDR11" s="346"/>
      <c r="RDS11" s="346"/>
      <c r="RDT11" s="346"/>
      <c r="RDU11" s="346"/>
      <c r="RDV11" s="346"/>
      <c r="RDW11" s="346"/>
      <c r="RDX11" s="346"/>
      <c r="RDY11" s="346"/>
      <c r="RDZ11" s="346"/>
      <c r="REA11" s="346"/>
      <c r="REB11" s="346"/>
      <c r="REC11" s="346"/>
      <c r="RED11" s="346"/>
      <c r="REE11" s="346"/>
      <c r="REF11" s="346"/>
      <c r="REG11" s="346"/>
      <c r="REH11" s="346"/>
      <c r="REI11" s="346"/>
      <c r="REJ11" s="346"/>
      <c r="REK11" s="346"/>
      <c r="REL11" s="346"/>
      <c r="REM11" s="346"/>
      <c r="REN11" s="346"/>
      <c r="REO11" s="346"/>
      <c r="REP11" s="346"/>
      <c r="REQ11" s="346"/>
      <c r="RER11" s="346"/>
      <c r="RES11" s="346"/>
      <c r="RET11" s="346"/>
      <c r="REU11" s="346"/>
      <c r="REV11" s="346"/>
      <c r="REW11" s="346"/>
      <c r="REX11" s="346"/>
      <c r="REY11" s="346"/>
      <c r="REZ11" s="346"/>
      <c r="RFA11" s="346"/>
      <c r="RFB11" s="346"/>
      <c r="RFC11" s="346"/>
      <c r="RFD11" s="346"/>
      <c r="RFE11" s="346"/>
      <c r="RFF11" s="346"/>
      <c r="RFG11" s="346"/>
      <c r="RFH11" s="346"/>
      <c r="RFI11" s="346"/>
      <c r="RFJ11" s="346"/>
      <c r="RFK11" s="346"/>
      <c r="RFL11" s="346"/>
      <c r="RFM11" s="346"/>
      <c r="RFN11" s="346"/>
      <c r="RFO11" s="346"/>
      <c r="RFP11" s="346"/>
      <c r="RFQ11" s="346"/>
      <c r="RFR11" s="346"/>
      <c r="RFS11" s="346"/>
      <c r="RFT11" s="346"/>
      <c r="RFU11" s="346"/>
      <c r="RFV11" s="346"/>
      <c r="RFW11" s="346"/>
      <c r="RFX11" s="346"/>
      <c r="RFY11" s="346"/>
      <c r="RFZ11" s="346"/>
      <c r="RGA11" s="346"/>
      <c r="RGB11" s="346"/>
      <c r="RGC11" s="346"/>
      <c r="RGD11" s="346"/>
      <c r="RGE11" s="346"/>
      <c r="RGF11" s="346"/>
      <c r="RGG11" s="346"/>
      <c r="RGH11" s="346"/>
      <c r="RGI11" s="346"/>
      <c r="RGJ11" s="346"/>
      <c r="RGK11" s="346"/>
      <c r="RGL11" s="346"/>
      <c r="RGM11" s="346"/>
      <c r="RGN11" s="346"/>
      <c r="RGO11" s="346"/>
      <c r="RGP11" s="346"/>
      <c r="RGQ11" s="346"/>
      <c r="RGR11" s="346"/>
      <c r="RGS11" s="346"/>
      <c r="RGT11" s="346"/>
      <c r="RGU11" s="346"/>
      <c r="RGV11" s="346"/>
      <c r="RGW11" s="346"/>
      <c r="RGX11" s="346"/>
      <c r="RGY11" s="346"/>
      <c r="RGZ11" s="346"/>
      <c r="RHA11" s="346"/>
      <c r="RHB11" s="346"/>
      <c r="RHC11" s="346"/>
      <c r="RHD11" s="346"/>
      <c r="RHE11" s="346"/>
      <c r="RHF11" s="346"/>
      <c r="RHG11" s="346"/>
      <c r="RHH11" s="346"/>
      <c r="RHI11" s="346"/>
      <c r="RHJ11" s="346"/>
      <c r="RHK11" s="346"/>
      <c r="RHL11" s="346"/>
      <c r="RHM11" s="346"/>
      <c r="RHN11" s="346"/>
      <c r="RHO11" s="346"/>
      <c r="RHP11" s="346"/>
      <c r="RHQ11" s="346"/>
      <c r="RHR11" s="346"/>
      <c r="RHS11" s="346"/>
      <c r="RHT11" s="346"/>
      <c r="RHU11" s="346"/>
      <c r="RHV11" s="346"/>
      <c r="RHW11" s="346"/>
      <c r="RHX11" s="346"/>
      <c r="RHY11" s="346"/>
      <c r="RHZ11" s="346"/>
      <c r="RIA11" s="346"/>
      <c r="RIB11" s="346"/>
      <c r="RIC11" s="346"/>
      <c r="RID11" s="346"/>
      <c r="RIE11" s="346"/>
      <c r="RIF11" s="346"/>
      <c r="RIG11" s="346"/>
      <c r="RIH11" s="346"/>
      <c r="RII11" s="346"/>
      <c r="RIJ11" s="346"/>
      <c r="RIK11" s="346"/>
      <c r="RIL11" s="346"/>
      <c r="RIM11" s="346"/>
      <c r="RIN11" s="346"/>
      <c r="RIO11" s="346"/>
      <c r="RIP11" s="346"/>
      <c r="RIQ11" s="346"/>
      <c r="RIR11" s="346"/>
      <c r="RIS11" s="346"/>
      <c r="RIT11" s="346"/>
      <c r="RIU11" s="346"/>
      <c r="RIV11" s="346"/>
      <c r="RIW11" s="346"/>
      <c r="RIX11" s="346"/>
      <c r="RIY11" s="346"/>
      <c r="RIZ11" s="346"/>
      <c r="RJA11" s="346"/>
      <c r="RJB11" s="346"/>
      <c r="RJC11" s="346"/>
      <c r="RJD11" s="346"/>
      <c r="RJE11" s="346"/>
      <c r="RJF11" s="346"/>
      <c r="RJG11" s="346"/>
      <c r="RJH11" s="346"/>
      <c r="RJI11" s="346"/>
      <c r="RJJ11" s="346"/>
      <c r="RJK11" s="346"/>
      <c r="RJL11" s="346"/>
      <c r="RJM11" s="346"/>
      <c r="RJN11" s="346"/>
      <c r="RJO11" s="346"/>
      <c r="RJP11" s="346"/>
      <c r="RJQ11" s="346"/>
      <c r="RJR11" s="346"/>
      <c r="RJS11" s="346"/>
      <c r="RJT11" s="346"/>
      <c r="RJU11" s="346"/>
      <c r="RJV11" s="346"/>
      <c r="RJW11" s="346"/>
      <c r="RJX11" s="346"/>
      <c r="RJY11" s="346"/>
      <c r="RJZ11" s="346"/>
      <c r="RKA11" s="346"/>
      <c r="RKB11" s="346"/>
      <c r="RKC11" s="346"/>
      <c r="RKD11" s="346"/>
      <c r="RKE11" s="346"/>
      <c r="RKF11" s="346"/>
      <c r="RKG11" s="346"/>
      <c r="RKH11" s="346"/>
      <c r="RKI11" s="346"/>
      <c r="RKJ11" s="346"/>
      <c r="RKK11" s="346"/>
      <c r="RKL11" s="346"/>
      <c r="RKM11" s="346"/>
      <c r="RKN11" s="346"/>
      <c r="RKO11" s="346"/>
      <c r="RKP11" s="346"/>
      <c r="RKQ11" s="346"/>
      <c r="RKR11" s="346"/>
      <c r="RKS11" s="346"/>
      <c r="RKT11" s="346"/>
      <c r="RKU11" s="346"/>
      <c r="RKV11" s="346"/>
      <c r="RKW11" s="346"/>
      <c r="RKX11" s="346"/>
      <c r="RKY11" s="346"/>
      <c r="RKZ11" s="346"/>
      <c r="RLA11" s="346"/>
      <c r="RLB11" s="346"/>
      <c r="RLC11" s="346"/>
      <c r="RLD11" s="346"/>
      <c r="RLE11" s="346"/>
      <c r="RLF11" s="346"/>
      <c r="RLG11" s="346"/>
      <c r="RLH11" s="346"/>
      <c r="RLI11" s="346"/>
      <c r="RLJ11" s="346"/>
      <c r="RLK11" s="346"/>
      <c r="RLL11" s="346"/>
      <c r="RLM11" s="346"/>
      <c r="RLN11" s="346"/>
      <c r="RLO11" s="346"/>
      <c r="RLP11" s="346"/>
      <c r="RLQ11" s="346"/>
      <c r="RLR11" s="346"/>
      <c r="RLS11" s="346"/>
      <c r="RLT11" s="346"/>
      <c r="RLU11" s="346"/>
      <c r="RLV11" s="346"/>
      <c r="RLW11" s="346"/>
      <c r="RLX11" s="346"/>
      <c r="RLY11" s="346"/>
      <c r="RLZ11" s="346"/>
      <c r="RMA11" s="346"/>
      <c r="RMB11" s="346"/>
      <c r="RMC11" s="346"/>
      <c r="RMD11" s="346"/>
      <c r="RME11" s="346"/>
      <c r="RMF11" s="346"/>
      <c r="RMG11" s="346"/>
      <c r="RMH11" s="346"/>
      <c r="RMI11" s="346"/>
      <c r="RMJ11" s="346"/>
      <c r="RMK11" s="346"/>
      <c r="RML11" s="346"/>
      <c r="RMM11" s="346"/>
      <c r="RMN11" s="346"/>
      <c r="RMO11" s="346"/>
      <c r="RMP11" s="346"/>
      <c r="RMQ11" s="346"/>
      <c r="RMR11" s="346"/>
      <c r="RMS11" s="346"/>
      <c r="RMT11" s="346"/>
      <c r="RMU11" s="346"/>
      <c r="RMV11" s="346"/>
      <c r="RMW11" s="346"/>
      <c r="RMX11" s="346"/>
      <c r="RMY11" s="346"/>
      <c r="RMZ11" s="346"/>
      <c r="RNA11" s="346"/>
      <c r="RNB11" s="346"/>
      <c r="RNC11" s="346"/>
      <c r="RND11" s="346"/>
      <c r="RNE11" s="346"/>
      <c r="RNF11" s="346"/>
      <c r="RNG11" s="346"/>
      <c r="RNH11" s="346"/>
      <c r="RNI11" s="346"/>
      <c r="RNJ11" s="346"/>
      <c r="RNK11" s="346"/>
      <c r="RNL11" s="346"/>
      <c r="RNM11" s="346"/>
      <c r="RNN11" s="346"/>
      <c r="RNO11" s="346"/>
      <c r="RNP11" s="346"/>
      <c r="RNQ11" s="346"/>
      <c r="RNR11" s="346"/>
      <c r="RNS11" s="346"/>
      <c r="RNT11" s="346"/>
      <c r="RNU11" s="346"/>
      <c r="RNV11" s="346"/>
      <c r="RNW11" s="346"/>
      <c r="RNX11" s="346"/>
      <c r="RNY11" s="346"/>
      <c r="RNZ11" s="346"/>
      <c r="ROA11" s="346"/>
      <c r="ROB11" s="346"/>
      <c r="ROC11" s="346"/>
      <c r="ROD11" s="346"/>
      <c r="ROE11" s="346"/>
      <c r="ROF11" s="346"/>
      <c r="ROG11" s="346"/>
      <c r="ROH11" s="346"/>
      <c r="ROI11" s="346"/>
      <c r="ROJ11" s="346"/>
      <c r="ROK11" s="346"/>
      <c r="ROL11" s="346"/>
      <c r="ROM11" s="346"/>
      <c r="RON11" s="346"/>
      <c r="ROO11" s="346"/>
      <c r="ROP11" s="346"/>
      <c r="ROQ11" s="346"/>
      <c r="ROR11" s="346"/>
      <c r="ROS11" s="346"/>
      <c r="ROT11" s="346"/>
      <c r="ROU11" s="346"/>
      <c r="ROV11" s="346"/>
      <c r="ROW11" s="346"/>
      <c r="ROX11" s="346"/>
      <c r="ROY11" s="346"/>
      <c r="ROZ11" s="346"/>
      <c r="RPA11" s="346"/>
      <c r="RPB11" s="346"/>
      <c r="RPC11" s="346"/>
      <c r="RPD11" s="346"/>
      <c r="RPE11" s="346"/>
      <c r="RPF11" s="346"/>
      <c r="RPG11" s="346"/>
      <c r="RPH11" s="346"/>
      <c r="RPI11" s="346"/>
      <c r="RPJ11" s="346"/>
      <c r="RPK11" s="346"/>
      <c r="RPL11" s="346"/>
      <c r="RPM11" s="346"/>
      <c r="RPN11" s="346"/>
      <c r="RPO11" s="346"/>
      <c r="RPP11" s="346"/>
      <c r="RPQ11" s="346"/>
      <c r="RPR11" s="346"/>
      <c r="RPS11" s="346"/>
      <c r="RPT11" s="346"/>
      <c r="RPU11" s="346"/>
      <c r="RPV11" s="346"/>
      <c r="RPW11" s="346"/>
      <c r="RPX11" s="346"/>
      <c r="RPY11" s="346"/>
      <c r="RPZ11" s="346"/>
      <c r="RQA11" s="346"/>
      <c r="RQB11" s="346"/>
      <c r="RQC11" s="346"/>
      <c r="RQD11" s="346"/>
      <c r="RQE11" s="346"/>
      <c r="RQF11" s="346"/>
      <c r="RQG11" s="346"/>
      <c r="RQH11" s="346"/>
      <c r="RQI11" s="346"/>
      <c r="RQJ11" s="346"/>
      <c r="RQK11" s="346"/>
      <c r="RQL11" s="346"/>
      <c r="RQM11" s="346"/>
      <c r="RQN11" s="346"/>
      <c r="RQO11" s="346"/>
      <c r="RQP11" s="346"/>
      <c r="RQQ11" s="346"/>
      <c r="RQR11" s="346"/>
      <c r="RQS11" s="346"/>
      <c r="RQT11" s="346"/>
      <c r="RQU11" s="346"/>
      <c r="RQV11" s="346"/>
      <c r="RQW11" s="346"/>
      <c r="RQX11" s="346"/>
      <c r="RQY11" s="346"/>
      <c r="RQZ11" s="346"/>
      <c r="RRA11" s="346"/>
      <c r="RRB11" s="346"/>
      <c r="RRC11" s="346"/>
      <c r="RRD11" s="346"/>
      <c r="RRE11" s="346"/>
      <c r="RRF11" s="346"/>
      <c r="RRG11" s="346"/>
      <c r="RRH11" s="346"/>
      <c r="RRI11" s="346"/>
      <c r="RRJ11" s="346"/>
      <c r="RRK11" s="346"/>
      <c r="RRL11" s="346"/>
      <c r="RRM11" s="346"/>
      <c r="RRN11" s="346"/>
      <c r="RRO11" s="346"/>
      <c r="RRP11" s="346"/>
      <c r="RRQ11" s="346"/>
      <c r="RRR11" s="346"/>
      <c r="RRS11" s="346"/>
      <c r="RRT11" s="346"/>
      <c r="RRU11" s="346"/>
      <c r="RRV11" s="346"/>
      <c r="RRW11" s="346"/>
      <c r="RRX11" s="346"/>
      <c r="RRY11" s="346"/>
      <c r="RRZ11" s="346"/>
      <c r="RSA11" s="346"/>
      <c r="RSB11" s="346"/>
      <c r="RSC11" s="346"/>
      <c r="RSD11" s="346"/>
      <c r="RSE11" s="346"/>
      <c r="RSF11" s="346"/>
      <c r="RSG11" s="346"/>
      <c r="RSH11" s="346"/>
      <c r="RSI11" s="346"/>
      <c r="RSJ11" s="346"/>
      <c r="RSK11" s="346"/>
      <c r="RSL11" s="346"/>
      <c r="RSM11" s="346"/>
      <c r="RSN11" s="346"/>
      <c r="RSO11" s="346"/>
      <c r="RSP11" s="346"/>
      <c r="RSQ11" s="346"/>
      <c r="RSR11" s="346"/>
      <c r="RSS11" s="346"/>
      <c r="RST11" s="346"/>
      <c r="RSU11" s="346"/>
      <c r="RSV11" s="346"/>
      <c r="RSW11" s="346"/>
      <c r="RSX11" s="346"/>
      <c r="RSY11" s="346"/>
      <c r="RSZ11" s="346"/>
      <c r="RTA11" s="346"/>
      <c r="RTB11" s="346"/>
      <c r="RTC11" s="346"/>
      <c r="RTD11" s="346"/>
      <c r="RTE11" s="346"/>
      <c r="RTF11" s="346"/>
      <c r="RTG11" s="346"/>
      <c r="RTH11" s="346"/>
      <c r="RTI11" s="346"/>
      <c r="RTJ11" s="346"/>
      <c r="RTK11" s="346"/>
      <c r="RTL11" s="346"/>
      <c r="RTM11" s="346"/>
      <c r="RTN11" s="346"/>
      <c r="RTO11" s="346"/>
      <c r="RTP11" s="346"/>
      <c r="RTQ11" s="346"/>
      <c r="RTR11" s="346"/>
      <c r="RTS11" s="346"/>
      <c r="RTT11" s="346"/>
      <c r="RTU11" s="346"/>
      <c r="RTV11" s="346"/>
      <c r="RTW11" s="346"/>
      <c r="RTX11" s="346"/>
      <c r="RTY11" s="346"/>
      <c r="RTZ11" s="346"/>
      <c r="RUA11" s="346"/>
      <c r="RUB11" s="346"/>
      <c r="RUC11" s="346"/>
      <c r="RUD11" s="346"/>
      <c r="RUE11" s="346"/>
      <c r="RUF11" s="346"/>
      <c r="RUG11" s="346"/>
      <c r="RUH11" s="346"/>
      <c r="RUI11" s="346"/>
      <c r="RUJ11" s="346"/>
      <c r="RUK11" s="346"/>
      <c r="RUL11" s="346"/>
      <c r="RUM11" s="346"/>
      <c r="RUN11" s="346"/>
      <c r="RUO11" s="346"/>
      <c r="RUP11" s="346"/>
      <c r="RUQ11" s="346"/>
      <c r="RUR11" s="346"/>
      <c r="RUS11" s="346"/>
      <c r="RUT11" s="346"/>
      <c r="RUU11" s="346"/>
      <c r="RUV11" s="346"/>
      <c r="RUW11" s="346"/>
      <c r="RUX11" s="346"/>
      <c r="RUY11" s="346"/>
      <c r="RUZ11" s="346"/>
      <c r="RVA11" s="346"/>
      <c r="RVB11" s="346"/>
      <c r="RVC11" s="346"/>
      <c r="RVD11" s="346"/>
      <c r="RVE11" s="346"/>
      <c r="RVF11" s="346"/>
      <c r="RVG11" s="346"/>
      <c r="RVH11" s="346"/>
      <c r="RVI11" s="346"/>
      <c r="RVJ11" s="346"/>
      <c r="RVK11" s="346"/>
      <c r="RVL11" s="346"/>
      <c r="RVM11" s="346"/>
      <c r="RVN11" s="346"/>
      <c r="RVO11" s="346"/>
      <c r="RVP11" s="346"/>
      <c r="RVQ11" s="346"/>
      <c r="RVR11" s="346"/>
      <c r="RVS11" s="346"/>
      <c r="RVT11" s="346"/>
      <c r="RVU11" s="346"/>
      <c r="RVV11" s="346"/>
      <c r="RVW11" s="346"/>
      <c r="RVX11" s="346"/>
      <c r="RVY11" s="346"/>
      <c r="RVZ11" s="346"/>
      <c r="RWA11" s="346"/>
      <c r="RWB11" s="346"/>
      <c r="RWC11" s="346"/>
      <c r="RWD11" s="346"/>
      <c r="RWE11" s="346"/>
      <c r="RWF11" s="346"/>
      <c r="RWG11" s="346"/>
      <c r="RWH11" s="346"/>
      <c r="RWI11" s="346"/>
      <c r="RWJ11" s="346"/>
      <c r="RWK11" s="346"/>
      <c r="RWL11" s="346"/>
      <c r="RWM11" s="346"/>
      <c r="RWN11" s="346"/>
      <c r="RWO11" s="346"/>
      <c r="RWP11" s="346"/>
      <c r="RWQ11" s="346"/>
      <c r="RWR11" s="346"/>
      <c r="RWS11" s="346"/>
      <c r="RWT11" s="346"/>
      <c r="RWU11" s="346"/>
      <c r="RWV11" s="346"/>
      <c r="RWW11" s="346"/>
      <c r="RWX11" s="346"/>
      <c r="RWY11" s="346"/>
      <c r="RWZ11" s="346"/>
      <c r="RXA11" s="346"/>
      <c r="RXB11" s="346"/>
      <c r="RXC11" s="346"/>
      <c r="RXD11" s="346"/>
      <c r="RXE11" s="346"/>
      <c r="RXF11" s="346"/>
      <c r="RXG11" s="346"/>
      <c r="RXH11" s="346"/>
      <c r="RXI11" s="346"/>
      <c r="RXJ11" s="346"/>
      <c r="RXK11" s="346"/>
      <c r="RXL11" s="346"/>
      <c r="RXM11" s="346"/>
      <c r="RXN11" s="346"/>
      <c r="RXO11" s="346"/>
      <c r="RXP11" s="346"/>
      <c r="RXQ11" s="346"/>
      <c r="RXR11" s="346"/>
      <c r="RXS11" s="346"/>
      <c r="RXT11" s="346"/>
      <c r="RXU11" s="346"/>
      <c r="RXV11" s="346"/>
      <c r="RXW11" s="346"/>
      <c r="RXX11" s="346"/>
      <c r="RXY11" s="346"/>
      <c r="RXZ11" s="346"/>
      <c r="RYA11" s="346"/>
      <c r="RYB11" s="346"/>
      <c r="RYC11" s="346"/>
      <c r="RYD11" s="346"/>
      <c r="RYE11" s="346"/>
      <c r="RYF11" s="346"/>
      <c r="RYG11" s="346"/>
      <c r="RYH11" s="346"/>
      <c r="RYI11" s="346"/>
      <c r="RYJ11" s="346"/>
      <c r="RYK11" s="346"/>
      <c r="RYL11" s="346"/>
      <c r="RYM11" s="346"/>
      <c r="RYN11" s="346"/>
      <c r="RYO11" s="346"/>
      <c r="RYP11" s="346"/>
      <c r="RYQ11" s="346"/>
      <c r="RYR11" s="346"/>
      <c r="RYS11" s="346"/>
      <c r="RYT11" s="346"/>
      <c r="RYU11" s="346"/>
      <c r="RYV11" s="346"/>
      <c r="RYW11" s="346"/>
      <c r="RYX11" s="346"/>
      <c r="RYY11" s="346"/>
      <c r="RYZ11" s="346"/>
      <c r="RZA11" s="346"/>
      <c r="RZB11" s="346"/>
      <c r="RZC11" s="346"/>
      <c r="RZD11" s="346"/>
      <c r="RZE11" s="346"/>
      <c r="RZF11" s="346"/>
      <c r="RZG11" s="346"/>
      <c r="RZH11" s="346"/>
      <c r="RZI11" s="346"/>
      <c r="RZJ11" s="346"/>
      <c r="RZK11" s="346"/>
      <c r="RZL11" s="346"/>
      <c r="RZM11" s="346"/>
      <c r="RZN11" s="346"/>
      <c r="RZO11" s="346"/>
      <c r="RZP11" s="346"/>
      <c r="RZQ11" s="346"/>
      <c r="RZR11" s="346"/>
      <c r="RZS11" s="346"/>
      <c r="RZT11" s="346"/>
      <c r="RZU11" s="346"/>
      <c r="RZV11" s="346"/>
      <c r="RZW11" s="346"/>
      <c r="RZX11" s="346"/>
      <c r="RZY11" s="346"/>
      <c r="RZZ11" s="346"/>
      <c r="SAA11" s="346"/>
      <c r="SAB11" s="346"/>
      <c r="SAC11" s="346"/>
      <c r="SAD11" s="346"/>
      <c r="SAE11" s="346"/>
      <c r="SAF11" s="346"/>
      <c r="SAG11" s="346"/>
      <c r="SAH11" s="346"/>
      <c r="SAI11" s="346"/>
      <c r="SAJ11" s="346"/>
      <c r="SAK11" s="346"/>
      <c r="SAL11" s="346"/>
      <c r="SAM11" s="346"/>
      <c r="SAN11" s="346"/>
      <c r="SAO11" s="346"/>
      <c r="SAP11" s="346"/>
      <c r="SAQ11" s="346"/>
      <c r="SAR11" s="346"/>
      <c r="SAS11" s="346"/>
      <c r="SAT11" s="346"/>
      <c r="SAU11" s="346"/>
      <c r="SAV11" s="346"/>
      <c r="SAW11" s="346"/>
      <c r="SAX11" s="346"/>
      <c r="SAY11" s="346"/>
      <c r="SAZ11" s="346"/>
      <c r="SBA11" s="346"/>
      <c r="SBB11" s="346"/>
      <c r="SBC11" s="346"/>
      <c r="SBD11" s="346"/>
      <c r="SBE11" s="346"/>
      <c r="SBF11" s="346"/>
      <c r="SBG11" s="346"/>
      <c r="SBH11" s="346"/>
      <c r="SBI11" s="346"/>
      <c r="SBJ11" s="346"/>
      <c r="SBK11" s="346"/>
      <c r="SBL11" s="346"/>
      <c r="SBM11" s="346"/>
      <c r="SBN11" s="346"/>
      <c r="SBO11" s="346"/>
      <c r="SBP11" s="346"/>
      <c r="SBQ11" s="346"/>
      <c r="SBR11" s="346"/>
      <c r="SBS11" s="346"/>
      <c r="SBT11" s="346"/>
      <c r="SBU11" s="346"/>
      <c r="SBV11" s="346"/>
      <c r="SBW11" s="346"/>
      <c r="SBX11" s="346"/>
      <c r="SBY11" s="346"/>
      <c r="SBZ11" s="346"/>
      <c r="SCA11" s="346"/>
      <c r="SCB11" s="346"/>
      <c r="SCC11" s="346"/>
      <c r="SCD11" s="346"/>
      <c r="SCE11" s="346"/>
      <c r="SCF11" s="346"/>
      <c r="SCG11" s="346"/>
      <c r="SCH11" s="346"/>
      <c r="SCI11" s="346"/>
      <c r="SCJ11" s="346"/>
      <c r="SCK11" s="346"/>
      <c r="SCL11" s="346"/>
      <c r="SCM11" s="346"/>
      <c r="SCN11" s="346"/>
      <c r="SCO11" s="346"/>
      <c r="SCP11" s="346"/>
      <c r="SCQ11" s="346"/>
      <c r="SCR11" s="346"/>
      <c r="SCS11" s="346"/>
      <c r="SCT11" s="346"/>
      <c r="SCU11" s="346"/>
      <c r="SCV11" s="346"/>
      <c r="SCW11" s="346"/>
      <c r="SCX11" s="346"/>
      <c r="SCY11" s="346"/>
      <c r="SCZ11" s="346"/>
      <c r="SDA11" s="346"/>
      <c r="SDB11" s="346"/>
      <c r="SDC11" s="346"/>
      <c r="SDD11" s="346"/>
      <c r="SDE11" s="346"/>
      <c r="SDF11" s="346"/>
      <c r="SDG11" s="346"/>
      <c r="SDH11" s="346"/>
      <c r="SDI11" s="346"/>
      <c r="SDJ11" s="346"/>
      <c r="SDK11" s="346"/>
      <c r="SDL11" s="346"/>
      <c r="SDM11" s="346"/>
      <c r="SDN11" s="346"/>
      <c r="SDO11" s="346"/>
      <c r="SDP11" s="346"/>
      <c r="SDQ11" s="346"/>
      <c r="SDR11" s="346"/>
      <c r="SDS11" s="346"/>
      <c r="SDT11" s="346"/>
      <c r="SDU11" s="346"/>
      <c r="SDV11" s="346"/>
      <c r="SDW11" s="346"/>
      <c r="SDX11" s="346"/>
      <c r="SDY11" s="346"/>
      <c r="SDZ11" s="346"/>
      <c r="SEA11" s="346"/>
      <c r="SEB11" s="346"/>
      <c r="SEC11" s="346"/>
      <c r="SED11" s="346"/>
      <c r="SEE11" s="346"/>
      <c r="SEF11" s="346"/>
      <c r="SEG11" s="346"/>
      <c r="SEH11" s="346"/>
      <c r="SEI11" s="346"/>
      <c r="SEJ11" s="346"/>
      <c r="SEK11" s="346"/>
      <c r="SEL11" s="346"/>
      <c r="SEM11" s="346"/>
      <c r="SEN11" s="346"/>
      <c r="SEO11" s="346"/>
      <c r="SEP11" s="346"/>
      <c r="SEQ11" s="346"/>
      <c r="SER11" s="346"/>
      <c r="SES11" s="346"/>
      <c r="SET11" s="346"/>
      <c r="SEU11" s="346"/>
      <c r="SEV11" s="346"/>
      <c r="SEW11" s="346"/>
      <c r="SEX11" s="346"/>
      <c r="SEY11" s="346"/>
      <c r="SEZ11" s="346"/>
      <c r="SFA11" s="346"/>
      <c r="SFB11" s="346"/>
      <c r="SFC11" s="346"/>
      <c r="SFD11" s="346"/>
      <c r="SFE11" s="346"/>
      <c r="SFF11" s="346"/>
      <c r="SFG11" s="346"/>
      <c r="SFH11" s="346"/>
      <c r="SFI11" s="346"/>
      <c r="SFJ11" s="346"/>
      <c r="SFK11" s="346"/>
      <c r="SFL11" s="346"/>
      <c r="SFM11" s="346"/>
      <c r="SFN11" s="346"/>
      <c r="SFO11" s="346"/>
      <c r="SFP11" s="346"/>
      <c r="SFQ11" s="346"/>
      <c r="SFR11" s="346"/>
      <c r="SFS11" s="346"/>
      <c r="SFT11" s="346"/>
      <c r="SFU11" s="346"/>
      <c r="SFV11" s="346"/>
      <c r="SFW11" s="346"/>
      <c r="SFX11" s="346"/>
      <c r="SFY11" s="346"/>
      <c r="SFZ11" s="346"/>
      <c r="SGA11" s="346"/>
      <c r="SGB11" s="346"/>
      <c r="SGC11" s="346"/>
      <c r="SGD11" s="346"/>
      <c r="SGE11" s="346"/>
      <c r="SGF11" s="346"/>
      <c r="SGG11" s="346"/>
      <c r="SGH11" s="346"/>
      <c r="SGI11" s="346"/>
      <c r="SGJ11" s="346"/>
      <c r="SGK11" s="346"/>
      <c r="SGL11" s="346"/>
      <c r="SGM11" s="346"/>
      <c r="SGN11" s="346"/>
      <c r="SGO11" s="346"/>
      <c r="SGP11" s="346"/>
      <c r="SGQ11" s="346"/>
      <c r="SGR11" s="346"/>
      <c r="SGS11" s="346"/>
      <c r="SGT11" s="346"/>
      <c r="SGU11" s="346"/>
      <c r="SGV11" s="346"/>
      <c r="SGW11" s="346"/>
      <c r="SGX11" s="346"/>
      <c r="SGY11" s="346"/>
      <c r="SGZ11" s="346"/>
      <c r="SHA11" s="346"/>
      <c r="SHB11" s="346"/>
      <c r="SHC11" s="346"/>
      <c r="SHD11" s="346"/>
      <c r="SHE11" s="346"/>
      <c r="SHF11" s="346"/>
      <c r="SHG11" s="346"/>
      <c r="SHH11" s="346"/>
      <c r="SHI11" s="346"/>
      <c r="SHJ11" s="346"/>
      <c r="SHK11" s="346"/>
      <c r="SHL11" s="346"/>
      <c r="SHM11" s="346"/>
      <c r="SHN11" s="346"/>
      <c r="SHO11" s="346"/>
      <c r="SHP11" s="346"/>
      <c r="SHQ11" s="346"/>
      <c r="SHR11" s="346"/>
      <c r="SHS11" s="346"/>
      <c r="SHT11" s="346"/>
      <c r="SHU11" s="346"/>
      <c r="SHV11" s="346"/>
      <c r="SHW11" s="346"/>
      <c r="SHX11" s="346"/>
      <c r="SHY11" s="346"/>
      <c r="SHZ11" s="346"/>
      <c r="SIA11" s="346"/>
      <c r="SIB11" s="346"/>
      <c r="SIC11" s="346"/>
      <c r="SID11" s="346"/>
      <c r="SIE11" s="346"/>
      <c r="SIF11" s="346"/>
      <c r="SIG11" s="346"/>
      <c r="SIH11" s="346"/>
      <c r="SII11" s="346"/>
      <c r="SIJ11" s="346"/>
      <c r="SIK11" s="346"/>
      <c r="SIL11" s="346"/>
      <c r="SIM11" s="346"/>
      <c r="SIN11" s="346"/>
      <c r="SIO11" s="346"/>
      <c r="SIP11" s="346"/>
      <c r="SIQ11" s="346"/>
      <c r="SIR11" s="346"/>
      <c r="SIS11" s="346"/>
      <c r="SIT11" s="346"/>
      <c r="SIU11" s="346"/>
      <c r="SIV11" s="346"/>
      <c r="SIW11" s="346"/>
      <c r="SIX11" s="346"/>
      <c r="SIY11" s="346"/>
      <c r="SIZ11" s="346"/>
      <c r="SJA11" s="346"/>
      <c r="SJB11" s="346"/>
      <c r="SJC11" s="346"/>
      <c r="SJD11" s="346"/>
      <c r="SJE11" s="346"/>
      <c r="SJF11" s="346"/>
      <c r="SJG11" s="346"/>
      <c r="SJH11" s="346"/>
      <c r="SJI11" s="346"/>
      <c r="SJJ11" s="346"/>
      <c r="SJK11" s="346"/>
      <c r="SJL11" s="346"/>
      <c r="SJM11" s="346"/>
      <c r="SJN11" s="346"/>
      <c r="SJO11" s="346"/>
      <c r="SJP11" s="346"/>
      <c r="SJQ11" s="346"/>
      <c r="SJR11" s="346"/>
      <c r="SJS11" s="346"/>
      <c r="SJT11" s="346"/>
      <c r="SJU11" s="346"/>
      <c r="SJV11" s="346"/>
      <c r="SJW11" s="346"/>
      <c r="SJX11" s="346"/>
      <c r="SJY11" s="346"/>
      <c r="SJZ11" s="346"/>
      <c r="SKA11" s="346"/>
      <c r="SKB11" s="346"/>
      <c r="SKC11" s="346"/>
      <c r="SKD11" s="346"/>
      <c r="SKE11" s="346"/>
      <c r="SKF11" s="346"/>
      <c r="SKG11" s="346"/>
      <c r="SKH11" s="346"/>
      <c r="SKI11" s="346"/>
      <c r="SKJ11" s="346"/>
      <c r="SKK11" s="346"/>
      <c r="SKL11" s="346"/>
      <c r="SKM11" s="346"/>
      <c r="SKN11" s="346"/>
      <c r="SKO11" s="346"/>
      <c r="SKP11" s="346"/>
      <c r="SKQ11" s="346"/>
      <c r="SKR11" s="346"/>
      <c r="SKS11" s="346"/>
      <c r="SKT11" s="346"/>
      <c r="SKU11" s="346"/>
      <c r="SKV11" s="346"/>
      <c r="SKW11" s="346"/>
      <c r="SKX11" s="346"/>
      <c r="SKY11" s="346"/>
      <c r="SKZ11" s="346"/>
      <c r="SLA11" s="346"/>
      <c r="SLB11" s="346"/>
      <c r="SLC11" s="346"/>
      <c r="SLD11" s="346"/>
      <c r="SLE11" s="346"/>
      <c r="SLF11" s="346"/>
      <c r="SLG11" s="346"/>
      <c r="SLH11" s="346"/>
      <c r="SLI11" s="346"/>
      <c r="SLJ11" s="346"/>
      <c r="SLK11" s="346"/>
      <c r="SLL11" s="346"/>
      <c r="SLM11" s="346"/>
      <c r="SLN11" s="346"/>
      <c r="SLO11" s="346"/>
      <c r="SLP11" s="346"/>
      <c r="SLQ11" s="346"/>
      <c r="SLR11" s="346"/>
      <c r="SLS11" s="346"/>
      <c r="SLT11" s="346"/>
      <c r="SLU11" s="346"/>
      <c r="SLV11" s="346"/>
      <c r="SLW11" s="346"/>
      <c r="SLX11" s="346"/>
      <c r="SLY11" s="346"/>
      <c r="SLZ11" s="346"/>
      <c r="SMA11" s="346"/>
      <c r="SMB11" s="346"/>
      <c r="SMC11" s="346"/>
      <c r="SMD11" s="346"/>
      <c r="SME11" s="346"/>
      <c r="SMF11" s="346"/>
      <c r="SMG11" s="346"/>
      <c r="SMH11" s="346"/>
      <c r="SMI11" s="346"/>
      <c r="SMJ11" s="346"/>
      <c r="SMK11" s="346"/>
      <c r="SML11" s="346"/>
      <c r="SMM11" s="346"/>
      <c r="SMN11" s="346"/>
      <c r="SMO11" s="346"/>
      <c r="SMP11" s="346"/>
      <c r="SMQ11" s="346"/>
      <c r="SMR11" s="346"/>
      <c r="SMS11" s="346"/>
      <c r="SMT11" s="346"/>
      <c r="SMU11" s="346"/>
      <c r="SMV11" s="346"/>
      <c r="SMW11" s="346"/>
      <c r="SMX11" s="346"/>
      <c r="SMY11" s="346"/>
      <c r="SMZ11" s="346"/>
      <c r="SNA11" s="346"/>
      <c r="SNB11" s="346"/>
      <c r="SNC11" s="346"/>
      <c r="SND11" s="346"/>
      <c r="SNE11" s="346"/>
      <c r="SNF11" s="346"/>
      <c r="SNG11" s="346"/>
      <c r="SNH11" s="346"/>
      <c r="SNI11" s="346"/>
      <c r="SNJ11" s="346"/>
      <c r="SNK11" s="346"/>
      <c r="SNL11" s="346"/>
      <c r="SNM11" s="346"/>
      <c r="SNN11" s="346"/>
      <c r="SNO11" s="346"/>
      <c r="SNP11" s="346"/>
      <c r="SNQ11" s="346"/>
      <c r="SNR11" s="346"/>
      <c r="SNS11" s="346"/>
      <c r="SNT11" s="346"/>
      <c r="SNU11" s="346"/>
      <c r="SNV11" s="346"/>
      <c r="SNW11" s="346"/>
      <c r="SNX11" s="346"/>
      <c r="SNY11" s="346"/>
      <c r="SNZ11" s="346"/>
      <c r="SOA11" s="346"/>
      <c r="SOB11" s="346"/>
      <c r="SOC11" s="346"/>
      <c r="SOD11" s="346"/>
      <c r="SOE11" s="346"/>
      <c r="SOF11" s="346"/>
      <c r="SOG11" s="346"/>
      <c r="SOH11" s="346"/>
      <c r="SOI11" s="346"/>
      <c r="SOJ11" s="346"/>
      <c r="SOK11" s="346"/>
      <c r="SOL11" s="346"/>
      <c r="SOM11" s="346"/>
      <c r="SON11" s="346"/>
      <c r="SOO11" s="346"/>
      <c r="SOP11" s="346"/>
      <c r="SOQ11" s="346"/>
      <c r="SOR11" s="346"/>
      <c r="SOS11" s="346"/>
      <c r="SOT11" s="346"/>
      <c r="SOU11" s="346"/>
      <c r="SOV11" s="346"/>
      <c r="SOW11" s="346"/>
      <c r="SOX11" s="346"/>
      <c r="SOY11" s="346"/>
      <c r="SOZ11" s="346"/>
      <c r="SPA11" s="346"/>
      <c r="SPB11" s="346"/>
      <c r="SPC11" s="346"/>
      <c r="SPD11" s="346"/>
      <c r="SPE11" s="346"/>
      <c r="SPF11" s="346"/>
      <c r="SPG11" s="346"/>
      <c r="SPH11" s="346"/>
      <c r="SPI11" s="346"/>
      <c r="SPJ11" s="346"/>
      <c r="SPK11" s="346"/>
      <c r="SPL11" s="346"/>
      <c r="SPM11" s="346"/>
      <c r="SPN11" s="346"/>
      <c r="SPO11" s="346"/>
      <c r="SPP11" s="346"/>
      <c r="SPQ11" s="346"/>
      <c r="SPR11" s="346"/>
      <c r="SPS11" s="346"/>
      <c r="SPT11" s="346"/>
      <c r="SPU11" s="346"/>
      <c r="SPV11" s="346"/>
      <c r="SPW11" s="346"/>
      <c r="SPX11" s="346"/>
      <c r="SPY11" s="346"/>
      <c r="SPZ11" s="346"/>
      <c r="SQA11" s="346"/>
      <c r="SQB11" s="346"/>
      <c r="SQC11" s="346"/>
      <c r="SQD11" s="346"/>
      <c r="SQE11" s="346"/>
      <c r="SQF11" s="346"/>
      <c r="SQG11" s="346"/>
      <c r="SQH11" s="346"/>
      <c r="SQI11" s="346"/>
      <c r="SQJ11" s="346"/>
      <c r="SQK11" s="346"/>
      <c r="SQL11" s="346"/>
      <c r="SQM11" s="346"/>
      <c r="SQN11" s="346"/>
      <c r="SQO11" s="346"/>
      <c r="SQP11" s="346"/>
      <c r="SQQ11" s="346"/>
      <c r="SQR11" s="346"/>
      <c r="SQS11" s="346"/>
      <c r="SQT11" s="346"/>
      <c r="SQU11" s="346"/>
      <c r="SQV11" s="346"/>
      <c r="SQW11" s="346"/>
      <c r="SQX11" s="346"/>
      <c r="SQY11" s="346"/>
      <c r="SQZ11" s="346"/>
      <c r="SRA11" s="346"/>
      <c r="SRB11" s="346"/>
      <c r="SRC11" s="346"/>
      <c r="SRD11" s="346"/>
      <c r="SRE11" s="346"/>
      <c r="SRF11" s="346"/>
      <c r="SRG11" s="346"/>
      <c r="SRH11" s="346"/>
      <c r="SRI11" s="346"/>
      <c r="SRJ11" s="346"/>
      <c r="SRK11" s="346"/>
      <c r="SRL11" s="346"/>
      <c r="SRM11" s="346"/>
      <c r="SRN11" s="346"/>
      <c r="SRO11" s="346"/>
      <c r="SRP11" s="346"/>
      <c r="SRQ11" s="346"/>
      <c r="SRR11" s="346"/>
      <c r="SRS11" s="346"/>
      <c r="SRT11" s="346"/>
      <c r="SRU11" s="346"/>
      <c r="SRV11" s="346"/>
      <c r="SRW11" s="346"/>
      <c r="SRX11" s="346"/>
      <c r="SRY11" s="346"/>
      <c r="SRZ11" s="346"/>
      <c r="SSA11" s="346"/>
      <c r="SSB11" s="346"/>
      <c r="SSC11" s="346"/>
      <c r="SSD11" s="346"/>
      <c r="SSE11" s="346"/>
      <c r="SSF11" s="346"/>
      <c r="SSG11" s="346"/>
      <c r="SSH11" s="346"/>
      <c r="SSI11" s="346"/>
      <c r="SSJ11" s="346"/>
      <c r="SSK11" s="346"/>
      <c r="SSL11" s="346"/>
      <c r="SSM11" s="346"/>
      <c r="SSN11" s="346"/>
      <c r="SSO11" s="346"/>
      <c r="SSP11" s="346"/>
      <c r="SSQ11" s="346"/>
      <c r="SSR11" s="346"/>
      <c r="SSS11" s="346"/>
      <c r="SST11" s="346"/>
      <c r="SSU11" s="346"/>
      <c r="SSV11" s="346"/>
      <c r="SSW11" s="346"/>
      <c r="SSX11" s="346"/>
      <c r="SSY11" s="346"/>
      <c r="SSZ11" s="346"/>
      <c r="STA11" s="346"/>
      <c r="STB11" s="346"/>
      <c r="STC11" s="346"/>
      <c r="STD11" s="346"/>
      <c r="STE11" s="346"/>
      <c r="STF11" s="346"/>
      <c r="STG11" s="346"/>
      <c r="STH11" s="346"/>
      <c r="STI11" s="346"/>
      <c r="STJ11" s="346"/>
      <c r="STK11" s="346"/>
      <c r="STL11" s="346"/>
      <c r="STM11" s="346"/>
      <c r="STN11" s="346"/>
      <c r="STO11" s="346"/>
      <c r="STP11" s="346"/>
      <c r="STQ11" s="346"/>
      <c r="STR11" s="346"/>
      <c r="STS11" s="346"/>
      <c r="STT11" s="346"/>
      <c r="STU11" s="346"/>
      <c r="STV11" s="346"/>
      <c r="STW11" s="346"/>
      <c r="STX11" s="346"/>
      <c r="STY11" s="346"/>
      <c r="STZ11" s="346"/>
      <c r="SUA11" s="346"/>
      <c r="SUB11" s="346"/>
      <c r="SUC11" s="346"/>
      <c r="SUD11" s="346"/>
      <c r="SUE11" s="346"/>
      <c r="SUF11" s="346"/>
      <c r="SUG11" s="346"/>
      <c r="SUH11" s="346"/>
      <c r="SUI11" s="346"/>
      <c r="SUJ11" s="346"/>
      <c r="SUK11" s="346"/>
      <c r="SUL11" s="346"/>
      <c r="SUM11" s="346"/>
      <c r="SUN11" s="346"/>
      <c r="SUO11" s="346"/>
      <c r="SUP11" s="346"/>
      <c r="SUQ11" s="346"/>
      <c r="SUR11" s="346"/>
      <c r="SUS11" s="346"/>
      <c r="SUT11" s="346"/>
      <c r="SUU11" s="346"/>
      <c r="SUV11" s="346"/>
      <c r="SUW11" s="346"/>
      <c r="SUX11" s="346"/>
      <c r="SUY11" s="346"/>
      <c r="SUZ11" s="346"/>
      <c r="SVA11" s="346"/>
      <c r="SVB11" s="346"/>
      <c r="SVC11" s="346"/>
      <c r="SVD11" s="346"/>
      <c r="SVE11" s="346"/>
      <c r="SVF11" s="346"/>
      <c r="SVG11" s="346"/>
      <c r="SVH11" s="346"/>
      <c r="SVI11" s="346"/>
      <c r="SVJ11" s="346"/>
      <c r="SVK11" s="346"/>
      <c r="SVL11" s="346"/>
      <c r="SVM11" s="346"/>
      <c r="SVN11" s="346"/>
      <c r="SVO11" s="346"/>
      <c r="SVP11" s="346"/>
      <c r="SVQ11" s="346"/>
      <c r="SVR11" s="346"/>
      <c r="SVS11" s="346"/>
      <c r="SVT11" s="346"/>
      <c r="SVU11" s="346"/>
      <c r="SVV11" s="346"/>
      <c r="SVW11" s="346"/>
      <c r="SVX11" s="346"/>
      <c r="SVY11" s="346"/>
      <c r="SVZ11" s="346"/>
      <c r="SWA11" s="346"/>
      <c r="SWB11" s="346"/>
      <c r="SWC11" s="346"/>
      <c r="SWD11" s="346"/>
      <c r="SWE11" s="346"/>
      <c r="SWF11" s="346"/>
      <c r="SWG11" s="346"/>
      <c r="SWH11" s="346"/>
      <c r="SWI11" s="346"/>
      <c r="SWJ11" s="346"/>
      <c r="SWK11" s="346"/>
      <c r="SWL11" s="346"/>
      <c r="SWM11" s="346"/>
      <c r="SWN11" s="346"/>
      <c r="SWO11" s="346"/>
      <c r="SWP11" s="346"/>
      <c r="SWQ11" s="346"/>
      <c r="SWR11" s="346"/>
      <c r="SWS11" s="346"/>
      <c r="SWT11" s="346"/>
      <c r="SWU11" s="346"/>
      <c r="SWV11" s="346"/>
      <c r="SWW11" s="346"/>
      <c r="SWX11" s="346"/>
      <c r="SWY11" s="346"/>
      <c r="SWZ11" s="346"/>
      <c r="SXA11" s="346"/>
      <c r="SXB11" s="346"/>
      <c r="SXC11" s="346"/>
      <c r="SXD11" s="346"/>
      <c r="SXE11" s="346"/>
      <c r="SXF11" s="346"/>
      <c r="SXG11" s="346"/>
      <c r="SXH11" s="346"/>
      <c r="SXI11" s="346"/>
      <c r="SXJ11" s="346"/>
      <c r="SXK11" s="346"/>
      <c r="SXL11" s="346"/>
      <c r="SXM11" s="346"/>
      <c r="SXN11" s="346"/>
      <c r="SXO11" s="346"/>
      <c r="SXP11" s="346"/>
      <c r="SXQ11" s="346"/>
      <c r="SXR11" s="346"/>
      <c r="SXS11" s="346"/>
      <c r="SXT11" s="346"/>
      <c r="SXU11" s="346"/>
      <c r="SXV11" s="346"/>
      <c r="SXW11" s="346"/>
      <c r="SXX11" s="346"/>
      <c r="SXY11" s="346"/>
      <c r="SXZ11" s="346"/>
      <c r="SYA11" s="346"/>
      <c r="SYB11" s="346"/>
      <c r="SYC11" s="346"/>
      <c r="SYD11" s="346"/>
      <c r="SYE11" s="346"/>
      <c r="SYF11" s="346"/>
      <c r="SYG11" s="346"/>
      <c r="SYH11" s="346"/>
      <c r="SYI11" s="346"/>
      <c r="SYJ11" s="346"/>
      <c r="SYK11" s="346"/>
      <c r="SYL11" s="346"/>
      <c r="SYM11" s="346"/>
      <c r="SYN11" s="346"/>
      <c r="SYO11" s="346"/>
      <c r="SYP11" s="346"/>
      <c r="SYQ11" s="346"/>
      <c r="SYR11" s="346"/>
      <c r="SYS11" s="346"/>
      <c r="SYT11" s="346"/>
      <c r="SYU11" s="346"/>
      <c r="SYV11" s="346"/>
      <c r="SYW11" s="346"/>
      <c r="SYX11" s="346"/>
      <c r="SYY11" s="346"/>
      <c r="SYZ11" s="346"/>
      <c r="SZA11" s="346"/>
      <c r="SZB11" s="346"/>
      <c r="SZC11" s="346"/>
      <c r="SZD11" s="346"/>
      <c r="SZE11" s="346"/>
      <c r="SZF11" s="346"/>
      <c r="SZG11" s="346"/>
      <c r="SZH11" s="346"/>
      <c r="SZI11" s="346"/>
      <c r="SZJ11" s="346"/>
      <c r="SZK11" s="346"/>
      <c r="SZL11" s="346"/>
      <c r="SZM11" s="346"/>
      <c r="SZN11" s="346"/>
      <c r="SZO11" s="346"/>
      <c r="SZP11" s="346"/>
      <c r="SZQ11" s="346"/>
      <c r="SZR11" s="346"/>
      <c r="SZS11" s="346"/>
      <c r="SZT11" s="346"/>
      <c r="SZU11" s="346"/>
      <c r="SZV11" s="346"/>
      <c r="SZW11" s="346"/>
      <c r="SZX11" s="346"/>
      <c r="SZY11" s="346"/>
      <c r="SZZ11" s="346"/>
      <c r="TAA11" s="346"/>
      <c r="TAB11" s="346"/>
      <c r="TAC11" s="346"/>
      <c r="TAD11" s="346"/>
      <c r="TAE11" s="346"/>
      <c r="TAF11" s="346"/>
      <c r="TAG11" s="346"/>
      <c r="TAH11" s="346"/>
      <c r="TAI11" s="346"/>
      <c r="TAJ11" s="346"/>
      <c r="TAK11" s="346"/>
      <c r="TAL11" s="346"/>
      <c r="TAM11" s="346"/>
      <c r="TAN11" s="346"/>
      <c r="TAO11" s="346"/>
      <c r="TAP11" s="346"/>
      <c r="TAQ11" s="346"/>
      <c r="TAR11" s="346"/>
      <c r="TAS11" s="346"/>
      <c r="TAT11" s="346"/>
      <c r="TAU11" s="346"/>
      <c r="TAV11" s="346"/>
      <c r="TAW11" s="346"/>
      <c r="TAX11" s="346"/>
      <c r="TAY11" s="346"/>
      <c r="TAZ11" s="346"/>
      <c r="TBA11" s="346"/>
      <c r="TBB11" s="346"/>
      <c r="TBC11" s="346"/>
      <c r="TBD11" s="346"/>
      <c r="TBE11" s="346"/>
      <c r="TBF11" s="346"/>
      <c r="TBG11" s="346"/>
      <c r="TBH11" s="346"/>
      <c r="TBI11" s="346"/>
      <c r="TBJ11" s="346"/>
      <c r="TBK11" s="346"/>
      <c r="TBL11" s="346"/>
      <c r="TBM11" s="346"/>
      <c r="TBN11" s="346"/>
      <c r="TBO11" s="346"/>
      <c r="TBP11" s="346"/>
      <c r="TBQ11" s="346"/>
      <c r="TBR11" s="346"/>
      <c r="TBS11" s="346"/>
      <c r="TBT11" s="346"/>
      <c r="TBU11" s="346"/>
      <c r="TBV11" s="346"/>
      <c r="TBW11" s="346"/>
      <c r="TBX11" s="346"/>
      <c r="TBY11" s="346"/>
      <c r="TBZ11" s="346"/>
      <c r="TCA11" s="346"/>
      <c r="TCB11" s="346"/>
      <c r="TCC11" s="346"/>
      <c r="TCD11" s="346"/>
      <c r="TCE11" s="346"/>
      <c r="TCF11" s="346"/>
      <c r="TCG11" s="346"/>
      <c r="TCH11" s="346"/>
      <c r="TCI11" s="346"/>
      <c r="TCJ11" s="346"/>
      <c r="TCK11" s="346"/>
      <c r="TCL11" s="346"/>
      <c r="TCM11" s="346"/>
      <c r="TCN11" s="346"/>
      <c r="TCO11" s="346"/>
      <c r="TCP11" s="346"/>
      <c r="TCQ11" s="346"/>
      <c r="TCR11" s="346"/>
      <c r="TCS11" s="346"/>
      <c r="TCT11" s="346"/>
      <c r="TCU11" s="346"/>
      <c r="TCV11" s="346"/>
      <c r="TCW11" s="346"/>
      <c r="TCX11" s="346"/>
      <c r="TCY11" s="346"/>
      <c r="TCZ11" s="346"/>
      <c r="TDA11" s="346"/>
      <c r="TDB11" s="346"/>
      <c r="TDC11" s="346"/>
      <c r="TDD11" s="346"/>
      <c r="TDE11" s="346"/>
      <c r="TDF11" s="346"/>
      <c r="TDG11" s="346"/>
      <c r="TDH11" s="346"/>
      <c r="TDI11" s="346"/>
      <c r="TDJ11" s="346"/>
      <c r="TDK11" s="346"/>
      <c r="TDL11" s="346"/>
      <c r="TDM11" s="346"/>
      <c r="TDN11" s="346"/>
      <c r="TDO11" s="346"/>
      <c r="TDP11" s="346"/>
      <c r="TDQ11" s="346"/>
      <c r="TDR11" s="346"/>
      <c r="TDS11" s="346"/>
      <c r="TDT11" s="346"/>
      <c r="TDU11" s="346"/>
      <c r="TDV11" s="346"/>
      <c r="TDW11" s="346"/>
      <c r="TDX11" s="346"/>
      <c r="TDY11" s="346"/>
      <c r="TDZ11" s="346"/>
      <c r="TEA11" s="346"/>
      <c r="TEB11" s="346"/>
      <c r="TEC11" s="346"/>
      <c r="TED11" s="346"/>
      <c r="TEE11" s="346"/>
      <c r="TEF11" s="346"/>
      <c r="TEG11" s="346"/>
      <c r="TEH11" s="346"/>
      <c r="TEI11" s="346"/>
      <c r="TEJ11" s="346"/>
      <c r="TEK11" s="346"/>
      <c r="TEL11" s="346"/>
      <c r="TEM11" s="346"/>
      <c r="TEN11" s="346"/>
      <c r="TEO11" s="346"/>
      <c r="TEP11" s="346"/>
      <c r="TEQ11" s="346"/>
      <c r="TER11" s="346"/>
      <c r="TES11" s="346"/>
      <c r="TET11" s="346"/>
      <c r="TEU11" s="346"/>
      <c r="TEV11" s="346"/>
      <c r="TEW11" s="346"/>
      <c r="TEX11" s="346"/>
      <c r="TEY11" s="346"/>
      <c r="TEZ11" s="346"/>
      <c r="TFA11" s="346"/>
      <c r="TFB11" s="346"/>
      <c r="TFC11" s="346"/>
      <c r="TFD11" s="346"/>
      <c r="TFE11" s="346"/>
      <c r="TFF11" s="346"/>
      <c r="TFG11" s="346"/>
      <c r="TFH11" s="346"/>
      <c r="TFI11" s="346"/>
      <c r="TFJ11" s="346"/>
      <c r="TFK11" s="346"/>
      <c r="TFL11" s="346"/>
      <c r="TFM11" s="346"/>
      <c r="TFN11" s="346"/>
      <c r="TFO11" s="346"/>
      <c r="TFP11" s="346"/>
      <c r="TFQ11" s="346"/>
      <c r="TFR11" s="346"/>
      <c r="TFS11" s="346"/>
      <c r="TFT11" s="346"/>
      <c r="TFU11" s="346"/>
      <c r="TFV11" s="346"/>
      <c r="TFW11" s="346"/>
      <c r="TFX11" s="346"/>
      <c r="TFY11" s="346"/>
      <c r="TFZ11" s="346"/>
      <c r="TGA11" s="346"/>
      <c r="TGB11" s="346"/>
      <c r="TGC11" s="346"/>
      <c r="TGD11" s="346"/>
      <c r="TGE11" s="346"/>
      <c r="TGF11" s="346"/>
      <c r="TGG11" s="346"/>
      <c r="TGH11" s="346"/>
      <c r="TGI11" s="346"/>
      <c r="TGJ11" s="346"/>
      <c r="TGK11" s="346"/>
      <c r="TGL11" s="346"/>
      <c r="TGM11" s="346"/>
      <c r="TGN11" s="346"/>
      <c r="TGO11" s="346"/>
      <c r="TGP11" s="346"/>
      <c r="TGQ11" s="346"/>
      <c r="TGR11" s="346"/>
      <c r="TGS11" s="346"/>
      <c r="TGT11" s="346"/>
      <c r="TGU11" s="346"/>
      <c r="TGV11" s="346"/>
      <c r="TGW11" s="346"/>
      <c r="TGX11" s="346"/>
      <c r="TGY11" s="346"/>
      <c r="TGZ11" s="346"/>
      <c r="THA11" s="346"/>
      <c r="THB11" s="346"/>
      <c r="THC11" s="346"/>
      <c r="THD11" s="346"/>
      <c r="THE11" s="346"/>
      <c r="THF11" s="346"/>
      <c r="THG11" s="346"/>
      <c r="THH11" s="346"/>
      <c r="THI11" s="346"/>
      <c r="THJ11" s="346"/>
      <c r="THK11" s="346"/>
      <c r="THL11" s="346"/>
      <c r="THM11" s="346"/>
      <c r="THN11" s="346"/>
      <c r="THO11" s="346"/>
      <c r="THP11" s="346"/>
      <c r="THQ11" s="346"/>
      <c r="THR11" s="346"/>
      <c r="THS11" s="346"/>
      <c r="THT11" s="346"/>
      <c r="THU11" s="346"/>
      <c r="THV11" s="346"/>
      <c r="THW11" s="346"/>
      <c r="THX11" s="346"/>
      <c r="THY11" s="346"/>
      <c r="THZ11" s="346"/>
      <c r="TIA11" s="346"/>
      <c r="TIB11" s="346"/>
      <c r="TIC11" s="346"/>
      <c r="TID11" s="346"/>
      <c r="TIE11" s="346"/>
      <c r="TIF11" s="346"/>
      <c r="TIG11" s="346"/>
      <c r="TIH11" s="346"/>
      <c r="TII11" s="346"/>
      <c r="TIJ11" s="346"/>
      <c r="TIK11" s="346"/>
      <c r="TIL11" s="346"/>
      <c r="TIM11" s="346"/>
      <c r="TIN11" s="346"/>
      <c r="TIO11" s="346"/>
      <c r="TIP11" s="346"/>
      <c r="TIQ11" s="346"/>
      <c r="TIR11" s="346"/>
      <c r="TIS11" s="346"/>
      <c r="TIT11" s="346"/>
      <c r="TIU11" s="346"/>
      <c r="TIV11" s="346"/>
      <c r="TIW11" s="346"/>
      <c r="TIX11" s="346"/>
      <c r="TIY11" s="346"/>
      <c r="TIZ11" s="346"/>
      <c r="TJA11" s="346"/>
      <c r="TJB11" s="346"/>
      <c r="TJC11" s="346"/>
      <c r="TJD11" s="346"/>
      <c r="TJE11" s="346"/>
      <c r="TJF11" s="346"/>
      <c r="TJG11" s="346"/>
      <c r="TJH11" s="346"/>
      <c r="TJI11" s="346"/>
      <c r="TJJ11" s="346"/>
      <c r="TJK11" s="346"/>
      <c r="TJL11" s="346"/>
      <c r="TJM11" s="346"/>
      <c r="TJN11" s="346"/>
      <c r="TJO11" s="346"/>
      <c r="TJP11" s="346"/>
      <c r="TJQ11" s="346"/>
      <c r="TJR11" s="346"/>
      <c r="TJS11" s="346"/>
      <c r="TJT11" s="346"/>
      <c r="TJU11" s="346"/>
      <c r="TJV11" s="346"/>
      <c r="TJW11" s="346"/>
      <c r="TJX11" s="346"/>
      <c r="TJY11" s="346"/>
      <c r="TJZ11" s="346"/>
      <c r="TKA11" s="346"/>
      <c r="TKB11" s="346"/>
      <c r="TKC11" s="346"/>
      <c r="TKD11" s="346"/>
      <c r="TKE11" s="346"/>
      <c r="TKF11" s="346"/>
      <c r="TKG11" s="346"/>
      <c r="TKH11" s="346"/>
      <c r="TKI11" s="346"/>
      <c r="TKJ11" s="346"/>
      <c r="TKK11" s="346"/>
      <c r="TKL11" s="346"/>
      <c r="TKM11" s="346"/>
      <c r="TKN11" s="346"/>
      <c r="TKO11" s="346"/>
      <c r="TKP11" s="346"/>
      <c r="TKQ11" s="346"/>
      <c r="TKR11" s="346"/>
      <c r="TKS11" s="346"/>
      <c r="TKT11" s="346"/>
      <c r="TKU11" s="346"/>
      <c r="TKV11" s="346"/>
      <c r="TKW11" s="346"/>
      <c r="TKX11" s="346"/>
      <c r="TKY11" s="346"/>
      <c r="TKZ11" s="346"/>
      <c r="TLA11" s="346"/>
      <c r="TLB11" s="346"/>
      <c r="TLC11" s="346"/>
      <c r="TLD11" s="346"/>
      <c r="TLE11" s="346"/>
      <c r="TLF11" s="346"/>
      <c r="TLG11" s="346"/>
      <c r="TLH11" s="346"/>
      <c r="TLI11" s="346"/>
      <c r="TLJ11" s="346"/>
      <c r="TLK11" s="346"/>
      <c r="TLL11" s="346"/>
      <c r="TLM11" s="346"/>
      <c r="TLN11" s="346"/>
      <c r="TLO11" s="346"/>
      <c r="TLP11" s="346"/>
      <c r="TLQ11" s="346"/>
      <c r="TLR11" s="346"/>
      <c r="TLS11" s="346"/>
      <c r="TLT11" s="346"/>
      <c r="TLU11" s="346"/>
      <c r="TLV11" s="346"/>
      <c r="TLW11" s="346"/>
      <c r="TLX11" s="346"/>
      <c r="TLY11" s="346"/>
      <c r="TLZ11" s="346"/>
      <c r="TMA11" s="346"/>
      <c r="TMB11" s="346"/>
      <c r="TMC11" s="346"/>
      <c r="TMD11" s="346"/>
      <c r="TME11" s="346"/>
      <c r="TMF11" s="346"/>
      <c r="TMG11" s="346"/>
      <c r="TMH11" s="346"/>
      <c r="TMI11" s="346"/>
      <c r="TMJ11" s="346"/>
      <c r="TMK11" s="346"/>
      <c r="TML11" s="346"/>
      <c r="TMM11" s="346"/>
      <c r="TMN11" s="346"/>
      <c r="TMO11" s="346"/>
      <c r="TMP11" s="346"/>
      <c r="TMQ11" s="346"/>
      <c r="TMR11" s="346"/>
      <c r="TMS11" s="346"/>
      <c r="TMT11" s="346"/>
      <c r="TMU11" s="346"/>
      <c r="TMV11" s="346"/>
      <c r="TMW11" s="346"/>
      <c r="TMX11" s="346"/>
      <c r="TMY11" s="346"/>
      <c r="TMZ11" s="346"/>
      <c r="TNA11" s="346"/>
      <c r="TNB11" s="346"/>
      <c r="TNC11" s="346"/>
      <c r="TND11" s="346"/>
      <c r="TNE11" s="346"/>
      <c r="TNF11" s="346"/>
      <c r="TNG11" s="346"/>
      <c r="TNH11" s="346"/>
      <c r="TNI11" s="346"/>
      <c r="TNJ11" s="346"/>
      <c r="TNK11" s="346"/>
      <c r="TNL11" s="346"/>
      <c r="TNM11" s="346"/>
      <c r="TNN11" s="346"/>
      <c r="TNO11" s="346"/>
      <c r="TNP11" s="346"/>
      <c r="TNQ11" s="346"/>
      <c r="TNR11" s="346"/>
      <c r="TNS11" s="346"/>
      <c r="TNT11" s="346"/>
      <c r="TNU11" s="346"/>
      <c r="TNV11" s="346"/>
      <c r="TNW11" s="346"/>
      <c r="TNX11" s="346"/>
      <c r="TNY11" s="346"/>
      <c r="TNZ11" s="346"/>
      <c r="TOA11" s="346"/>
      <c r="TOB11" s="346"/>
      <c r="TOC11" s="346"/>
      <c r="TOD11" s="346"/>
      <c r="TOE11" s="346"/>
      <c r="TOF11" s="346"/>
      <c r="TOG11" s="346"/>
      <c r="TOH11" s="346"/>
      <c r="TOI11" s="346"/>
      <c r="TOJ11" s="346"/>
      <c r="TOK11" s="346"/>
      <c r="TOL11" s="346"/>
      <c r="TOM11" s="346"/>
      <c r="TON11" s="346"/>
      <c r="TOO11" s="346"/>
      <c r="TOP11" s="346"/>
      <c r="TOQ11" s="346"/>
      <c r="TOR11" s="346"/>
      <c r="TOS11" s="346"/>
      <c r="TOT11" s="346"/>
      <c r="TOU11" s="346"/>
      <c r="TOV11" s="346"/>
      <c r="TOW11" s="346"/>
      <c r="TOX11" s="346"/>
      <c r="TOY11" s="346"/>
      <c r="TOZ11" s="346"/>
      <c r="TPA11" s="346"/>
      <c r="TPB11" s="346"/>
      <c r="TPC11" s="346"/>
      <c r="TPD11" s="346"/>
      <c r="TPE11" s="346"/>
      <c r="TPF11" s="346"/>
      <c r="TPG11" s="346"/>
      <c r="TPH11" s="346"/>
      <c r="TPI11" s="346"/>
      <c r="TPJ11" s="346"/>
      <c r="TPK11" s="346"/>
      <c r="TPL11" s="346"/>
      <c r="TPM11" s="346"/>
      <c r="TPN11" s="346"/>
      <c r="TPO11" s="346"/>
      <c r="TPP11" s="346"/>
      <c r="TPQ11" s="346"/>
      <c r="TPR11" s="346"/>
      <c r="TPS11" s="346"/>
      <c r="TPT11" s="346"/>
      <c r="TPU11" s="346"/>
      <c r="TPV11" s="346"/>
      <c r="TPW11" s="346"/>
      <c r="TPX11" s="346"/>
      <c r="TPY11" s="346"/>
      <c r="TPZ11" s="346"/>
      <c r="TQA11" s="346"/>
      <c r="TQB11" s="346"/>
      <c r="TQC11" s="346"/>
      <c r="TQD11" s="346"/>
      <c r="TQE11" s="346"/>
      <c r="TQF11" s="346"/>
      <c r="TQG11" s="346"/>
      <c r="TQH11" s="346"/>
      <c r="TQI11" s="346"/>
      <c r="TQJ11" s="346"/>
      <c r="TQK11" s="346"/>
      <c r="TQL11" s="346"/>
      <c r="TQM11" s="346"/>
      <c r="TQN11" s="346"/>
      <c r="TQO11" s="346"/>
      <c r="TQP11" s="346"/>
      <c r="TQQ11" s="346"/>
      <c r="TQR11" s="346"/>
      <c r="TQS11" s="346"/>
      <c r="TQT11" s="346"/>
      <c r="TQU11" s="346"/>
      <c r="TQV11" s="346"/>
      <c r="TQW11" s="346"/>
      <c r="TQX11" s="346"/>
      <c r="TQY11" s="346"/>
      <c r="TQZ11" s="346"/>
      <c r="TRA11" s="346"/>
      <c r="TRB11" s="346"/>
      <c r="TRC11" s="346"/>
      <c r="TRD11" s="346"/>
      <c r="TRE11" s="346"/>
      <c r="TRF11" s="346"/>
      <c r="TRG11" s="346"/>
      <c r="TRH11" s="346"/>
      <c r="TRI11" s="346"/>
      <c r="TRJ11" s="346"/>
      <c r="TRK11" s="346"/>
      <c r="TRL11" s="346"/>
      <c r="TRM11" s="346"/>
      <c r="TRN11" s="346"/>
      <c r="TRO11" s="346"/>
      <c r="TRP11" s="346"/>
      <c r="TRQ11" s="346"/>
      <c r="TRR11" s="346"/>
      <c r="TRS11" s="346"/>
      <c r="TRT11" s="346"/>
      <c r="TRU11" s="346"/>
      <c r="TRV11" s="346"/>
      <c r="TRW11" s="346"/>
      <c r="TRX11" s="346"/>
      <c r="TRY11" s="346"/>
      <c r="TRZ11" s="346"/>
      <c r="TSA11" s="346"/>
      <c r="TSB11" s="346"/>
      <c r="TSC11" s="346"/>
      <c r="TSD11" s="346"/>
      <c r="TSE11" s="346"/>
      <c r="TSF11" s="346"/>
      <c r="TSG11" s="346"/>
      <c r="TSH11" s="346"/>
      <c r="TSI11" s="346"/>
      <c r="TSJ11" s="346"/>
      <c r="TSK11" s="346"/>
      <c r="TSL11" s="346"/>
      <c r="TSM11" s="346"/>
      <c r="TSN11" s="346"/>
      <c r="TSO11" s="346"/>
      <c r="TSP11" s="346"/>
      <c r="TSQ11" s="346"/>
      <c r="TSR11" s="346"/>
      <c r="TSS11" s="346"/>
      <c r="TST11" s="346"/>
      <c r="TSU11" s="346"/>
      <c r="TSV11" s="346"/>
      <c r="TSW11" s="346"/>
      <c r="TSX11" s="346"/>
      <c r="TSY11" s="346"/>
      <c r="TSZ11" s="346"/>
      <c r="TTA11" s="346"/>
      <c r="TTB11" s="346"/>
      <c r="TTC11" s="346"/>
      <c r="TTD11" s="346"/>
      <c r="TTE11" s="346"/>
      <c r="TTF11" s="346"/>
      <c r="TTG11" s="346"/>
      <c r="TTH11" s="346"/>
      <c r="TTI11" s="346"/>
      <c r="TTJ11" s="346"/>
      <c r="TTK11" s="346"/>
      <c r="TTL11" s="346"/>
      <c r="TTM11" s="346"/>
      <c r="TTN11" s="346"/>
      <c r="TTO11" s="346"/>
      <c r="TTP11" s="346"/>
      <c r="TTQ11" s="346"/>
      <c r="TTR11" s="346"/>
      <c r="TTS11" s="346"/>
      <c r="TTT11" s="346"/>
      <c r="TTU11" s="346"/>
      <c r="TTV11" s="346"/>
      <c r="TTW11" s="346"/>
      <c r="TTX11" s="346"/>
      <c r="TTY11" s="346"/>
      <c r="TTZ11" s="346"/>
      <c r="TUA11" s="346"/>
      <c r="TUB11" s="346"/>
      <c r="TUC11" s="346"/>
      <c r="TUD11" s="346"/>
      <c r="TUE11" s="346"/>
      <c r="TUF11" s="346"/>
      <c r="TUG11" s="346"/>
      <c r="TUH11" s="346"/>
      <c r="TUI11" s="346"/>
      <c r="TUJ11" s="346"/>
      <c r="TUK11" s="346"/>
      <c r="TUL11" s="346"/>
      <c r="TUM11" s="346"/>
      <c r="TUN11" s="346"/>
      <c r="TUO11" s="346"/>
      <c r="TUP11" s="346"/>
      <c r="TUQ11" s="346"/>
      <c r="TUR11" s="346"/>
      <c r="TUS11" s="346"/>
      <c r="TUT11" s="346"/>
      <c r="TUU11" s="346"/>
      <c r="TUV11" s="346"/>
      <c r="TUW11" s="346"/>
      <c r="TUX11" s="346"/>
      <c r="TUY11" s="346"/>
      <c r="TUZ11" s="346"/>
      <c r="TVA11" s="346"/>
      <c r="TVB11" s="346"/>
      <c r="TVC11" s="346"/>
      <c r="TVD11" s="346"/>
      <c r="TVE11" s="346"/>
      <c r="TVF11" s="346"/>
      <c r="TVG11" s="346"/>
      <c r="TVH11" s="346"/>
      <c r="TVI11" s="346"/>
      <c r="TVJ11" s="346"/>
      <c r="TVK11" s="346"/>
      <c r="TVL11" s="346"/>
      <c r="TVM11" s="346"/>
      <c r="TVN11" s="346"/>
      <c r="TVO11" s="346"/>
      <c r="TVP11" s="346"/>
      <c r="TVQ11" s="346"/>
      <c r="TVR11" s="346"/>
      <c r="TVS11" s="346"/>
      <c r="TVT11" s="346"/>
      <c r="TVU11" s="346"/>
      <c r="TVV11" s="346"/>
      <c r="TVW11" s="346"/>
      <c r="TVX11" s="346"/>
      <c r="TVY11" s="346"/>
      <c r="TVZ11" s="346"/>
      <c r="TWA11" s="346"/>
      <c r="TWB11" s="346"/>
      <c r="TWC11" s="346"/>
      <c r="TWD11" s="346"/>
      <c r="TWE11" s="346"/>
      <c r="TWF11" s="346"/>
      <c r="TWG11" s="346"/>
      <c r="TWH11" s="346"/>
      <c r="TWI11" s="346"/>
      <c r="TWJ11" s="346"/>
      <c r="TWK11" s="346"/>
      <c r="TWL11" s="346"/>
      <c r="TWM11" s="346"/>
      <c r="TWN11" s="346"/>
      <c r="TWO11" s="346"/>
      <c r="TWP11" s="346"/>
      <c r="TWQ11" s="346"/>
      <c r="TWR11" s="346"/>
      <c r="TWS11" s="346"/>
      <c r="TWT11" s="346"/>
      <c r="TWU11" s="346"/>
      <c r="TWV11" s="346"/>
      <c r="TWW11" s="346"/>
      <c r="TWX11" s="346"/>
      <c r="TWY11" s="346"/>
      <c r="TWZ11" s="346"/>
      <c r="TXA11" s="346"/>
      <c r="TXB11" s="346"/>
      <c r="TXC11" s="346"/>
      <c r="TXD11" s="346"/>
      <c r="TXE11" s="346"/>
      <c r="TXF11" s="346"/>
      <c r="TXG11" s="346"/>
      <c r="TXH11" s="346"/>
      <c r="TXI11" s="346"/>
      <c r="TXJ11" s="346"/>
      <c r="TXK11" s="346"/>
      <c r="TXL11" s="346"/>
      <c r="TXM11" s="346"/>
      <c r="TXN11" s="346"/>
      <c r="TXO11" s="346"/>
      <c r="TXP11" s="346"/>
      <c r="TXQ11" s="346"/>
      <c r="TXR11" s="346"/>
      <c r="TXS11" s="346"/>
      <c r="TXT11" s="346"/>
      <c r="TXU11" s="346"/>
      <c r="TXV11" s="346"/>
      <c r="TXW11" s="346"/>
      <c r="TXX11" s="346"/>
      <c r="TXY11" s="346"/>
      <c r="TXZ11" s="346"/>
      <c r="TYA11" s="346"/>
      <c r="TYB11" s="346"/>
      <c r="TYC11" s="346"/>
      <c r="TYD11" s="346"/>
      <c r="TYE11" s="346"/>
      <c r="TYF11" s="346"/>
      <c r="TYG11" s="346"/>
      <c r="TYH11" s="346"/>
      <c r="TYI11" s="346"/>
      <c r="TYJ11" s="346"/>
      <c r="TYK11" s="346"/>
      <c r="TYL11" s="346"/>
      <c r="TYM11" s="346"/>
      <c r="TYN11" s="346"/>
      <c r="TYO11" s="346"/>
      <c r="TYP11" s="346"/>
      <c r="TYQ11" s="346"/>
      <c r="TYR11" s="346"/>
      <c r="TYS11" s="346"/>
      <c r="TYT11" s="346"/>
      <c r="TYU11" s="346"/>
      <c r="TYV11" s="346"/>
      <c r="TYW11" s="346"/>
      <c r="TYX11" s="346"/>
      <c r="TYY11" s="346"/>
      <c r="TYZ11" s="346"/>
      <c r="TZA11" s="346"/>
      <c r="TZB11" s="346"/>
      <c r="TZC11" s="346"/>
      <c r="TZD11" s="346"/>
      <c r="TZE11" s="346"/>
      <c r="TZF11" s="346"/>
      <c r="TZG11" s="346"/>
      <c r="TZH11" s="346"/>
      <c r="TZI11" s="346"/>
      <c r="TZJ11" s="346"/>
      <c r="TZK11" s="346"/>
      <c r="TZL11" s="346"/>
      <c r="TZM11" s="346"/>
      <c r="TZN11" s="346"/>
      <c r="TZO11" s="346"/>
      <c r="TZP11" s="346"/>
      <c r="TZQ11" s="346"/>
      <c r="TZR11" s="346"/>
      <c r="TZS11" s="346"/>
      <c r="TZT11" s="346"/>
      <c r="TZU11" s="346"/>
      <c r="TZV11" s="346"/>
      <c r="TZW11" s="346"/>
      <c r="TZX11" s="346"/>
      <c r="TZY11" s="346"/>
      <c r="TZZ11" s="346"/>
      <c r="UAA11" s="346"/>
      <c r="UAB11" s="346"/>
      <c r="UAC11" s="346"/>
      <c r="UAD11" s="346"/>
      <c r="UAE11" s="346"/>
      <c r="UAF11" s="346"/>
      <c r="UAG11" s="346"/>
      <c r="UAH11" s="346"/>
      <c r="UAI11" s="346"/>
      <c r="UAJ11" s="346"/>
      <c r="UAK11" s="346"/>
      <c r="UAL11" s="346"/>
      <c r="UAM11" s="346"/>
      <c r="UAN11" s="346"/>
      <c r="UAO11" s="346"/>
      <c r="UAP11" s="346"/>
      <c r="UAQ11" s="346"/>
      <c r="UAR11" s="346"/>
      <c r="UAS11" s="346"/>
      <c r="UAT11" s="346"/>
      <c r="UAU11" s="346"/>
      <c r="UAV11" s="346"/>
      <c r="UAW11" s="346"/>
      <c r="UAX11" s="346"/>
      <c r="UAY11" s="346"/>
      <c r="UAZ11" s="346"/>
      <c r="UBA11" s="346"/>
      <c r="UBB11" s="346"/>
      <c r="UBC11" s="346"/>
      <c r="UBD11" s="346"/>
      <c r="UBE11" s="346"/>
      <c r="UBF11" s="346"/>
      <c r="UBG11" s="346"/>
      <c r="UBH11" s="346"/>
      <c r="UBI11" s="346"/>
      <c r="UBJ11" s="346"/>
      <c r="UBK11" s="346"/>
      <c r="UBL11" s="346"/>
      <c r="UBM11" s="346"/>
      <c r="UBN11" s="346"/>
      <c r="UBO11" s="346"/>
      <c r="UBP11" s="346"/>
      <c r="UBQ11" s="346"/>
      <c r="UBR11" s="346"/>
      <c r="UBS11" s="346"/>
      <c r="UBT11" s="346"/>
      <c r="UBU11" s="346"/>
      <c r="UBV11" s="346"/>
      <c r="UBW11" s="346"/>
      <c r="UBX11" s="346"/>
      <c r="UBY11" s="346"/>
      <c r="UBZ11" s="346"/>
      <c r="UCA11" s="346"/>
      <c r="UCB11" s="346"/>
      <c r="UCC11" s="346"/>
      <c r="UCD11" s="346"/>
      <c r="UCE11" s="346"/>
      <c r="UCF11" s="346"/>
      <c r="UCG11" s="346"/>
      <c r="UCH11" s="346"/>
      <c r="UCI11" s="346"/>
      <c r="UCJ11" s="346"/>
      <c r="UCK11" s="346"/>
      <c r="UCL11" s="346"/>
      <c r="UCM11" s="346"/>
      <c r="UCN11" s="346"/>
      <c r="UCO11" s="346"/>
      <c r="UCP11" s="346"/>
      <c r="UCQ11" s="346"/>
      <c r="UCR11" s="346"/>
      <c r="UCS11" s="346"/>
      <c r="UCT11" s="346"/>
      <c r="UCU11" s="346"/>
      <c r="UCV11" s="346"/>
      <c r="UCW11" s="346"/>
      <c r="UCX11" s="346"/>
      <c r="UCY11" s="346"/>
      <c r="UCZ11" s="346"/>
      <c r="UDA11" s="346"/>
      <c r="UDB11" s="346"/>
      <c r="UDC11" s="346"/>
      <c r="UDD11" s="346"/>
      <c r="UDE11" s="346"/>
      <c r="UDF11" s="346"/>
      <c r="UDG11" s="346"/>
      <c r="UDH11" s="346"/>
      <c r="UDI11" s="346"/>
      <c r="UDJ11" s="346"/>
      <c r="UDK11" s="346"/>
      <c r="UDL11" s="346"/>
      <c r="UDM11" s="346"/>
      <c r="UDN11" s="346"/>
      <c r="UDO11" s="346"/>
      <c r="UDP11" s="346"/>
      <c r="UDQ11" s="346"/>
      <c r="UDR11" s="346"/>
      <c r="UDS11" s="346"/>
      <c r="UDT11" s="346"/>
      <c r="UDU11" s="346"/>
      <c r="UDV11" s="346"/>
      <c r="UDW11" s="346"/>
      <c r="UDX11" s="346"/>
      <c r="UDY11" s="346"/>
      <c r="UDZ11" s="346"/>
      <c r="UEA11" s="346"/>
      <c r="UEB11" s="346"/>
      <c r="UEC11" s="346"/>
      <c r="UED11" s="346"/>
      <c r="UEE11" s="346"/>
      <c r="UEF11" s="346"/>
      <c r="UEG11" s="346"/>
      <c r="UEH11" s="346"/>
      <c r="UEI11" s="346"/>
      <c r="UEJ11" s="346"/>
      <c r="UEK11" s="346"/>
      <c r="UEL11" s="346"/>
      <c r="UEM11" s="346"/>
      <c r="UEN11" s="346"/>
      <c r="UEO11" s="346"/>
      <c r="UEP11" s="346"/>
      <c r="UEQ11" s="346"/>
      <c r="UER11" s="346"/>
      <c r="UES11" s="346"/>
      <c r="UET11" s="346"/>
      <c r="UEU11" s="346"/>
      <c r="UEV11" s="346"/>
      <c r="UEW11" s="346"/>
      <c r="UEX11" s="346"/>
      <c r="UEY11" s="346"/>
      <c r="UEZ11" s="346"/>
      <c r="UFA11" s="346"/>
      <c r="UFB11" s="346"/>
      <c r="UFC11" s="346"/>
      <c r="UFD11" s="346"/>
      <c r="UFE11" s="346"/>
      <c r="UFF11" s="346"/>
      <c r="UFG11" s="346"/>
      <c r="UFH11" s="346"/>
      <c r="UFI11" s="346"/>
      <c r="UFJ11" s="346"/>
      <c r="UFK11" s="346"/>
      <c r="UFL11" s="346"/>
      <c r="UFM11" s="346"/>
      <c r="UFN11" s="346"/>
      <c r="UFO11" s="346"/>
      <c r="UFP11" s="346"/>
      <c r="UFQ11" s="346"/>
      <c r="UFR11" s="346"/>
      <c r="UFS11" s="346"/>
      <c r="UFT11" s="346"/>
      <c r="UFU11" s="346"/>
      <c r="UFV11" s="346"/>
      <c r="UFW11" s="346"/>
      <c r="UFX11" s="346"/>
      <c r="UFY11" s="346"/>
      <c r="UFZ11" s="346"/>
      <c r="UGA11" s="346"/>
      <c r="UGB11" s="346"/>
      <c r="UGC11" s="346"/>
      <c r="UGD11" s="346"/>
      <c r="UGE11" s="346"/>
      <c r="UGF11" s="346"/>
      <c r="UGG11" s="346"/>
      <c r="UGH11" s="346"/>
      <c r="UGI11" s="346"/>
      <c r="UGJ11" s="346"/>
      <c r="UGK11" s="346"/>
      <c r="UGL11" s="346"/>
      <c r="UGM11" s="346"/>
      <c r="UGN11" s="346"/>
      <c r="UGO11" s="346"/>
      <c r="UGP11" s="346"/>
      <c r="UGQ11" s="346"/>
      <c r="UGR11" s="346"/>
      <c r="UGS11" s="346"/>
      <c r="UGT11" s="346"/>
      <c r="UGU11" s="346"/>
      <c r="UGV11" s="346"/>
      <c r="UGW11" s="346"/>
      <c r="UGX11" s="346"/>
      <c r="UGY11" s="346"/>
      <c r="UGZ11" s="346"/>
      <c r="UHA11" s="346"/>
      <c r="UHB11" s="346"/>
      <c r="UHC11" s="346"/>
      <c r="UHD11" s="346"/>
      <c r="UHE11" s="346"/>
      <c r="UHF11" s="346"/>
      <c r="UHG11" s="346"/>
      <c r="UHH11" s="346"/>
      <c r="UHI11" s="346"/>
      <c r="UHJ11" s="346"/>
      <c r="UHK11" s="346"/>
      <c r="UHL11" s="346"/>
      <c r="UHM11" s="346"/>
      <c r="UHN11" s="346"/>
      <c r="UHO11" s="346"/>
      <c r="UHP11" s="346"/>
      <c r="UHQ11" s="346"/>
      <c r="UHR11" s="346"/>
      <c r="UHS11" s="346"/>
      <c r="UHT11" s="346"/>
      <c r="UHU11" s="346"/>
      <c r="UHV11" s="346"/>
      <c r="UHW11" s="346"/>
      <c r="UHX11" s="346"/>
      <c r="UHY11" s="346"/>
      <c r="UHZ11" s="346"/>
      <c r="UIA11" s="346"/>
      <c r="UIB11" s="346"/>
      <c r="UIC11" s="346"/>
      <c r="UID11" s="346"/>
      <c r="UIE11" s="346"/>
      <c r="UIF11" s="346"/>
      <c r="UIG11" s="346"/>
      <c r="UIH11" s="346"/>
      <c r="UII11" s="346"/>
      <c r="UIJ11" s="346"/>
      <c r="UIK11" s="346"/>
      <c r="UIL11" s="346"/>
      <c r="UIM11" s="346"/>
      <c r="UIN11" s="346"/>
      <c r="UIO11" s="346"/>
      <c r="UIP11" s="346"/>
      <c r="UIQ11" s="346"/>
      <c r="UIR11" s="346"/>
      <c r="UIS11" s="346"/>
      <c r="UIT11" s="346"/>
      <c r="UIU11" s="346"/>
      <c r="UIV11" s="346"/>
      <c r="UIW11" s="346"/>
      <c r="UIX11" s="346"/>
      <c r="UIY11" s="346"/>
      <c r="UIZ11" s="346"/>
      <c r="UJA11" s="346"/>
      <c r="UJB11" s="346"/>
      <c r="UJC11" s="346"/>
      <c r="UJD11" s="346"/>
      <c r="UJE11" s="346"/>
      <c r="UJF11" s="346"/>
      <c r="UJG11" s="346"/>
      <c r="UJH11" s="346"/>
      <c r="UJI11" s="346"/>
      <c r="UJJ11" s="346"/>
      <c r="UJK11" s="346"/>
      <c r="UJL11" s="346"/>
      <c r="UJM11" s="346"/>
      <c r="UJN11" s="346"/>
      <c r="UJO11" s="346"/>
      <c r="UJP11" s="346"/>
      <c r="UJQ11" s="346"/>
      <c r="UJR11" s="346"/>
      <c r="UJS11" s="346"/>
      <c r="UJT11" s="346"/>
      <c r="UJU11" s="346"/>
      <c r="UJV11" s="346"/>
      <c r="UJW11" s="346"/>
      <c r="UJX11" s="346"/>
      <c r="UJY11" s="346"/>
      <c r="UJZ11" s="346"/>
      <c r="UKA11" s="346"/>
      <c r="UKB11" s="346"/>
      <c r="UKC11" s="346"/>
      <c r="UKD11" s="346"/>
      <c r="UKE11" s="346"/>
      <c r="UKF11" s="346"/>
      <c r="UKG11" s="346"/>
      <c r="UKH11" s="346"/>
      <c r="UKI11" s="346"/>
      <c r="UKJ11" s="346"/>
      <c r="UKK11" s="346"/>
      <c r="UKL11" s="346"/>
      <c r="UKM11" s="346"/>
      <c r="UKN11" s="346"/>
      <c r="UKO11" s="346"/>
      <c r="UKP11" s="346"/>
      <c r="UKQ11" s="346"/>
      <c r="UKR11" s="346"/>
      <c r="UKS11" s="346"/>
      <c r="UKT11" s="346"/>
      <c r="UKU11" s="346"/>
      <c r="UKV11" s="346"/>
      <c r="UKW11" s="346"/>
      <c r="UKX11" s="346"/>
      <c r="UKY11" s="346"/>
      <c r="UKZ11" s="346"/>
      <c r="ULA11" s="346"/>
      <c r="ULB11" s="346"/>
      <c r="ULC11" s="346"/>
      <c r="ULD11" s="346"/>
      <c r="ULE11" s="346"/>
      <c r="ULF11" s="346"/>
      <c r="ULG11" s="346"/>
      <c r="ULH11" s="346"/>
      <c r="ULI11" s="346"/>
      <c r="ULJ11" s="346"/>
      <c r="ULK11" s="346"/>
      <c r="ULL11" s="346"/>
      <c r="ULM11" s="346"/>
      <c r="ULN11" s="346"/>
      <c r="ULO11" s="346"/>
      <c r="ULP11" s="346"/>
      <c r="ULQ11" s="346"/>
      <c r="ULR11" s="346"/>
      <c r="ULS11" s="346"/>
      <c r="ULT11" s="346"/>
      <c r="ULU11" s="346"/>
      <c r="ULV11" s="346"/>
      <c r="ULW11" s="346"/>
      <c r="ULX11" s="346"/>
      <c r="ULY11" s="346"/>
      <c r="ULZ11" s="346"/>
      <c r="UMA11" s="346"/>
      <c r="UMB11" s="346"/>
      <c r="UMC11" s="346"/>
      <c r="UMD11" s="346"/>
      <c r="UME11" s="346"/>
      <c r="UMF11" s="346"/>
      <c r="UMG11" s="346"/>
      <c r="UMH11" s="346"/>
      <c r="UMI11" s="346"/>
      <c r="UMJ11" s="346"/>
      <c r="UMK11" s="346"/>
      <c r="UML11" s="346"/>
      <c r="UMM11" s="346"/>
      <c r="UMN11" s="346"/>
      <c r="UMO11" s="346"/>
      <c r="UMP11" s="346"/>
      <c r="UMQ11" s="346"/>
      <c r="UMR11" s="346"/>
      <c r="UMS11" s="346"/>
      <c r="UMT11" s="346"/>
      <c r="UMU11" s="346"/>
      <c r="UMV11" s="346"/>
      <c r="UMW11" s="346"/>
      <c r="UMX11" s="346"/>
      <c r="UMY11" s="346"/>
      <c r="UMZ11" s="346"/>
      <c r="UNA11" s="346"/>
      <c r="UNB11" s="346"/>
      <c r="UNC11" s="346"/>
      <c r="UND11" s="346"/>
      <c r="UNE11" s="346"/>
      <c r="UNF11" s="346"/>
      <c r="UNG11" s="346"/>
      <c r="UNH11" s="346"/>
      <c r="UNI11" s="346"/>
      <c r="UNJ11" s="346"/>
      <c r="UNK11" s="346"/>
      <c r="UNL11" s="346"/>
      <c r="UNM11" s="346"/>
      <c r="UNN11" s="346"/>
      <c r="UNO11" s="346"/>
      <c r="UNP11" s="346"/>
      <c r="UNQ11" s="346"/>
      <c r="UNR11" s="346"/>
      <c r="UNS11" s="346"/>
      <c r="UNT11" s="346"/>
      <c r="UNU11" s="346"/>
      <c r="UNV11" s="346"/>
      <c r="UNW11" s="346"/>
      <c r="UNX11" s="346"/>
      <c r="UNY11" s="346"/>
      <c r="UNZ11" s="346"/>
      <c r="UOA11" s="346"/>
      <c r="UOB11" s="346"/>
      <c r="UOC11" s="346"/>
      <c r="UOD11" s="346"/>
      <c r="UOE11" s="346"/>
      <c r="UOF11" s="346"/>
      <c r="UOG11" s="346"/>
      <c r="UOH11" s="346"/>
      <c r="UOI11" s="346"/>
      <c r="UOJ11" s="346"/>
      <c r="UOK11" s="346"/>
      <c r="UOL11" s="346"/>
      <c r="UOM11" s="346"/>
      <c r="UON11" s="346"/>
      <c r="UOO11" s="346"/>
      <c r="UOP11" s="346"/>
      <c r="UOQ11" s="346"/>
      <c r="UOR11" s="346"/>
      <c r="UOS11" s="346"/>
      <c r="UOT11" s="346"/>
      <c r="UOU11" s="346"/>
      <c r="UOV11" s="346"/>
      <c r="UOW11" s="346"/>
      <c r="UOX11" s="346"/>
      <c r="UOY11" s="346"/>
      <c r="UOZ11" s="346"/>
      <c r="UPA11" s="346"/>
      <c r="UPB11" s="346"/>
      <c r="UPC11" s="346"/>
      <c r="UPD11" s="346"/>
      <c r="UPE11" s="346"/>
      <c r="UPF11" s="346"/>
      <c r="UPG11" s="346"/>
      <c r="UPH11" s="346"/>
      <c r="UPI11" s="346"/>
      <c r="UPJ11" s="346"/>
      <c r="UPK11" s="346"/>
      <c r="UPL11" s="346"/>
      <c r="UPM11" s="346"/>
      <c r="UPN11" s="346"/>
      <c r="UPO11" s="346"/>
      <c r="UPP11" s="346"/>
      <c r="UPQ11" s="346"/>
      <c r="UPR11" s="346"/>
      <c r="UPS11" s="346"/>
      <c r="UPT11" s="346"/>
      <c r="UPU11" s="346"/>
      <c r="UPV11" s="346"/>
      <c r="UPW11" s="346"/>
      <c r="UPX11" s="346"/>
      <c r="UPY11" s="346"/>
      <c r="UPZ11" s="346"/>
      <c r="UQA11" s="346"/>
      <c r="UQB11" s="346"/>
      <c r="UQC11" s="346"/>
      <c r="UQD11" s="346"/>
      <c r="UQE11" s="346"/>
      <c r="UQF11" s="346"/>
      <c r="UQG11" s="346"/>
      <c r="UQH11" s="346"/>
      <c r="UQI11" s="346"/>
      <c r="UQJ11" s="346"/>
      <c r="UQK11" s="346"/>
      <c r="UQL11" s="346"/>
      <c r="UQM11" s="346"/>
      <c r="UQN11" s="346"/>
      <c r="UQO11" s="346"/>
      <c r="UQP11" s="346"/>
      <c r="UQQ11" s="346"/>
      <c r="UQR11" s="346"/>
      <c r="UQS11" s="346"/>
      <c r="UQT11" s="346"/>
      <c r="UQU11" s="346"/>
      <c r="UQV11" s="346"/>
      <c r="UQW11" s="346"/>
      <c r="UQX11" s="346"/>
      <c r="UQY11" s="346"/>
      <c r="UQZ11" s="346"/>
      <c r="URA11" s="346"/>
      <c r="URB11" s="346"/>
      <c r="URC11" s="346"/>
      <c r="URD11" s="346"/>
      <c r="URE11" s="346"/>
      <c r="URF11" s="346"/>
      <c r="URG11" s="346"/>
      <c r="URH11" s="346"/>
      <c r="URI11" s="346"/>
      <c r="URJ11" s="346"/>
      <c r="URK11" s="346"/>
      <c r="URL11" s="346"/>
      <c r="URM11" s="346"/>
      <c r="URN11" s="346"/>
      <c r="URO11" s="346"/>
      <c r="URP11" s="346"/>
      <c r="URQ11" s="346"/>
      <c r="URR11" s="346"/>
      <c r="URS11" s="346"/>
      <c r="URT11" s="346"/>
      <c r="URU11" s="346"/>
      <c r="URV11" s="346"/>
      <c r="URW11" s="346"/>
      <c r="URX11" s="346"/>
      <c r="URY11" s="346"/>
      <c r="URZ11" s="346"/>
      <c r="USA11" s="346"/>
      <c r="USB11" s="346"/>
      <c r="USC11" s="346"/>
      <c r="USD11" s="346"/>
      <c r="USE11" s="346"/>
      <c r="USF11" s="346"/>
      <c r="USG11" s="346"/>
      <c r="USH11" s="346"/>
      <c r="USI11" s="346"/>
      <c r="USJ11" s="346"/>
      <c r="USK11" s="346"/>
      <c r="USL11" s="346"/>
      <c r="USM11" s="346"/>
      <c r="USN11" s="346"/>
      <c r="USO11" s="346"/>
      <c r="USP11" s="346"/>
      <c r="USQ11" s="346"/>
      <c r="USR11" s="346"/>
      <c r="USS11" s="346"/>
      <c r="UST11" s="346"/>
      <c r="USU11" s="346"/>
      <c r="USV11" s="346"/>
      <c r="USW11" s="346"/>
      <c r="USX11" s="346"/>
      <c r="USY11" s="346"/>
      <c r="USZ11" s="346"/>
      <c r="UTA11" s="346"/>
      <c r="UTB11" s="346"/>
      <c r="UTC11" s="346"/>
      <c r="UTD11" s="346"/>
      <c r="UTE11" s="346"/>
      <c r="UTF11" s="346"/>
      <c r="UTG11" s="346"/>
      <c r="UTH11" s="346"/>
      <c r="UTI11" s="346"/>
      <c r="UTJ11" s="346"/>
      <c r="UTK11" s="346"/>
      <c r="UTL11" s="346"/>
      <c r="UTM11" s="346"/>
      <c r="UTN11" s="346"/>
      <c r="UTO11" s="346"/>
      <c r="UTP11" s="346"/>
      <c r="UTQ11" s="346"/>
      <c r="UTR11" s="346"/>
      <c r="UTS11" s="346"/>
      <c r="UTT11" s="346"/>
      <c r="UTU11" s="346"/>
      <c r="UTV11" s="346"/>
      <c r="UTW11" s="346"/>
      <c r="UTX11" s="346"/>
      <c r="UTY11" s="346"/>
      <c r="UTZ11" s="346"/>
      <c r="UUA11" s="346"/>
      <c r="UUB11" s="346"/>
      <c r="UUC11" s="346"/>
      <c r="UUD11" s="346"/>
      <c r="UUE11" s="346"/>
      <c r="UUF11" s="346"/>
      <c r="UUG11" s="346"/>
      <c r="UUH11" s="346"/>
      <c r="UUI11" s="346"/>
      <c r="UUJ11" s="346"/>
      <c r="UUK11" s="346"/>
      <c r="UUL11" s="346"/>
      <c r="UUM11" s="346"/>
      <c r="UUN11" s="346"/>
      <c r="UUO11" s="346"/>
      <c r="UUP11" s="346"/>
      <c r="UUQ11" s="346"/>
      <c r="UUR11" s="346"/>
      <c r="UUS11" s="346"/>
      <c r="UUT11" s="346"/>
      <c r="UUU11" s="346"/>
      <c r="UUV11" s="346"/>
      <c r="UUW11" s="346"/>
      <c r="UUX11" s="346"/>
      <c r="UUY11" s="346"/>
      <c r="UUZ11" s="346"/>
      <c r="UVA11" s="346"/>
      <c r="UVB11" s="346"/>
      <c r="UVC11" s="346"/>
      <c r="UVD11" s="346"/>
      <c r="UVE11" s="346"/>
      <c r="UVF11" s="346"/>
      <c r="UVG11" s="346"/>
      <c r="UVH11" s="346"/>
      <c r="UVI11" s="346"/>
      <c r="UVJ11" s="346"/>
      <c r="UVK11" s="346"/>
      <c r="UVL11" s="346"/>
      <c r="UVM11" s="346"/>
      <c r="UVN11" s="346"/>
      <c r="UVO11" s="346"/>
      <c r="UVP11" s="346"/>
      <c r="UVQ11" s="346"/>
      <c r="UVR11" s="346"/>
      <c r="UVS11" s="346"/>
      <c r="UVT11" s="346"/>
      <c r="UVU11" s="346"/>
      <c r="UVV11" s="346"/>
      <c r="UVW11" s="346"/>
      <c r="UVX11" s="346"/>
      <c r="UVY11" s="346"/>
      <c r="UVZ11" s="346"/>
      <c r="UWA11" s="346"/>
      <c r="UWB11" s="346"/>
      <c r="UWC11" s="346"/>
      <c r="UWD11" s="346"/>
      <c r="UWE11" s="346"/>
      <c r="UWF11" s="346"/>
      <c r="UWG11" s="346"/>
      <c r="UWH11" s="346"/>
      <c r="UWI11" s="346"/>
      <c r="UWJ11" s="346"/>
      <c r="UWK11" s="346"/>
      <c r="UWL11" s="346"/>
      <c r="UWM11" s="346"/>
      <c r="UWN11" s="346"/>
      <c r="UWO11" s="346"/>
      <c r="UWP11" s="346"/>
      <c r="UWQ11" s="346"/>
      <c r="UWR11" s="346"/>
      <c r="UWS11" s="346"/>
      <c r="UWT11" s="346"/>
      <c r="UWU11" s="346"/>
      <c r="UWV11" s="346"/>
      <c r="UWW11" s="346"/>
      <c r="UWX11" s="346"/>
      <c r="UWY11" s="346"/>
      <c r="UWZ11" s="346"/>
      <c r="UXA11" s="346"/>
      <c r="UXB11" s="346"/>
      <c r="UXC11" s="346"/>
      <c r="UXD11" s="346"/>
      <c r="UXE11" s="346"/>
      <c r="UXF11" s="346"/>
      <c r="UXG11" s="346"/>
      <c r="UXH11" s="346"/>
      <c r="UXI11" s="346"/>
      <c r="UXJ11" s="346"/>
      <c r="UXK11" s="346"/>
      <c r="UXL11" s="346"/>
      <c r="UXM11" s="346"/>
      <c r="UXN11" s="346"/>
      <c r="UXO11" s="346"/>
      <c r="UXP11" s="346"/>
      <c r="UXQ11" s="346"/>
      <c r="UXR11" s="346"/>
      <c r="UXS11" s="346"/>
      <c r="UXT11" s="346"/>
      <c r="UXU11" s="346"/>
      <c r="UXV11" s="346"/>
      <c r="UXW11" s="346"/>
      <c r="UXX11" s="346"/>
      <c r="UXY11" s="346"/>
      <c r="UXZ11" s="346"/>
      <c r="UYA11" s="346"/>
      <c r="UYB11" s="346"/>
      <c r="UYC11" s="346"/>
      <c r="UYD11" s="346"/>
      <c r="UYE11" s="346"/>
      <c r="UYF11" s="346"/>
      <c r="UYG11" s="346"/>
      <c r="UYH11" s="346"/>
      <c r="UYI11" s="346"/>
      <c r="UYJ11" s="346"/>
      <c r="UYK11" s="346"/>
      <c r="UYL11" s="346"/>
      <c r="UYM11" s="346"/>
      <c r="UYN11" s="346"/>
      <c r="UYO11" s="346"/>
      <c r="UYP11" s="346"/>
      <c r="UYQ11" s="346"/>
      <c r="UYR11" s="346"/>
      <c r="UYS11" s="346"/>
      <c r="UYT11" s="346"/>
      <c r="UYU11" s="346"/>
      <c r="UYV11" s="346"/>
      <c r="UYW11" s="346"/>
      <c r="UYX11" s="346"/>
      <c r="UYY11" s="346"/>
      <c r="UYZ11" s="346"/>
      <c r="UZA11" s="346"/>
      <c r="UZB11" s="346"/>
      <c r="UZC11" s="346"/>
      <c r="UZD11" s="346"/>
      <c r="UZE11" s="346"/>
      <c r="UZF11" s="346"/>
      <c r="UZG11" s="346"/>
      <c r="UZH11" s="346"/>
      <c r="UZI11" s="346"/>
      <c r="UZJ11" s="346"/>
      <c r="UZK11" s="346"/>
      <c r="UZL11" s="346"/>
      <c r="UZM11" s="346"/>
      <c r="UZN11" s="346"/>
      <c r="UZO11" s="346"/>
      <c r="UZP11" s="346"/>
      <c r="UZQ11" s="346"/>
      <c r="UZR11" s="346"/>
      <c r="UZS11" s="346"/>
      <c r="UZT11" s="346"/>
      <c r="UZU11" s="346"/>
      <c r="UZV11" s="346"/>
      <c r="UZW11" s="346"/>
      <c r="UZX11" s="346"/>
      <c r="UZY11" s="346"/>
      <c r="UZZ11" s="346"/>
      <c r="VAA11" s="346"/>
      <c r="VAB11" s="346"/>
      <c r="VAC11" s="346"/>
      <c r="VAD11" s="346"/>
      <c r="VAE11" s="346"/>
      <c r="VAF11" s="346"/>
      <c r="VAG11" s="346"/>
      <c r="VAH11" s="346"/>
      <c r="VAI11" s="346"/>
      <c r="VAJ11" s="346"/>
      <c r="VAK11" s="346"/>
      <c r="VAL11" s="346"/>
      <c r="VAM11" s="346"/>
      <c r="VAN11" s="346"/>
      <c r="VAO11" s="346"/>
      <c r="VAP11" s="346"/>
      <c r="VAQ11" s="346"/>
      <c r="VAR11" s="346"/>
      <c r="VAS11" s="346"/>
      <c r="VAT11" s="346"/>
      <c r="VAU11" s="346"/>
      <c r="VAV11" s="346"/>
      <c r="VAW11" s="346"/>
      <c r="VAX11" s="346"/>
      <c r="VAY11" s="346"/>
      <c r="VAZ11" s="346"/>
      <c r="VBA11" s="346"/>
      <c r="VBB11" s="346"/>
      <c r="VBC11" s="346"/>
      <c r="VBD11" s="346"/>
      <c r="VBE11" s="346"/>
      <c r="VBF11" s="346"/>
      <c r="VBG11" s="346"/>
      <c r="VBH11" s="346"/>
      <c r="VBI11" s="346"/>
      <c r="VBJ11" s="346"/>
      <c r="VBK11" s="346"/>
      <c r="VBL11" s="346"/>
      <c r="VBM11" s="346"/>
      <c r="VBN11" s="346"/>
      <c r="VBO11" s="346"/>
      <c r="VBP11" s="346"/>
      <c r="VBQ11" s="346"/>
      <c r="VBR11" s="346"/>
      <c r="VBS11" s="346"/>
      <c r="VBT11" s="346"/>
      <c r="VBU11" s="346"/>
      <c r="VBV11" s="346"/>
      <c r="VBW11" s="346"/>
      <c r="VBX11" s="346"/>
      <c r="VBY11" s="346"/>
      <c r="VBZ11" s="346"/>
      <c r="VCA11" s="346"/>
      <c r="VCB11" s="346"/>
      <c r="VCC11" s="346"/>
      <c r="VCD11" s="346"/>
      <c r="VCE11" s="346"/>
      <c r="VCF11" s="346"/>
      <c r="VCG11" s="346"/>
      <c r="VCH11" s="346"/>
      <c r="VCI11" s="346"/>
      <c r="VCJ11" s="346"/>
      <c r="VCK11" s="346"/>
      <c r="VCL11" s="346"/>
      <c r="VCM11" s="346"/>
      <c r="VCN11" s="346"/>
      <c r="VCO11" s="346"/>
      <c r="VCP11" s="346"/>
      <c r="VCQ11" s="346"/>
      <c r="VCR11" s="346"/>
      <c r="VCS11" s="346"/>
      <c r="VCT11" s="346"/>
      <c r="VCU11" s="346"/>
      <c r="VCV11" s="346"/>
      <c r="VCW11" s="346"/>
      <c r="VCX11" s="346"/>
      <c r="VCY11" s="346"/>
      <c r="VCZ11" s="346"/>
      <c r="VDA11" s="346"/>
      <c r="VDB11" s="346"/>
      <c r="VDC11" s="346"/>
      <c r="VDD11" s="346"/>
      <c r="VDE11" s="346"/>
      <c r="VDF11" s="346"/>
      <c r="VDG11" s="346"/>
      <c r="VDH11" s="346"/>
      <c r="VDI11" s="346"/>
      <c r="VDJ11" s="346"/>
      <c r="VDK11" s="346"/>
      <c r="VDL11" s="346"/>
      <c r="VDM11" s="346"/>
      <c r="VDN11" s="346"/>
      <c r="VDO11" s="346"/>
      <c r="VDP11" s="346"/>
      <c r="VDQ11" s="346"/>
      <c r="VDR11" s="346"/>
      <c r="VDS11" s="346"/>
      <c r="VDT11" s="346"/>
      <c r="VDU11" s="346"/>
      <c r="VDV11" s="346"/>
      <c r="VDW11" s="346"/>
      <c r="VDX11" s="346"/>
      <c r="VDY11" s="346"/>
      <c r="VDZ11" s="346"/>
      <c r="VEA11" s="346"/>
      <c r="VEB11" s="346"/>
      <c r="VEC11" s="346"/>
      <c r="VED11" s="346"/>
      <c r="VEE11" s="346"/>
      <c r="VEF11" s="346"/>
      <c r="VEG11" s="346"/>
      <c r="VEH11" s="346"/>
      <c r="VEI11" s="346"/>
      <c r="VEJ11" s="346"/>
      <c r="VEK11" s="346"/>
      <c r="VEL11" s="346"/>
      <c r="VEM11" s="346"/>
      <c r="VEN11" s="346"/>
      <c r="VEO11" s="346"/>
      <c r="VEP11" s="346"/>
      <c r="VEQ11" s="346"/>
      <c r="VER11" s="346"/>
      <c r="VES11" s="346"/>
      <c r="VET11" s="346"/>
      <c r="VEU11" s="346"/>
      <c r="VEV11" s="346"/>
      <c r="VEW11" s="346"/>
      <c r="VEX11" s="346"/>
      <c r="VEY11" s="346"/>
      <c r="VEZ11" s="346"/>
      <c r="VFA11" s="346"/>
      <c r="VFB11" s="346"/>
      <c r="VFC11" s="346"/>
      <c r="VFD11" s="346"/>
      <c r="VFE11" s="346"/>
      <c r="VFF11" s="346"/>
      <c r="VFG11" s="346"/>
      <c r="VFH11" s="346"/>
      <c r="VFI11" s="346"/>
      <c r="VFJ11" s="346"/>
      <c r="VFK11" s="346"/>
      <c r="VFL11" s="346"/>
      <c r="VFM11" s="346"/>
      <c r="VFN11" s="346"/>
      <c r="VFO11" s="346"/>
      <c r="VFP11" s="346"/>
      <c r="VFQ11" s="346"/>
      <c r="VFR11" s="346"/>
      <c r="VFS11" s="346"/>
      <c r="VFT11" s="346"/>
      <c r="VFU11" s="346"/>
      <c r="VFV11" s="346"/>
      <c r="VFW11" s="346"/>
      <c r="VFX11" s="346"/>
      <c r="VFY11" s="346"/>
      <c r="VFZ11" s="346"/>
      <c r="VGA11" s="346"/>
      <c r="VGB11" s="346"/>
      <c r="VGC11" s="346"/>
      <c r="VGD11" s="346"/>
      <c r="VGE11" s="346"/>
      <c r="VGF11" s="346"/>
      <c r="VGG11" s="346"/>
      <c r="VGH11" s="346"/>
      <c r="VGI11" s="346"/>
      <c r="VGJ11" s="346"/>
      <c r="VGK11" s="346"/>
      <c r="VGL11" s="346"/>
      <c r="VGM11" s="346"/>
      <c r="VGN11" s="346"/>
      <c r="VGO11" s="346"/>
      <c r="VGP11" s="346"/>
      <c r="VGQ11" s="346"/>
      <c r="VGR11" s="346"/>
      <c r="VGS11" s="346"/>
      <c r="VGT11" s="346"/>
      <c r="VGU11" s="346"/>
      <c r="VGV11" s="346"/>
      <c r="VGW11" s="346"/>
      <c r="VGX11" s="346"/>
      <c r="VGY11" s="346"/>
      <c r="VGZ11" s="346"/>
      <c r="VHA11" s="346"/>
      <c r="VHB11" s="346"/>
      <c r="VHC11" s="346"/>
      <c r="VHD11" s="346"/>
      <c r="VHE11" s="346"/>
      <c r="VHF11" s="346"/>
      <c r="VHG11" s="346"/>
      <c r="VHH11" s="346"/>
      <c r="VHI11" s="346"/>
      <c r="VHJ11" s="346"/>
      <c r="VHK11" s="346"/>
      <c r="VHL11" s="346"/>
      <c r="VHM11" s="346"/>
      <c r="VHN11" s="346"/>
      <c r="VHO11" s="346"/>
      <c r="VHP11" s="346"/>
      <c r="VHQ11" s="346"/>
      <c r="VHR11" s="346"/>
      <c r="VHS11" s="346"/>
      <c r="VHT11" s="346"/>
      <c r="VHU11" s="346"/>
      <c r="VHV11" s="346"/>
      <c r="VHW11" s="346"/>
      <c r="VHX11" s="346"/>
      <c r="VHY11" s="346"/>
      <c r="VHZ11" s="346"/>
      <c r="VIA11" s="346"/>
      <c r="VIB11" s="346"/>
      <c r="VIC11" s="346"/>
      <c r="VID11" s="346"/>
      <c r="VIE11" s="346"/>
      <c r="VIF11" s="346"/>
      <c r="VIG11" s="346"/>
      <c r="VIH11" s="346"/>
      <c r="VII11" s="346"/>
      <c r="VIJ11" s="346"/>
      <c r="VIK11" s="346"/>
      <c r="VIL11" s="346"/>
      <c r="VIM11" s="346"/>
      <c r="VIN11" s="346"/>
      <c r="VIO11" s="346"/>
      <c r="VIP11" s="346"/>
      <c r="VIQ11" s="346"/>
      <c r="VIR11" s="346"/>
      <c r="VIS11" s="346"/>
      <c r="VIT11" s="346"/>
      <c r="VIU11" s="346"/>
      <c r="VIV11" s="346"/>
      <c r="VIW11" s="346"/>
      <c r="VIX11" s="346"/>
      <c r="VIY11" s="346"/>
      <c r="VIZ11" s="346"/>
      <c r="VJA11" s="346"/>
      <c r="VJB11" s="346"/>
      <c r="VJC11" s="346"/>
      <c r="VJD11" s="346"/>
      <c r="VJE11" s="346"/>
      <c r="VJF11" s="346"/>
      <c r="VJG11" s="346"/>
      <c r="VJH11" s="346"/>
      <c r="VJI11" s="346"/>
      <c r="VJJ11" s="346"/>
      <c r="VJK11" s="346"/>
      <c r="VJL11" s="346"/>
      <c r="VJM11" s="346"/>
      <c r="VJN11" s="346"/>
      <c r="VJO11" s="346"/>
      <c r="VJP11" s="346"/>
      <c r="VJQ11" s="346"/>
      <c r="VJR11" s="346"/>
      <c r="VJS11" s="346"/>
      <c r="VJT11" s="346"/>
      <c r="VJU11" s="346"/>
      <c r="VJV11" s="346"/>
      <c r="VJW11" s="346"/>
      <c r="VJX11" s="346"/>
      <c r="VJY11" s="346"/>
      <c r="VJZ11" s="346"/>
      <c r="VKA11" s="346"/>
      <c r="VKB11" s="346"/>
      <c r="VKC11" s="346"/>
      <c r="VKD11" s="346"/>
      <c r="VKE11" s="346"/>
      <c r="VKF11" s="346"/>
      <c r="VKG11" s="346"/>
      <c r="VKH11" s="346"/>
      <c r="VKI11" s="346"/>
      <c r="VKJ11" s="346"/>
      <c r="VKK11" s="346"/>
      <c r="VKL11" s="346"/>
      <c r="VKM11" s="346"/>
      <c r="VKN11" s="346"/>
      <c r="VKO11" s="346"/>
      <c r="VKP11" s="346"/>
      <c r="VKQ11" s="346"/>
      <c r="VKR11" s="346"/>
      <c r="VKS11" s="346"/>
      <c r="VKT11" s="346"/>
      <c r="VKU11" s="346"/>
      <c r="VKV11" s="346"/>
      <c r="VKW11" s="346"/>
      <c r="VKX11" s="346"/>
      <c r="VKY11" s="346"/>
      <c r="VKZ11" s="346"/>
      <c r="VLA11" s="346"/>
      <c r="VLB11" s="346"/>
      <c r="VLC11" s="346"/>
      <c r="VLD11" s="346"/>
      <c r="VLE11" s="346"/>
      <c r="VLF11" s="346"/>
      <c r="VLG11" s="346"/>
      <c r="VLH11" s="346"/>
      <c r="VLI11" s="346"/>
      <c r="VLJ11" s="346"/>
      <c r="VLK11" s="346"/>
      <c r="VLL11" s="346"/>
      <c r="VLM11" s="346"/>
      <c r="VLN11" s="346"/>
      <c r="VLO11" s="346"/>
      <c r="VLP11" s="346"/>
      <c r="VLQ11" s="346"/>
      <c r="VLR11" s="346"/>
      <c r="VLS11" s="346"/>
      <c r="VLT11" s="346"/>
      <c r="VLU11" s="346"/>
      <c r="VLV11" s="346"/>
      <c r="VLW11" s="346"/>
      <c r="VLX11" s="346"/>
      <c r="VLY11" s="346"/>
      <c r="VLZ11" s="346"/>
      <c r="VMA11" s="346"/>
      <c r="VMB11" s="346"/>
      <c r="VMC11" s="346"/>
      <c r="VMD11" s="346"/>
      <c r="VME11" s="346"/>
      <c r="VMF11" s="346"/>
      <c r="VMG11" s="346"/>
      <c r="VMH11" s="346"/>
      <c r="VMI11" s="346"/>
      <c r="VMJ11" s="346"/>
      <c r="VMK11" s="346"/>
      <c r="VML11" s="346"/>
      <c r="VMM11" s="346"/>
      <c r="VMN11" s="346"/>
      <c r="VMO11" s="346"/>
      <c r="VMP11" s="346"/>
      <c r="VMQ11" s="346"/>
      <c r="VMR11" s="346"/>
      <c r="VMS11" s="346"/>
      <c r="VMT11" s="346"/>
      <c r="VMU11" s="346"/>
      <c r="VMV11" s="346"/>
      <c r="VMW11" s="346"/>
      <c r="VMX11" s="346"/>
      <c r="VMY11" s="346"/>
      <c r="VMZ11" s="346"/>
      <c r="VNA11" s="346"/>
      <c r="VNB11" s="346"/>
      <c r="VNC11" s="346"/>
      <c r="VND11" s="346"/>
      <c r="VNE11" s="346"/>
      <c r="VNF11" s="346"/>
      <c r="VNG11" s="346"/>
      <c r="VNH11" s="346"/>
      <c r="VNI11" s="346"/>
      <c r="VNJ11" s="346"/>
      <c r="VNK11" s="346"/>
      <c r="VNL11" s="346"/>
      <c r="VNM11" s="346"/>
      <c r="VNN11" s="346"/>
      <c r="VNO11" s="346"/>
      <c r="VNP11" s="346"/>
      <c r="VNQ11" s="346"/>
      <c r="VNR11" s="346"/>
      <c r="VNS11" s="346"/>
      <c r="VNT11" s="346"/>
      <c r="VNU11" s="346"/>
      <c r="VNV11" s="346"/>
      <c r="VNW11" s="346"/>
      <c r="VNX11" s="346"/>
      <c r="VNY11" s="346"/>
      <c r="VNZ11" s="346"/>
      <c r="VOA11" s="346"/>
      <c r="VOB11" s="346"/>
      <c r="VOC11" s="346"/>
      <c r="VOD11" s="346"/>
      <c r="VOE11" s="346"/>
      <c r="VOF11" s="346"/>
      <c r="VOG11" s="346"/>
      <c r="VOH11" s="346"/>
      <c r="VOI11" s="346"/>
      <c r="VOJ11" s="346"/>
      <c r="VOK11" s="346"/>
      <c r="VOL11" s="346"/>
      <c r="VOM11" s="346"/>
      <c r="VON11" s="346"/>
      <c r="VOO11" s="346"/>
      <c r="VOP11" s="346"/>
      <c r="VOQ11" s="346"/>
      <c r="VOR11" s="346"/>
      <c r="VOS11" s="346"/>
      <c r="VOT11" s="346"/>
      <c r="VOU11" s="346"/>
      <c r="VOV11" s="346"/>
      <c r="VOW11" s="346"/>
      <c r="VOX11" s="346"/>
      <c r="VOY11" s="346"/>
      <c r="VOZ11" s="346"/>
      <c r="VPA11" s="346"/>
      <c r="VPB11" s="346"/>
      <c r="VPC11" s="346"/>
      <c r="VPD11" s="346"/>
      <c r="VPE11" s="346"/>
      <c r="VPF11" s="346"/>
      <c r="VPG11" s="346"/>
      <c r="VPH11" s="346"/>
      <c r="VPI11" s="346"/>
      <c r="VPJ11" s="346"/>
      <c r="VPK11" s="346"/>
      <c r="VPL11" s="346"/>
      <c r="VPM11" s="346"/>
      <c r="VPN11" s="346"/>
      <c r="VPO11" s="346"/>
      <c r="VPP11" s="346"/>
      <c r="VPQ11" s="346"/>
      <c r="VPR11" s="346"/>
      <c r="VPS11" s="346"/>
      <c r="VPT11" s="346"/>
      <c r="VPU11" s="346"/>
      <c r="VPV11" s="346"/>
      <c r="VPW11" s="346"/>
      <c r="VPX11" s="346"/>
      <c r="VPY11" s="346"/>
      <c r="VPZ11" s="346"/>
      <c r="VQA11" s="346"/>
      <c r="VQB11" s="346"/>
      <c r="VQC11" s="346"/>
      <c r="VQD11" s="346"/>
      <c r="VQE11" s="346"/>
      <c r="VQF11" s="346"/>
      <c r="VQG11" s="346"/>
      <c r="VQH11" s="346"/>
      <c r="VQI11" s="346"/>
      <c r="VQJ11" s="346"/>
      <c r="VQK11" s="346"/>
      <c r="VQL11" s="346"/>
      <c r="VQM11" s="346"/>
      <c r="VQN11" s="346"/>
      <c r="VQO11" s="346"/>
      <c r="VQP11" s="346"/>
      <c r="VQQ11" s="346"/>
      <c r="VQR11" s="346"/>
      <c r="VQS11" s="346"/>
      <c r="VQT11" s="346"/>
      <c r="VQU11" s="346"/>
      <c r="VQV11" s="346"/>
      <c r="VQW11" s="346"/>
      <c r="VQX11" s="346"/>
      <c r="VQY11" s="346"/>
      <c r="VQZ11" s="346"/>
      <c r="VRA11" s="346"/>
      <c r="VRB11" s="346"/>
      <c r="VRC11" s="346"/>
      <c r="VRD11" s="346"/>
      <c r="VRE11" s="346"/>
      <c r="VRF11" s="346"/>
      <c r="VRG11" s="346"/>
      <c r="VRH11" s="346"/>
      <c r="VRI11" s="346"/>
      <c r="VRJ11" s="346"/>
      <c r="VRK11" s="346"/>
      <c r="VRL11" s="346"/>
      <c r="VRM11" s="346"/>
      <c r="VRN11" s="346"/>
      <c r="VRO11" s="346"/>
      <c r="VRP11" s="346"/>
      <c r="VRQ11" s="346"/>
      <c r="VRR11" s="346"/>
      <c r="VRS11" s="346"/>
      <c r="VRT11" s="346"/>
      <c r="VRU11" s="346"/>
      <c r="VRV11" s="346"/>
      <c r="VRW11" s="346"/>
      <c r="VRX11" s="346"/>
      <c r="VRY11" s="346"/>
      <c r="VRZ11" s="346"/>
      <c r="VSA11" s="346"/>
      <c r="VSB11" s="346"/>
      <c r="VSC11" s="346"/>
      <c r="VSD11" s="346"/>
      <c r="VSE11" s="346"/>
      <c r="VSF11" s="346"/>
      <c r="VSG11" s="346"/>
      <c r="VSH11" s="346"/>
      <c r="VSI11" s="346"/>
      <c r="VSJ11" s="346"/>
      <c r="VSK11" s="346"/>
      <c r="VSL11" s="346"/>
      <c r="VSM11" s="346"/>
      <c r="VSN11" s="346"/>
      <c r="VSO11" s="346"/>
      <c r="VSP11" s="346"/>
      <c r="VSQ11" s="346"/>
      <c r="VSR11" s="346"/>
      <c r="VSS11" s="346"/>
      <c r="VST11" s="346"/>
      <c r="VSU11" s="346"/>
      <c r="VSV11" s="346"/>
      <c r="VSW11" s="346"/>
      <c r="VSX11" s="346"/>
      <c r="VSY11" s="346"/>
      <c r="VSZ11" s="346"/>
      <c r="VTA11" s="346"/>
      <c r="VTB11" s="346"/>
      <c r="VTC11" s="346"/>
      <c r="VTD11" s="346"/>
      <c r="VTE11" s="346"/>
      <c r="VTF11" s="346"/>
      <c r="VTG11" s="346"/>
      <c r="VTH11" s="346"/>
      <c r="VTI11" s="346"/>
      <c r="VTJ11" s="346"/>
      <c r="VTK11" s="346"/>
      <c r="VTL11" s="346"/>
      <c r="VTM11" s="346"/>
      <c r="VTN11" s="346"/>
      <c r="VTO11" s="346"/>
      <c r="VTP11" s="346"/>
      <c r="VTQ11" s="346"/>
      <c r="VTR11" s="346"/>
      <c r="VTS11" s="346"/>
      <c r="VTT11" s="346"/>
      <c r="VTU11" s="346"/>
      <c r="VTV11" s="346"/>
      <c r="VTW11" s="346"/>
      <c r="VTX11" s="346"/>
      <c r="VTY11" s="346"/>
      <c r="VTZ11" s="346"/>
      <c r="VUA11" s="346"/>
      <c r="VUB11" s="346"/>
      <c r="VUC11" s="346"/>
      <c r="VUD11" s="346"/>
      <c r="VUE11" s="346"/>
      <c r="VUF11" s="346"/>
      <c r="VUG11" s="346"/>
      <c r="VUH11" s="346"/>
      <c r="VUI11" s="346"/>
      <c r="VUJ11" s="346"/>
      <c r="VUK11" s="346"/>
      <c r="VUL11" s="346"/>
      <c r="VUM11" s="346"/>
      <c r="VUN11" s="346"/>
      <c r="VUO11" s="346"/>
      <c r="VUP11" s="346"/>
      <c r="VUQ11" s="346"/>
      <c r="VUR11" s="346"/>
      <c r="VUS11" s="346"/>
      <c r="VUT11" s="346"/>
      <c r="VUU11" s="346"/>
      <c r="VUV11" s="346"/>
      <c r="VUW11" s="346"/>
      <c r="VUX11" s="346"/>
      <c r="VUY11" s="346"/>
      <c r="VUZ11" s="346"/>
      <c r="VVA11" s="346"/>
      <c r="VVB11" s="346"/>
      <c r="VVC11" s="346"/>
      <c r="VVD11" s="346"/>
      <c r="VVE11" s="346"/>
      <c r="VVF11" s="346"/>
      <c r="VVG11" s="346"/>
      <c r="VVH11" s="346"/>
      <c r="VVI11" s="346"/>
      <c r="VVJ11" s="346"/>
      <c r="VVK11" s="346"/>
      <c r="VVL11" s="346"/>
      <c r="VVM11" s="346"/>
      <c r="VVN11" s="346"/>
      <c r="VVO11" s="346"/>
      <c r="VVP11" s="346"/>
      <c r="VVQ11" s="346"/>
      <c r="VVR11" s="346"/>
      <c r="VVS11" s="346"/>
      <c r="VVT11" s="346"/>
      <c r="VVU11" s="346"/>
      <c r="VVV11" s="346"/>
      <c r="VVW11" s="346"/>
      <c r="VVX11" s="346"/>
      <c r="VVY11" s="346"/>
      <c r="VVZ11" s="346"/>
      <c r="VWA11" s="346"/>
      <c r="VWB11" s="346"/>
      <c r="VWC11" s="346"/>
      <c r="VWD11" s="346"/>
      <c r="VWE11" s="346"/>
      <c r="VWF11" s="346"/>
      <c r="VWG11" s="346"/>
      <c r="VWH11" s="346"/>
      <c r="VWI11" s="346"/>
      <c r="VWJ11" s="346"/>
      <c r="VWK11" s="346"/>
      <c r="VWL11" s="346"/>
      <c r="VWM11" s="346"/>
      <c r="VWN11" s="346"/>
      <c r="VWO11" s="346"/>
      <c r="VWP11" s="346"/>
      <c r="VWQ11" s="346"/>
      <c r="VWR11" s="346"/>
      <c r="VWS11" s="346"/>
      <c r="VWT11" s="346"/>
      <c r="VWU11" s="346"/>
      <c r="VWV11" s="346"/>
      <c r="VWW11" s="346"/>
      <c r="VWX11" s="346"/>
      <c r="VWY11" s="346"/>
      <c r="VWZ11" s="346"/>
      <c r="VXA11" s="346"/>
      <c r="VXB11" s="346"/>
      <c r="VXC11" s="346"/>
      <c r="VXD11" s="346"/>
      <c r="VXE11" s="346"/>
      <c r="VXF11" s="346"/>
      <c r="VXG11" s="346"/>
      <c r="VXH11" s="346"/>
      <c r="VXI11" s="346"/>
      <c r="VXJ11" s="346"/>
      <c r="VXK11" s="346"/>
      <c r="VXL11" s="346"/>
      <c r="VXM11" s="346"/>
      <c r="VXN11" s="346"/>
      <c r="VXO11" s="346"/>
      <c r="VXP11" s="346"/>
      <c r="VXQ11" s="346"/>
      <c r="VXR11" s="346"/>
      <c r="VXS11" s="346"/>
      <c r="VXT11" s="346"/>
      <c r="VXU11" s="346"/>
      <c r="VXV11" s="346"/>
      <c r="VXW11" s="346"/>
      <c r="VXX11" s="346"/>
      <c r="VXY11" s="346"/>
      <c r="VXZ11" s="346"/>
      <c r="VYA11" s="346"/>
      <c r="VYB11" s="346"/>
      <c r="VYC11" s="346"/>
      <c r="VYD11" s="346"/>
      <c r="VYE11" s="346"/>
      <c r="VYF11" s="346"/>
      <c r="VYG11" s="346"/>
      <c r="VYH11" s="346"/>
      <c r="VYI11" s="346"/>
      <c r="VYJ11" s="346"/>
      <c r="VYK11" s="346"/>
      <c r="VYL11" s="346"/>
      <c r="VYM11" s="346"/>
      <c r="VYN11" s="346"/>
      <c r="VYO11" s="346"/>
      <c r="VYP11" s="346"/>
      <c r="VYQ11" s="346"/>
      <c r="VYR11" s="346"/>
      <c r="VYS11" s="346"/>
      <c r="VYT11" s="346"/>
      <c r="VYU11" s="346"/>
      <c r="VYV11" s="346"/>
      <c r="VYW11" s="346"/>
      <c r="VYX11" s="346"/>
      <c r="VYY11" s="346"/>
      <c r="VYZ11" s="346"/>
      <c r="VZA11" s="346"/>
      <c r="VZB11" s="346"/>
      <c r="VZC11" s="346"/>
      <c r="VZD11" s="346"/>
      <c r="VZE11" s="346"/>
      <c r="VZF11" s="346"/>
      <c r="VZG11" s="346"/>
      <c r="VZH11" s="346"/>
      <c r="VZI11" s="346"/>
      <c r="VZJ11" s="346"/>
      <c r="VZK11" s="346"/>
      <c r="VZL11" s="346"/>
      <c r="VZM11" s="346"/>
      <c r="VZN11" s="346"/>
      <c r="VZO11" s="346"/>
      <c r="VZP11" s="346"/>
      <c r="VZQ11" s="346"/>
      <c r="VZR11" s="346"/>
      <c r="VZS11" s="346"/>
      <c r="VZT11" s="346"/>
      <c r="VZU11" s="346"/>
      <c r="VZV11" s="346"/>
      <c r="VZW11" s="346"/>
      <c r="VZX11" s="346"/>
      <c r="VZY11" s="346"/>
      <c r="VZZ11" s="346"/>
      <c r="WAA11" s="346"/>
      <c r="WAB11" s="346"/>
      <c r="WAC11" s="346"/>
      <c r="WAD11" s="346"/>
      <c r="WAE11" s="346"/>
      <c r="WAF11" s="346"/>
      <c r="WAG11" s="346"/>
      <c r="WAH11" s="346"/>
      <c r="WAI11" s="346"/>
      <c r="WAJ11" s="346"/>
      <c r="WAK11" s="346"/>
      <c r="WAL11" s="346"/>
      <c r="WAM11" s="346"/>
      <c r="WAN11" s="346"/>
      <c r="WAO11" s="346"/>
      <c r="WAP11" s="346"/>
      <c r="WAQ11" s="346"/>
      <c r="WAR11" s="346"/>
      <c r="WAS11" s="346"/>
      <c r="WAT11" s="346"/>
      <c r="WAU11" s="346"/>
      <c r="WAV11" s="346"/>
      <c r="WAW11" s="346"/>
      <c r="WAX11" s="346"/>
      <c r="WAY11" s="346"/>
      <c r="WAZ11" s="346"/>
      <c r="WBA11" s="346"/>
      <c r="WBB11" s="346"/>
      <c r="WBC11" s="346"/>
      <c r="WBD11" s="346"/>
      <c r="WBE11" s="346"/>
      <c r="WBF11" s="346"/>
      <c r="WBG11" s="346"/>
      <c r="WBH11" s="346"/>
      <c r="WBI11" s="346"/>
      <c r="WBJ11" s="346"/>
      <c r="WBK11" s="346"/>
      <c r="WBL11" s="346"/>
      <c r="WBM11" s="346"/>
      <c r="WBN11" s="346"/>
      <c r="WBO11" s="346"/>
      <c r="WBP11" s="346"/>
      <c r="WBQ11" s="346"/>
      <c r="WBR11" s="346"/>
      <c r="WBS11" s="346"/>
      <c r="WBT11" s="346"/>
      <c r="WBU11" s="346"/>
      <c r="WBV11" s="346"/>
      <c r="WBW11" s="346"/>
      <c r="WBX11" s="346"/>
      <c r="WBY11" s="346"/>
      <c r="WBZ11" s="346"/>
      <c r="WCA11" s="346"/>
      <c r="WCB11" s="346"/>
      <c r="WCC11" s="346"/>
      <c r="WCD11" s="346"/>
      <c r="WCE11" s="346"/>
      <c r="WCF11" s="346"/>
      <c r="WCG11" s="346"/>
      <c r="WCH11" s="346"/>
      <c r="WCI11" s="346"/>
      <c r="WCJ11" s="346"/>
      <c r="WCK11" s="346"/>
      <c r="WCL11" s="346"/>
      <c r="WCM11" s="346"/>
      <c r="WCN11" s="346"/>
      <c r="WCO11" s="346"/>
      <c r="WCP11" s="346"/>
      <c r="WCQ11" s="346"/>
      <c r="WCR11" s="346"/>
      <c r="WCS11" s="346"/>
      <c r="WCT11" s="346"/>
      <c r="WCU11" s="346"/>
      <c r="WCV11" s="346"/>
      <c r="WCW11" s="346"/>
      <c r="WCX11" s="346"/>
      <c r="WCY11" s="346"/>
      <c r="WCZ11" s="346"/>
      <c r="WDA11" s="346"/>
      <c r="WDB11" s="346"/>
      <c r="WDC11" s="346"/>
      <c r="WDD11" s="346"/>
      <c r="WDE11" s="346"/>
      <c r="WDF11" s="346"/>
      <c r="WDG11" s="346"/>
      <c r="WDH11" s="346"/>
      <c r="WDI11" s="346"/>
      <c r="WDJ11" s="346"/>
      <c r="WDK11" s="346"/>
      <c r="WDL11" s="346"/>
      <c r="WDM11" s="346"/>
      <c r="WDN11" s="346"/>
      <c r="WDO11" s="346"/>
      <c r="WDP11" s="346"/>
      <c r="WDQ11" s="346"/>
      <c r="WDR11" s="346"/>
      <c r="WDS11" s="346"/>
      <c r="WDT11" s="346"/>
      <c r="WDU11" s="346"/>
      <c r="WDV11" s="346"/>
      <c r="WDW11" s="346"/>
      <c r="WDX11" s="346"/>
      <c r="WDY11" s="346"/>
      <c r="WDZ11" s="346"/>
      <c r="WEA11" s="346"/>
      <c r="WEB11" s="346"/>
      <c r="WEC11" s="346"/>
      <c r="WED11" s="346"/>
      <c r="WEE11" s="346"/>
      <c r="WEF11" s="346"/>
      <c r="WEG11" s="346"/>
      <c r="WEH11" s="346"/>
      <c r="WEI11" s="346"/>
      <c r="WEJ11" s="346"/>
      <c r="WEK11" s="346"/>
      <c r="WEL11" s="346"/>
      <c r="WEM11" s="346"/>
      <c r="WEN11" s="346"/>
      <c r="WEO11" s="346"/>
      <c r="WEP11" s="346"/>
      <c r="WEQ11" s="346"/>
      <c r="WER11" s="346"/>
      <c r="WES11" s="346"/>
      <c r="WET11" s="346"/>
      <c r="WEU11" s="346"/>
      <c r="WEV11" s="346"/>
      <c r="WEW11" s="346"/>
      <c r="WEX11" s="346"/>
      <c r="WEY11" s="346"/>
      <c r="WEZ11" s="346"/>
      <c r="WFA11" s="346"/>
      <c r="WFB11" s="346"/>
      <c r="WFC11" s="346"/>
      <c r="WFD11" s="346"/>
      <c r="WFE11" s="346"/>
      <c r="WFF11" s="346"/>
      <c r="WFG11" s="346"/>
      <c r="WFH11" s="346"/>
      <c r="WFI11" s="346"/>
      <c r="WFJ11" s="346"/>
      <c r="WFK11" s="346"/>
      <c r="WFL11" s="346"/>
      <c r="WFM11" s="346"/>
      <c r="WFN11" s="346"/>
      <c r="WFO11" s="346"/>
      <c r="WFP11" s="346"/>
      <c r="WFQ11" s="346"/>
      <c r="WFR11" s="346"/>
      <c r="WFS11" s="346"/>
      <c r="WFT11" s="346"/>
      <c r="WFU11" s="346"/>
      <c r="WFV11" s="346"/>
      <c r="WFW11" s="346"/>
      <c r="WFX11" s="346"/>
      <c r="WFY11" s="346"/>
      <c r="WFZ11" s="346"/>
      <c r="WGA11" s="346"/>
      <c r="WGB11" s="346"/>
      <c r="WGC11" s="346"/>
      <c r="WGD11" s="346"/>
      <c r="WGE11" s="346"/>
      <c r="WGF11" s="346"/>
      <c r="WGG11" s="346"/>
      <c r="WGH11" s="346"/>
      <c r="WGI11" s="346"/>
      <c r="WGJ11" s="346"/>
      <c r="WGK11" s="346"/>
      <c r="WGL11" s="346"/>
      <c r="WGM11" s="346"/>
      <c r="WGN11" s="346"/>
      <c r="WGO11" s="346"/>
      <c r="WGP11" s="346"/>
      <c r="WGQ11" s="346"/>
      <c r="WGR11" s="346"/>
      <c r="WGS11" s="346"/>
      <c r="WGT11" s="346"/>
      <c r="WGU11" s="346"/>
      <c r="WGV11" s="346"/>
      <c r="WGW11" s="346"/>
      <c r="WGX11" s="346"/>
      <c r="WGY11" s="346"/>
      <c r="WGZ11" s="346"/>
      <c r="WHA11" s="346"/>
      <c r="WHB11" s="346"/>
      <c r="WHC11" s="346"/>
      <c r="WHD11" s="346"/>
      <c r="WHE11" s="346"/>
      <c r="WHF11" s="346"/>
      <c r="WHG11" s="346"/>
      <c r="WHH11" s="346"/>
      <c r="WHI11" s="346"/>
      <c r="WHJ11" s="346"/>
      <c r="WHK11" s="346"/>
      <c r="WHL11" s="346"/>
      <c r="WHM11" s="346"/>
      <c r="WHN11" s="346"/>
      <c r="WHO11" s="346"/>
      <c r="WHP11" s="346"/>
      <c r="WHQ11" s="346"/>
      <c r="WHR11" s="346"/>
      <c r="WHS11" s="346"/>
      <c r="WHT11" s="346"/>
      <c r="WHU11" s="346"/>
      <c r="WHV11" s="346"/>
      <c r="WHW11" s="346"/>
      <c r="WHX11" s="346"/>
      <c r="WHY11" s="346"/>
      <c r="WHZ11" s="346"/>
      <c r="WIA11" s="346"/>
      <c r="WIB11" s="346"/>
      <c r="WIC11" s="346"/>
      <c r="WID11" s="346"/>
      <c r="WIE11" s="346"/>
      <c r="WIF11" s="346"/>
      <c r="WIG11" s="346"/>
      <c r="WIH11" s="346"/>
      <c r="WII11" s="346"/>
      <c r="WIJ11" s="346"/>
      <c r="WIK11" s="346"/>
      <c r="WIL11" s="346"/>
      <c r="WIM11" s="346"/>
      <c r="WIN11" s="346"/>
      <c r="WIO11" s="346"/>
      <c r="WIP11" s="346"/>
      <c r="WIQ11" s="346"/>
      <c r="WIR11" s="346"/>
      <c r="WIS11" s="346"/>
      <c r="WIT11" s="346"/>
      <c r="WIU11" s="346"/>
      <c r="WIV11" s="346"/>
      <c r="WIW11" s="346"/>
      <c r="WIX11" s="346"/>
      <c r="WIY11" s="346"/>
      <c r="WIZ11" s="346"/>
      <c r="WJA11" s="346"/>
      <c r="WJB11" s="346"/>
      <c r="WJC11" s="346"/>
      <c r="WJD11" s="346"/>
      <c r="WJE11" s="346"/>
      <c r="WJF11" s="346"/>
      <c r="WJG11" s="346"/>
      <c r="WJH11" s="346"/>
      <c r="WJI11" s="346"/>
      <c r="WJJ11" s="346"/>
      <c r="WJK11" s="346"/>
      <c r="WJL11" s="346"/>
      <c r="WJM11" s="346"/>
      <c r="WJN11" s="346"/>
      <c r="WJO11" s="346"/>
      <c r="WJP11" s="346"/>
      <c r="WJQ11" s="346"/>
      <c r="WJR11" s="346"/>
      <c r="WJS11" s="346"/>
      <c r="WJT11" s="346"/>
      <c r="WJU11" s="346"/>
      <c r="WJV11" s="346"/>
      <c r="WJW11" s="346"/>
      <c r="WJX11" s="346"/>
      <c r="WJY11" s="346"/>
      <c r="WJZ11" s="346"/>
      <c r="WKA11" s="346"/>
      <c r="WKB11" s="346"/>
      <c r="WKC11" s="346"/>
      <c r="WKD11" s="346"/>
      <c r="WKE11" s="346"/>
      <c r="WKF11" s="346"/>
      <c r="WKG11" s="346"/>
      <c r="WKH11" s="346"/>
      <c r="WKI11" s="346"/>
      <c r="WKJ11" s="346"/>
      <c r="WKK11" s="346"/>
      <c r="WKL11" s="346"/>
      <c r="WKM11" s="346"/>
      <c r="WKN11" s="346"/>
      <c r="WKO11" s="346"/>
      <c r="WKP11" s="346"/>
      <c r="WKQ11" s="346"/>
      <c r="WKR11" s="346"/>
      <c r="WKS11" s="346"/>
      <c r="WKT11" s="346"/>
      <c r="WKU11" s="346"/>
      <c r="WKV11" s="346"/>
      <c r="WKW11" s="346"/>
      <c r="WKX11" s="346"/>
      <c r="WKY11" s="346"/>
      <c r="WKZ11" s="346"/>
      <c r="WLA11" s="346"/>
      <c r="WLB11" s="346"/>
      <c r="WLC11" s="346"/>
      <c r="WLD11" s="346"/>
      <c r="WLE11" s="346"/>
      <c r="WLF11" s="346"/>
      <c r="WLG11" s="346"/>
      <c r="WLH11" s="346"/>
      <c r="WLI11" s="346"/>
      <c r="WLJ11" s="346"/>
      <c r="WLK11" s="346"/>
      <c r="WLL11" s="346"/>
      <c r="WLM11" s="346"/>
      <c r="WLN11" s="346"/>
      <c r="WLO11" s="346"/>
      <c r="WLP11" s="346"/>
      <c r="WLQ11" s="346"/>
      <c r="WLR11" s="346"/>
      <c r="WLS11" s="346"/>
      <c r="WLT11" s="346"/>
      <c r="WLU11" s="346"/>
      <c r="WLV11" s="346"/>
      <c r="WLW11" s="346"/>
      <c r="WLX11" s="346"/>
      <c r="WLY11" s="346"/>
      <c r="WLZ11" s="346"/>
      <c r="WMA11" s="346"/>
      <c r="WMB11" s="346"/>
      <c r="WMC11" s="346"/>
      <c r="WMD11" s="346"/>
      <c r="WME11" s="346"/>
      <c r="WMF11" s="346"/>
      <c r="WMG11" s="346"/>
      <c r="WMH11" s="346"/>
      <c r="WMI11" s="346"/>
      <c r="WMJ11" s="346"/>
      <c r="WMK11" s="346"/>
      <c r="WML11" s="346"/>
      <c r="WMM11" s="346"/>
      <c r="WMN11" s="346"/>
      <c r="WMO11" s="346"/>
      <c r="WMP11" s="346"/>
      <c r="WMQ11" s="346"/>
      <c r="WMR11" s="346"/>
      <c r="WMS11" s="346"/>
      <c r="WMT11" s="346"/>
      <c r="WMU11" s="346"/>
      <c r="WMV11" s="346"/>
      <c r="WMW11" s="346"/>
      <c r="WMX11" s="346"/>
      <c r="WMY11" s="346"/>
      <c r="WMZ11" s="346"/>
      <c r="WNA11" s="346"/>
      <c r="WNB11" s="346"/>
      <c r="WNC11" s="346"/>
      <c r="WND11" s="346"/>
      <c r="WNE11" s="346"/>
      <c r="WNF11" s="346"/>
      <c r="WNG11" s="346"/>
      <c r="WNH11" s="346"/>
      <c r="WNI11" s="346"/>
      <c r="WNJ11" s="346"/>
      <c r="WNK11" s="346"/>
      <c r="WNL11" s="346"/>
      <c r="WNM11" s="346"/>
      <c r="WNN11" s="346"/>
      <c r="WNO11" s="346"/>
      <c r="WNP11" s="346"/>
      <c r="WNQ11" s="346"/>
      <c r="WNR11" s="346"/>
      <c r="WNS11" s="346"/>
      <c r="WNT11" s="346"/>
      <c r="WNU11" s="346"/>
      <c r="WNV11" s="346"/>
      <c r="WNW11" s="346"/>
      <c r="WNX11" s="346"/>
      <c r="WNY11" s="346"/>
      <c r="WNZ11" s="346"/>
      <c r="WOA11" s="346"/>
      <c r="WOB11" s="346"/>
      <c r="WOC11" s="346"/>
      <c r="WOD11" s="346"/>
      <c r="WOE11" s="346"/>
      <c r="WOF11" s="346"/>
      <c r="WOG11" s="346"/>
      <c r="WOH11" s="346"/>
      <c r="WOI11" s="346"/>
      <c r="WOJ11" s="346"/>
      <c r="WOK11" s="346"/>
      <c r="WOL11" s="346"/>
      <c r="WOM11" s="346"/>
      <c r="WON11" s="346"/>
      <c r="WOO11" s="346"/>
      <c r="WOP11" s="346"/>
      <c r="WOQ11" s="346"/>
      <c r="WOR11" s="346"/>
      <c r="WOS11" s="346"/>
      <c r="WOT11" s="346"/>
      <c r="WOU11" s="346"/>
      <c r="WOV11" s="346"/>
      <c r="WOW11" s="346"/>
      <c r="WOX11" s="346"/>
      <c r="WOY11" s="346"/>
      <c r="WOZ11" s="346"/>
      <c r="WPA11" s="346"/>
      <c r="WPB11" s="346"/>
      <c r="WPC11" s="346"/>
      <c r="WPD11" s="346"/>
      <c r="WPE11" s="346"/>
      <c r="WPF11" s="346"/>
      <c r="WPG11" s="346"/>
      <c r="WPH11" s="346"/>
      <c r="WPI11" s="346"/>
      <c r="WPJ11" s="346"/>
      <c r="WPK11" s="346"/>
      <c r="WPL11" s="346"/>
      <c r="WPM11" s="346"/>
      <c r="WPN11" s="346"/>
      <c r="WPO11" s="346"/>
      <c r="WPP11" s="346"/>
      <c r="WPQ11" s="346"/>
      <c r="WPR11" s="346"/>
      <c r="WPS11" s="346"/>
      <c r="WPT11" s="346"/>
      <c r="WPU11" s="346"/>
      <c r="WPV11" s="346"/>
      <c r="WPW11" s="346"/>
      <c r="WPX11" s="346"/>
      <c r="WPY11" s="346"/>
      <c r="WPZ11" s="346"/>
      <c r="WQA11" s="346"/>
      <c r="WQB11" s="346"/>
      <c r="WQC11" s="346"/>
      <c r="WQD11" s="346"/>
      <c r="WQE11" s="346"/>
      <c r="WQF11" s="346"/>
      <c r="WQG11" s="346"/>
      <c r="WQH11" s="346"/>
      <c r="WQI11" s="346"/>
      <c r="WQJ11" s="346"/>
      <c r="WQK11" s="346"/>
      <c r="WQL11" s="346"/>
      <c r="WQM11" s="346"/>
      <c r="WQN11" s="346"/>
      <c r="WQO11" s="346"/>
      <c r="WQP11" s="346"/>
      <c r="WQQ11" s="346"/>
      <c r="WQR11" s="346"/>
      <c r="WQS11" s="346"/>
      <c r="WQT11" s="346"/>
      <c r="WQU11" s="346"/>
      <c r="WQV11" s="346"/>
      <c r="WQW11" s="346"/>
      <c r="WQX11" s="346"/>
      <c r="WQY11" s="346"/>
      <c r="WQZ11" s="346"/>
      <c r="WRA11" s="346"/>
      <c r="WRB11" s="346"/>
      <c r="WRC11" s="346"/>
      <c r="WRD11" s="346"/>
      <c r="WRE11" s="346"/>
      <c r="WRF11" s="346"/>
      <c r="WRG11" s="346"/>
      <c r="WRH11" s="346"/>
      <c r="WRI11" s="346"/>
      <c r="WRJ11" s="346"/>
      <c r="WRK11" s="346"/>
      <c r="WRL11" s="346"/>
      <c r="WRM11" s="346"/>
      <c r="WRN11" s="346"/>
      <c r="WRO11" s="346"/>
      <c r="WRP11" s="346"/>
      <c r="WRQ11" s="346"/>
      <c r="WRR11" s="346"/>
      <c r="WRS11" s="346"/>
      <c r="WRT11" s="346"/>
      <c r="WRU11" s="346"/>
      <c r="WRV11" s="346"/>
      <c r="WRW11" s="346"/>
      <c r="WRX11" s="346"/>
      <c r="WRY11" s="346"/>
      <c r="WRZ11" s="346"/>
      <c r="WSA11" s="346"/>
      <c r="WSB11" s="346"/>
      <c r="WSC11" s="346"/>
      <c r="WSD11" s="346"/>
      <c r="WSE11" s="346"/>
      <c r="WSF11" s="346"/>
      <c r="WSG11" s="346"/>
      <c r="WSH11" s="346"/>
      <c r="WSI11" s="346"/>
      <c r="WSJ11" s="346"/>
      <c r="WSK11" s="346"/>
      <c r="WSL11" s="346"/>
      <c r="WSM11" s="346"/>
      <c r="WSN11" s="346"/>
      <c r="WSO11" s="346"/>
      <c r="WSP11" s="346"/>
      <c r="WSQ11" s="346"/>
      <c r="WSR11" s="346"/>
      <c r="WSS11" s="346"/>
      <c r="WST11" s="346"/>
      <c r="WSU11" s="346"/>
      <c r="WSV11" s="346"/>
      <c r="WSW11" s="346"/>
      <c r="WSX11" s="346"/>
      <c r="WSY11" s="346"/>
      <c r="WSZ11" s="346"/>
      <c r="WTA11" s="346"/>
      <c r="WTB11" s="346"/>
      <c r="WTC11" s="346"/>
      <c r="WTD11" s="346"/>
      <c r="WTE11" s="346"/>
      <c r="WTF11" s="346"/>
      <c r="WTG11" s="346"/>
      <c r="WTH11" s="346"/>
      <c r="WTI11" s="346"/>
      <c r="WTJ11" s="346"/>
      <c r="WTK11" s="346"/>
      <c r="WTL11" s="346"/>
      <c r="WTM11" s="346"/>
      <c r="WTN11" s="346"/>
      <c r="WTO11" s="346"/>
      <c r="WTP11" s="346"/>
      <c r="WTQ11" s="346"/>
      <c r="WTR11" s="346"/>
      <c r="WTS11" s="346"/>
      <c r="WTT11" s="346"/>
      <c r="WTU11" s="346"/>
      <c r="WTV11" s="346"/>
      <c r="WTW11" s="346"/>
      <c r="WTX11" s="346"/>
      <c r="WTY11" s="346"/>
      <c r="WTZ11" s="346"/>
      <c r="WUA11" s="346"/>
      <c r="WUB11" s="346"/>
      <c r="WUC11" s="346"/>
      <c r="WUD11" s="346"/>
      <c r="WUE11" s="346"/>
      <c r="WUF11" s="346"/>
      <c r="WUG11" s="346"/>
      <c r="WUH11" s="346"/>
      <c r="WUI11" s="346"/>
      <c r="WUJ11" s="346"/>
      <c r="WUK11" s="346"/>
      <c r="WUL11" s="346"/>
      <c r="WUM11" s="346"/>
      <c r="WUN11" s="346"/>
      <c r="WUO11" s="346"/>
      <c r="WUP11" s="346"/>
      <c r="WUQ11" s="346"/>
      <c r="WUR11" s="346"/>
      <c r="WUS11" s="346"/>
      <c r="WUT11" s="346"/>
      <c r="WUU11" s="346"/>
      <c r="WUV11" s="346"/>
      <c r="WUW11" s="346"/>
      <c r="WUX11" s="346"/>
      <c r="WUY11" s="346"/>
      <c r="WUZ11" s="346"/>
      <c r="WVA11" s="346"/>
      <c r="WVB11" s="346"/>
      <c r="WVC11" s="346"/>
      <c r="WVD11" s="346"/>
      <c r="WVE11" s="346"/>
      <c r="WVF11" s="346"/>
      <c r="WVG11" s="346"/>
      <c r="WVH11" s="346"/>
      <c r="WVI11" s="346"/>
      <c r="WVJ11" s="346"/>
      <c r="WVK11" s="346"/>
      <c r="WVL11" s="346"/>
      <c r="WVM11" s="346"/>
      <c r="WVN11" s="346"/>
      <c r="WVO11" s="346"/>
      <c r="WVP11" s="346"/>
      <c r="WVQ11" s="346"/>
      <c r="WVR11" s="346"/>
      <c r="WVS11" s="346"/>
      <c r="WVT11" s="346"/>
      <c r="WVU11" s="346"/>
      <c r="WVV11" s="346"/>
      <c r="WVW11" s="346"/>
      <c r="WVX11" s="346"/>
      <c r="WVY11" s="346"/>
      <c r="WVZ11" s="346"/>
      <c r="WWA11" s="346"/>
      <c r="WWB11" s="346"/>
      <c r="WWC11" s="346"/>
      <c r="WWD11" s="346"/>
      <c r="WWE11" s="346"/>
      <c r="WWF11" s="346"/>
      <c r="WWG11" s="346"/>
      <c r="WWH11" s="346"/>
      <c r="WWI11" s="346"/>
      <c r="WWJ11" s="346"/>
      <c r="WWK11" s="346"/>
      <c r="WWL11" s="346"/>
      <c r="WWM11" s="346"/>
      <c r="WWN11" s="346"/>
      <c r="WWO11" s="346"/>
      <c r="WWP11" s="346"/>
      <c r="WWQ11" s="346"/>
      <c r="WWR11" s="346"/>
      <c r="WWS11" s="346"/>
      <c r="WWT11" s="346"/>
      <c r="WWU11" s="346"/>
      <c r="WWV11" s="346"/>
      <c r="WWW11" s="346"/>
      <c r="WWX11" s="346"/>
      <c r="WWY11" s="346"/>
      <c r="WWZ11" s="346"/>
      <c r="WXA11" s="346"/>
      <c r="WXB11" s="346"/>
      <c r="WXC11" s="346"/>
      <c r="WXD11" s="346"/>
      <c r="WXE11" s="346"/>
      <c r="WXF11" s="346"/>
      <c r="WXG11" s="346"/>
      <c r="WXH11" s="346"/>
      <c r="WXI11" s="346"/>
      <c r="WXJ11" s="346"/>
      <c r="WXK11" s="346"/>
      <c r="WXL11" s="346"/>
      <c r="WXM11" s="346"/>
      <c r="WXN11" s="346"/>
      <c r="WXO11" s="346"/>
      <c r="WXP11" s="346"/>
      <c r="WXQ11" s="346"/>
      <c r="WXR11" s="346"/>
      <c r="WXS11" s="346"/>
      <c r="WXT11" s="346"/>
      <c r="WXU11" s="346"/>
      <c r="WXV11" s="346"/>
      <c r="WXW11" s="346"/>
      <c r="WXX11" s="346"/>
      <c r="WXY11" s="346"/>
      <c r="WXZ11" s="346"/>
      <c r="WYA11" s="346"/>
      <c r="WYB11" s="346"/>
      <c r="WYC11" s="346"/>
      <c r="WYD11" s="346"/>
      <c r="WYE11" s="346"/>
      <c r="WYF11" s="346"/>
      <c r="WYG11" s="346"/>
      <c r="WYH11" s="346"/>
      <c r="WYI11" s="346"/>
      <c r="WYJ11" s="346"/>
      <c r="WYK11" s="346"/>
      <c r="WYL11" s="346"/>
      <c r="WYM11" s="346"/>
      <c r="WYN11" s="346"/>
      <c r="WYO11" s="346"/>
      <c r="WYP11" s="346"/>
      <c r="WYQ11" s="346"/>
      <c r="WYR11" s="346"/>
      <c r="WYS11" s="346"/>
      <c r="WYT11" s="346"/>
      <c r="WYU11" s="346"/>
      <c r="WYV11" s="346"/>
      <c r="WYW11" s="346"/>
      <c r="WYX11" s="346"/>
      <c r="WYY11" s="346"/>
      <c r="WYZ11" s="346"/>
      <c r="WZA11" s="346"/>
      <c r="WZB11" s="346"/>
      <c r="WZC11" s="346"/>
      <c r="WZD11" s="346"/>
      <c r="WZE11" s="346"/>
      <c r="WZF11" s="346"/>
      <c r="WZG11" s="346"/>
      <c r="WZH11" s="346"/>
      <c r="WZI11" s="346"/>
      <c r="WZJ11" s="346"/>
      <c r="WZK11" s="346"/>
      <c r="WZL11" s="346"/>
      <c r="WZM11" s="346"/>
      <c r="WZN11" s="346"/>
      <c r="WZO11" s="346"/>
      <c r="WZP11" s="346"/>
      <c r="WZQ11" s="346"/>
      <c r="WZR11" s="346"/>
      <c r="WZS11" s="346"/>
      <c r="WZT11" s="346"/>
      <c r="WZU11" s="346"/>
      <c r="WZV11" s="346"/>
      <c r="WZW11" s="346"/>
      <c r="WZX11" s="346"/>
      <c r="WZY11" s="346"/>
      <c r="WZZ11" s="346"/>
      <c r="XAA11" s="346"/>
      <c r="XAB11" s="346"/>
      <c r="XAC11" s="346"/>
      <c r="XAD11" s="346"/>
      <c r="XAE11" s="346"/>
      <c r="XAF11" s="346"/>
      <c r="XAG11" s="346"/>
      <c r="XAH11" s="346"/>
      <c r="XAI11" s="346"/>
      <c r="XAJ11" s="346"/>
      <c r="XAK11" s="346"/>
      <c r="XAL11" s="346"/>
      <c r="XAM11" s="346"/>
      <c r="XAN11" s="346"/>
      <c r="XAO11" s="346"/>
      <c r="XAP11" s="346"/>
      <c r="XAQ11" s="346"/>
      <c r="XAR11" s="346"/>
      <c r="XAS11" s="346"/>
      <c r="XAT11" s="346"/>
      <c r="XAU11" s="346"/>
      <c r="XAV11" s="346"/>
      <c r="XAW11" s="346"/>
      <c r="XAX11" s="346"/>
      <c r="XAY11" s="346"/>
      <c r="XAZ11" s="346"/>
      <c r="XBA11" s="346"/>
      <c r="XBB11" s="346"/>
      <c r="XBC11" s="346"/>
      <c r="XBD11" s="346"/>
      <c r="XBE11" s="346"/>
      <c r="XBF11" s="346"/>
      <c r="XBG11" s="346"/>
      <c r="XBH11" s="346"/>
      <c r="XBI11" s="346"/>
      <c r="XBJ11" s="346"/>
      <c r="XBK11" s="346"/>
      <c r="XBL11" s="346"/>
      <c r="XBM11" s="346"/>
      <c r="XBN11" s="346"/>
      <c r="XBO11" s="346"/>
      <c r="XBP11" s="346"/>
      <c r="XBQ11" s="346"/>
      <c r="XBR11" s="346"/>
      <c r="XBS11" s="346"/>
      <c r="XBT11" s="346"/>
      <c r="XBU11" s="346"/>
      <c r="XBV11" s="346"/>
      <c r="XBW11" s="346"/>
      <c r="XBX11" s="346"/>
      <c r="XBY11" s="346"/>
      <c r="XBZ11" s="346"/>
      <c r="XCA11" s="346"/>
      <c r="XCB11" s="346"/>
      <c r="XCC11" s="346"/>
      <c r="XCD11" s="346"/>
      <c r="XCE11" s="346"/>
      <c r="XCF11" s="346"/>
      <c r="XCG11" s="346"/>
      <c r="XCH11" s="346"/>
      <c r="XCI11" s="346"/>
      <c r="XCJ11" s="346"/>
      <c r="XCK11" s="346"/>
      <c r="XCL11" s="346"/>
      <c r="XCM11" s="346"/>
      <c r="XCN11" s="346"/>
      <c r="XCO11" s="346"/>
      <c r="XCP11" s="346"/>
      <c r="XCQ11" s="346"/>
      <c r="XCR11" s="346"/>
      <c r="XCS11" s="346"/>
      <c r="XCT11" s="346"/>
      <c r="XCU11" s="346"/>
      <c r="XCV11" s="346"/>
      <c r="XCW11" s="346"/>
      <c r="XCX11" s="346"/>
      <c r="XCY11" s="346"/>
      <c r="XCZ11" s="346"/>
      <c r="XDA11" s="346"/>
      <c r="XDB11" s="346"/>
      <c r="XDC11" s="346"/>
      <c r="XDD11" s="346"/>
      <c r="XDE11" s="346"/>
      <c r="XDF11" s="346"/>
      <c r="XDG11" s="346"/>
      <c r="XDH11" s="346"/>
      <c r="XDI11" s="346"/>
      <c r="XDJ11" s="346"/>
      <c r="XDK11" s="346"/>
      <c r="XDL11" s="346"/>
      <c r="XDM11" s="346"/>
      <c r="XDN11" s="346"/>
      <c r="XDO11" s="346"/>
      <c r="XDP11" s="346"/>
      <c r="XDQ11" s="346"/>
      <c r="XDR11" s="346"/>
      <c r="XDS11" s="346"/>
      <c r="XDT11" s="346"/>
      <c r="XDU11" s="346"/>
      <c r="XDV11" s="346"/>
      <c r="XDW11" s="346"/>
      <c r="XDX11" s="346"/>
      <c r="XDY11" s="346"/>
      <c r="XDZ11" s="346"/>
      <c r="XEA11" s="346"/>
      <c r="XEB11" s="346"/>
      <c r="XEC11" s="346"/>
      <c r="XED11" s="346"/>
      <c r="XEE11" s="346"/>
      <c r="XEF11" s="346"/>
      <c r="XEG11" s="346"/>
      <c r="XEH11" s="346"/>
      <c r="XEI11" s="346"/>
      <c r="XEJ11" s="346"/>
      <c r="XEK11" s="346"/>
      <c r="XEL11" s="346"/>
      <c r="XEM11" s="346"/>
      <c r="XEN11" s="346"/>
      <c r="XEO11" s="346"/>
      <c r="XEP11" s="346"/>
      <c r="XEQ11" s="346"/>
      <c r="XER11" s="346"/>
      <c r="XES11" s="346"/>
      <c r="XET11" s="346"/>
      <c r="XEU11" s="346"/>
      <c r="XEV11" s="346"/>
      <c r="XEW11" s="346"/>
      <c r="XEX11" s="346"/>
      <c r="XEY11" s="346"/>
      <c r="XEZ11" s="346"/>
      <c r="XFA11" s="346"/>
      <c r="XFB11" s="346"/>
      <c r="XFC11" s="346"/>
      <c r="XFD11" s="346"/>
    </row>
    <row r="12" spans="1:16384" s="318" customFormat="1" ht="24" customHeight="1">
      <c r="A12" s="346" t="s">
        <v>279</v>
      </c>
      <c r="B12" s="346"/>
      <c r="C12" s="346"/>
      <c r="D12" s="346"/>
      <c r="E12" s="346"/>
      <c r="F12" s="346"/>
      <c r="G12" s="346"/>
      <c r="H12" s="346"/>
      <c r="I12" s="346"/>
      <c r="J12" s="346"/>
      <c r="K12" s="346"/>
      <c r="L12" s="346"/>
      <c r="Q12" s="346"/>
      <c r="R12" s="346"/>
      <c r="S12" s="346"/>
      <c r="T12" s="346"/>
      <c r="U12" s="346"/>
      <c r="V12" s="346"/>
      <c r="W12" s="346"/>
      <c r="X12" s="346"/>
      <c r="Y12" s="346"/>
      <c r="Z12" s="346"/>
      <c r="AA12" s="346"/>
      <c r="AB12" s="346"/>
    </row>
    <row r="13" spans="1:16384" ht="57.75" customHeight="1">
      <c r="A13" s="346"/>
      <c r="B13" s="346"/>
      <c r="C13" s="346"/>
      <c r="D13" s="346"/>
      <c r="E13" s="346"/>
      <c r="F13" s="346"/>
      <c r="G13" s="346"/>
      <c r="H13" s="346"/>
      <c r="I13" s="346"/>
      <c r="J13" s="346"/>
      <c r="K13" s="346"/>
      <c r="L13" s="346"/>
      <c r="Q13" s="346"/>
      <c r="R13" s="346"/>
      <c r="S13" s="346"/>
      <c r="T13" s="346"/>
      <c r="U13" s="346"/>
      <c r="V13" s="346"/>
      <c r="W13" s="346"/>
      <c r="X13" s="346"/>
      <c r="Y13" s="346"/>
      <c r="Z13" s="346"/>
      <c r="AA13" s="346"/>
      <c r="AB13" s="346"/>
    </row>
    <row r="14" spans="1:16384" ht="66" customHeight="1">
      <c r="A14" s="346"/>
      <c r="B14" s="346"/>
      <c r="C14" s="346"/>
      <c r="D14" s="346"/>
      <c r="E14" s="346"/>
      <c r="F14" s="346"/>
      <c r="G14" s="346"/>
      <c r="H14" s="346"/>
      <c r="I14" s="346"/>
      <c r="J14" s="346"/>
      <c r="K14" s="346"/>
      <c r="L14" s="346"/>
      <c r="Q14" s="346"/>
      <c r="R14" s="346"/>
      <c r="S14" s="346"/>
      <c r="T14" s="346"/>
      <c r="U14" s="346"/>
      <c r="V14" s="346"/>
      <c r="W14" s="346"/>
      <c r="X14" s="346"/>
      <c r="Y14" s="346"/>
      <c r="Z14" s="346"/>
      <c r="AA14" s="346"/>
      <c r="AB14" s="346"/>
    </row>
    <row r="15" spans="1:16384" ht="168" customHeight="1">
      <c r="A15" s="346"/>
      <c r="B15" s="346"/>
      <c r="C15" s="346"/>
      <c r="D15" s="346"/>
      <c r="E15" s="346"/>
      <c r="F15" s="346"/>
      <c r="G15" s="346"/>
      <c r="H15" s="346"/>
      <c r="I15" s="346"/>
      <c r="J15" s="346"/>
      <c r="K15" s="346"/>
      <c r="L15" s="346"/>
    </row>
    <row r="16" spans="1:16384" s="318" customFormat="1" ht="90.75" customHeight="1">
      <c r="A16" s="350" t="s">
        <v>242</v>
      </c>
      <c r="B16" s="346"/>
      <c r="C16" s="346"/>
      <c r="D16" s="346"/>
      <c r="E16" s="346"/>
      <c r="F16" s="346"/>
      <c r="G16" s="346"/>
      <c r="H16" s="346"/>
      <c r="I16" s="346"/>
      <c r="J16" s="346"/>
      <c r="K16" s="346"/>
      <c r="L16" s="346"/>
    </row>
    <row r="17" spans="1:12" s="318" customFormat="1" ht="122.25" customHeight="1">
      <c r="A17" s="346" t="s">
        <v>254</v>
      </c>
      <c r="B17" s="346"/>
      <c r="C17" s="346"/>
      <c r="D17" s="346"/>
      <c r="E17" s="346"/>
      <c r="F17" s="346"/>
      <c r="G17" s="346"/>
      <c r="H17" s="346"/>
      <c r="I17" s="346"/>
      <c r="J17" s="346"/>
      <c r="K17" s="346"/>
      <c r="L17" s="346"/>
    </row>
    <row r="18" spans="1:12" ht="59.25" customHeight="1">
      <c r="A18" s="346" t="s">
        <v>236</v>
      </c>
      <c r="B18" s="346"/>
      <c r="C18" s="346"/>
      <c r="D18" s="346"/>
      <c r="E18" s="346"/>
      <c r="F18" s="346"/>
      <c r="G18" s="346"/>
      <c r="H18" s="346"/>
      <c r="I18" s="346"/>
      <c r="J18" s="346"/>
      <c r="K18" s="346"/>
      <c r="L18" s="346"/>
    </row>
    <row r="19" spans="1:12" ht="55.5" customHeight="1">
      <c r="A19" s="346" t="s">
        <v>241</v>
      </c>
      <c r="B19" s="346"/>
      <c r="C19" s="346"/>
      <c r="D19" s="346"/>
      <c r="E19" s="346"/>
      <c r="F19" s="346"/>
      <c r="G19" s="346"/>
      <c r="H19" s="346"/>
      <c r="I19" s="346"/>
      <c r="J19" s="346"/>
      <c r="K19" s="346"/>
      <c r="L19" s="346"/>
    </row>
    <row r="20" spans="1:12" ht="79.5" customHeight="1">
      <c r="A20" s="346" t="s">
        <v>237</v>
      </c>
      <c r="B20" s="346"/>
      <c r="C20" s="346"/>
      <c r="D20" s="346"/>
      <c r="E20" s="346"/>
      <c r="F20" s="346"/>
      <c r="G20" s="346"/>
      <c r="H20" s="346"/>
      <c r="I20" s="346"/>
      <c r="J20" s="346"/>
      <c r="K20" s="346"/>
      <c r="L20" s="346"/>
    </row>
    <row r="21" spans="1:12" ht="58.5" customHeight="1">
      <c r="A21" s="346" t="s">
        <v>258</v>
      </c>
      <c r="B21" s="346"/>
      <c r="C21" s="346"/>
      <c r="D21" s="346"/>
      <c r="E21" s="346"/>
      <c r="F21" s="346"/>
      <c r="G21" s="346"/>
      <c r="H21" s="346"/>
      <c r="I21" s="346"/>
      <c r="J21" s="346"/>
      <c r="K21" s="346"/>
      <c r="L21" s="346"/>
    </row>
    <row r="22" spans="1:12">
      <c r="A22" s="154"/>
      <c r="B22" s="154"/>
      <c r="C22" s="154"/>
      <c r="D22" s="154"/>
      <c r="E22" s="154"/>
      <c r="F22" s="154"/>
      <c r="G22" s="154"/>
      <c r="H22" s="154"/>
      <c r="I22" s="154"/>
      <c r="J22" s="154"/>
      <c r="K22" s="154"/>
      <c r="L22" s="154"/>
    </row>
    <row r="23" spans="1:12">
      <c r="A23" s="154"/>
      <c r="B23" s="154"/>
      <c r="C23" s="154"/>
      <c r="D23" s="154"/>
      <c r="E23" s="154"/>
      <c r="F23" s="154"/>
      <c r="G23" s="154"/>
      <c r="H23" s="154"/>
      <c r="I23" s="154"/>
      <c r="J23" s="154"/>
      <c r="K23" s="154"/>
      <c r="L23" s="154"/>
    </row>
  </sheetData>
  <sheetProtection password="D74B" sheet="1" objects="1" scenarios="1"/>
  <mergeCells count="1384">
    <mergeCell ref="A20:L20"/>
    <mergeCell ref="A21:L21"/>
    <mergeCell ref="XEC11:XEN11"/>
    <mergeCell ref="XEO11:XEZ11"/>
    <mergeCell ref="XFA11:XFD11"/>
    <mergeCell ref="A12:L15"/>
    <mergeCell ref="Q12:AB14"/>
    <mergeCell ref="A16:L16"/>
    <mergeCell ref="XBI11:XBT11"/>
    <mergeCell ref="XBU11:XCF11"/>
    <mergeCell ref="XCG11:XCR11"/>
    <mergeCell ref="XCS11:XDD11"/>
    <mergeCell ref="XDE11:XDP11"/>
    <mergeCell ref="XDQ11:XEB11"/>
    <mergeCell ref="WYO11:WYZ11"/>
    <mergeCell ref="WZA11:WZL11"/>
    <mergeCell ref="WZM11:WZX11"/>
    <mergeCell ref="WZY11:XAJ11"/>
    <mergeCell ref="XAK11:XAV11"/>
    <mergeCell ref="XAW11:XBH11"/>
    <mergeCell ref="WVU11:WWF11"/>
    <mergeCell ref="WWG11:WWR11"/>
    <mergeCell ref="WWS11:WXD11"/>
    <mergeCell ref="WXE11:WXP11"/>
    <mergeCell ref="WXQ11:WYB11"/>
    <mergeCell ref="WYC11:WYN11"/>
    <mergeCell ref="WTA11:WTL11"/>
    <mergeCell ref="WTM11:WTX11"/>
    <mergeCell ref="WTY11:WUJ11"/>
    <mergeCell ref="WUK11:WUV11"/>
    <mergeCell ref="WUW11:WVH11"/>
    <mergeCell ref="WVI11:WVT11"/>
    <mergeCell ref="WQG11:WQR11"/>
    <mergeCell ref="WQS11:WRD11"/>
    <mergeCell ref="WRE11:WRP11"/>
    <mergeCell ref="WRQ11:WSB11"/>
    <mergeCell ref="WSC11:WSN11"/>
    <mergeCell ref="WSO11:WSZ11"/>
    <mergeCell ref="WNM11:WNX11"/>
    <mergeCell ref="WNY11:WOJ11"/>
    <mergeCell ref="WOK11:WOV11"/>
    <mergeCell ref="WOW11:WPH11"/>
    <mergeCell ref="WPI11:WPT11"/>
    <mergeCell ref="WPU11:WQF11"/>
    <mergeCell ref="WKS11:WLD11"/>
    <mergeCell ref="WLE11:WLP11"/>
    <mergeCell ref="WLQ11:WMB11"/>
    <mergeCell ref="WMC11:WMN11"/>
    <mergeCell ref="WMO11:WMZ11"/>
    <mergeCell ref="WNA11:WNL11"/>
    <mergeCell ref="WHY11:WIJ11"/>
    <mergeCell ref="WIK11:WIV11"/>
    <mergeCell ref="WIW11:WJH11"/>
    <mergeCell ref="WJI11:WJT11"/>
    <mergeCell ref="WJU11:WKF11"/>
    <mergeCell ref="WKG11:WKR11"/>
    <mergeCell ref="WFE11:WFP11"/>
    <mergeCell ref="WFQ11:WGB11"/>
    <mergeCell ref="WGC11:WGN11"/>
    <mergeCell ref="WGO11:WGZ11"/>
    <mergeCell ref="WHA11:WHL11"/>
    <mergeCell ref="WHM11:WHX11"/>
    <mergeCell ref="WCK11:WCV11"/>
    <mergeCell ref="WCW11:WDH11"/>
    <mergeCell ref="WDI11:WDT11"/>
    <mergeCell ref="WDU11:WEF11"/>
    <mergeCell ref="WEG11:WER11"/>
    <mergeCell ref="WES11:WFD11"/>
    <mergeCell ref="VZQ11:WAB11"/>
    <mergeCell ref="WAC11:WAN11"/>
    <mergeCell ref="WAO11:WAZ11"/>
    <mergeCell ref="WBA11:WBL11"/>
    <mergeCell ref="WBM11:WBX11"/>
    <mergeCell ref="WBY11:WCJ11"/>
    <mergeCell ref="VWW11:VXH11"/>
    <mergeCell ref="VXI11:VXT11"/>
    <mergeCell ref="VXU11:VYF11"/>
    <mergeCell ref="VYG11:VYR11"/>
    <mergeCell ref="VYS11:VZD11"/>
    <mergeCell ref="VZE11:VZP11"/>
    <mergeCell ref="VUC11:VUN11"/>
    <mergeCell ref="VUO11:VUZ11"/>
    <mergeCell ref="VVA11:VVL11"/>
    <mergeCell ref="VVM11:VVX11"/>
    <mergeCell ref="VVY11:VWJ11"/>
    <mergeCell ref="VWK11:VWV11"/>
    <mergeCell ref="VRI11:VRT11"/>
    <mergeCell ref="VRU11:VSF11"/>
    <mergeCell ref="VSG11:VSR11"/>
    <mergeCell ref="VSS11:VTD11"/>
    <mergeCell ref="VTE11:VTP11"/>
    <mergeCell ref="VTQ11:VUB11"/>
    <mergeCell ref="VOO11:VOZ11"/>
    <mergeCell ref="VPA11:VPL11"/>
    <mergeCell ref="VPM11:VPX11"/>
    <mergeCell ref="VPY11:VQJ11"/>
    <mergeCell ref="VQK11:VQV11"/>
    <mergeCell ref="VQW11:VRH11"/>
    <mergeCell ref="VLU11:VMF11"/>
    <mergeCell ref="VMG11:VMR11"/>
    <mergeCell ref="VMS11:VND11"/>
    <mergeCell ref="VNE11:VNP11"/>
    <mergeCell ref="VNQ11:VOB11"/>
    <mergeCell ref="VOC11:VON11"/>
    <mergeCell ref="VJA11:VJL11"/>
    <mergeCell ref="VJM11:VJX11"/>
    <mergeCell ref="VJY11:VKJ11"/>
    <mergeCell ref="VKK11:VKV11"/>
    <mergeCell ref="VKW11:VLH11"/>
    <mergeCell ref="VLI11:VLT11"/>
    <mergeCell ref="VGG11:VGR11"/>
    <mergeCell ref="VGS11:VHD11"/>
    <mergeCell ref="VHE11:VHP11"/>
    <mergeCell ref="VHQ11:VIB11"/>
    <mergeCell ref="VIC11:VIN11"/>
    <mergeCell ref="VIO11:VIZ11"/>
    <mergeCell ref="VDM11:VDX11"/>
    <mergeCell ref="VDY11:VEJ11"/>
    <mergeCell ref="VEK11:VEV11"/>
    <mergeCell ref="VEW11:VFH11"/>
    <mergeCell ref="VFI11:VFT11"/>
    <mergeCell ref="VFU11:VGF11"/>
    <mergeCell ref="VAS11:VBD11"/>
    <mergeCell ref="VBE11:VBP11"/>
    <mergeCell ref="VBQ11:VCB11"/>
    <mergeCell ref="VCC11:VCN11"/>
    <mergeCell ref="VCO11:VCZ11"/>
    <mergeCell ref="VDA11:VDL11"/>
    <mergeCell ref="UXY11:UYJ11"/>
    <mergeCell ref="UYK11:UYV11"/>
    <mergeCell ref="UYW11:UZH11"/>
    <mergeCell ref="UZI11:UZT11"/>
    <mergeCell ref="UZU11:VAF11"/>
    <mergeCell ref="VAG11:VAR11"/>
    <mergeCell ref="UVE11:UVP11"/>
    <mergeCell ref="UVQ11:UWB11"/>
    <mergeCell ref="UWC11:UWN11"/>
    <mergeCell ref="UWO11:UWZ11"/>
    <mergeCell ref="UXA11:UXL11"/>
    <mergeCell ref="UXM11:UXX11"/>
    <mergeCell ref="USK11:USV11"/>
    <mergeCell ref="USW11:UTH11"/>
    <mergeCell ref="UTI11:UTT11"/>
    <mergeCell ref="UTU11:UUF11"/>
    <mergeCell ref="UUG11:UUR11"/>
    <mergeCell ref="UUS11:UVD11"/>
    <mergeCell ref="UPQ11:UQB11"/>
    <mergeCell ref="UQC11:UQN11"/>
    <mergeCell ref="UQO11:UQZ11"/>
    <mergeCell ref="URA11:URL11"/>
    <mergeCell ref="URM11:URX11"/>
    <mergeCell ref="URY11:USJ11"/>
    <mergeCell ref="UMW11:UNH11"/>
    <mergeCell ref="UNI11:UNT11"/>
    <mergeCell ref="UNU11:UOF11"/>
    <mergeCell ref="UOG11:UOR11"/>
    <mergeCell ref="UOS11:UPD11"/>
    <mergeCell ref="UPE11:UPP11"/>
    <mergeCell ref="UKC11:UKN11"/>
    <mergeCell ref="UKO11:UKZ11"/>
    <mergeCell ref="ULA11:ULL11"/>
    <mergeCell ref="ULM11:ULX11"/>
    <mergeCell ref="ULY11:UMJ11"/>
    <mergeCell ref="UMK11:UMV11"/>
    <mergeCell ref="UHI11:UHT11"/>
    <mergeCell ref="UHU11:UIF11"/>
    <mergeCell ref="UIG11:UIR11"/>
    <mergeCell ref="UIS11:UJD11"/>
    <mergeCell ref="UJE11:UJP11"/>
    <mergeCell ref="UJQ11:UKB11"/>
    <mergeCell ref="UEO11:UEZ11"/>
    <mergeCell ref="UFA11:UFL11"/>
    <mergeCell ref="UFM11:UFX11"/>
    <mergeCell ref="UFY11:UGJ11"/>
    <mergeCell ref="UGK11:UGV11"/>
    <mergeCell ref="UGW11:UHH11"/>
    <mergeCell ref="UBU11:UCF11"/>
    <mergeCell ref="UCG11:UCR11"/>
    <mergeCell ref="UCS11:UDD11"/>
    <mergeCell ref="UDE11:UDP11"/>
    <mergeCell ref="UDQ11:UEB11"/>
    <mergeCell ref="UEC11:UEN11"/>
    <mergeCell ref="TZA11:TZL11"/>
    <mergeCell ref="TZM11:TZX11"/>
    <mergeCell ref="TZY11:UAJ11"/>
    <mergeCell ref="UAK11:UAV11"/>
    <mergeCell ref="UAW11:UBH11"/>
    <mergeCell ref="UBI11:UBT11"/>
    <mergeCell ref="TWG11:TWR11"/>
    <mergeCell ref="TWS11:TXD11"/>
    <mergeCell ref="TXE11:TXP11"/>
    <mergeCell ref="TXQ11:TYB11"/>
    <mergeCell ref="TYC11:TYN11"/>
    <mergeCell ref="TYO11:TYZ11"/>
    <mergeCell ref="TTM11:TTX11"/>
    <mergeCell ref="TTY11:TUJ11"/>
    <mergeCell ref="TUK11:TUV11"/>
    <mergeCell ref="TUW11:TVH11"/>
    <mergeCell ref="TVI11:TVT11"/>
    <mergeCell ref="TVU11:TWF11"/>
    <mergeCell ref="TQS11:TRD11"/>
    <mergeCell ref="TRE11:TRP11"/>
    <mergeCell ref="TRQ11:TSB11"/>
    <mergeCell ref="TSC11:TSN11"/>
    <mergeCell ref="TSO11:TSZ11"/>
    <mergeCell ref="TTA11:TTL11"/>
    <mergeCell ref="TNY11:TOJ11"/>
    <mergeCell ref="TOK11:TOV11"/>
    <mergeCell ref="TOW11:TPH11"/>
    <mergeCell ref="TPI11:TPT11"/>
    <mergeCell ref="TPU11:TQF11"/>
    <mergeCell ref="TQG11:TQR11"/>
    <mergeCell ref="TLE11:TLP11"/>
    <mergeCell ref="TLQ11:TMB11"/>
    <mergeCell ref="TMC11:TMN11"/>
    <mergeCell ref="TMO11:TMZ11"/>
    <mergeCell ref="TNA11:TNL11"/>
    <mergeCell ref="TNM11:TNX11"/>
    <mergeCell ref="TIK11:TIV11"/>
    <mergeCell ref="TIW11:TJH11"/>
    <mergeCell ref="TJI11:TJT11"/>
    <mergeCell ref="TJU11:TKF11"/>
    <mergeCell ref="TKG11:TKR11"/>
    <mergeCell ref="TKS11:TLD11"/>
    <mergeCell ref="TFQ11:TGB11"/>
    <mergeCell ref="TGC11:TGN11"/>
    <mergeCell ref="TGO11:TGZ11"/>
    <mergeCell ref="THA11:THL11"/>
    <mergeCell ref="THM11:THX11"/>
    <mergeCell ref="THY11:TIJ11"/>
    <mergeCell ref="TCW11:TDH11"/>
    <mergeCell ref="TDI11:TDT11"/>
    <mergeCell ref="TDU11:TEF11"/>
    <mergeCell ref="TEG11:TER11"/>
    <mergeCell ref="TES11:TFD11"/>
    <mergeCell ref="TFE11:TFP11"/>
    <mergeCell ref="TAC11:TAN11"/>
    <mergeCell ref="TAO11:TAZ11"/>
    <mergeCell ref="TBA11:TBL11"/>
    <mergeCell ref="TBM11:TBX11"/>
    <mergeCell ref="TBY11:TCJ11"/>
    <mergeCell ref="TCK11:TCV11"/>
    <mergeCell ref="SXI11:SXT11"/>
    <mergeCell ref="SXU11:SYF11"/>
    <mergeCell ref="SYG11:SYR11"/>
    <mergeCell ref="SYS11:SZD11"/>
    <mergeCell ref="SZE11:SZP11"/>
    <mergeCell ref="SZQ11:TAB11"/>
    <mergeCell ref="SUO11:SUZ11"/>
    <mergeCell ref="SVA11:SVL11"/>
    <mergeCell ref="SVM11:SVX11"/>
    <mergeCell ref="SVY11:SWJ11"/>
    <mergeCell ref="SWK11:SWV11"/>
    <mergeCell ref="SWW11:SXH11"/>
    <mergeCell ref="SRU11:SSF11"/>
    <mergeCell ref="SSG11:SSR11"/>
    <mergeCell ref="SSS11:STD11"/>
    <mergeCell ref="STE11:STP11"/>
    <mergeCell ref="STQ11:SUB11"/>
    <mergeCell ref="SUC11:SUN11"/>
    <mergeCell ref="SPA11:SPL11"/>
    <mergeCell ref="SPM11:SPX11"/>
    <mergeCell ref="SPY11:SQJ11"/>
    <mergeCell ref="SQK11:SQV11"/>
    <mergeCell ref="SQW11:SRH11"/>
    <mergeCell ref="SRI11:SRT11"/>
    <mergeCell ref="SMG11:SMR11"/>
    <mergeCell ref="SMS11:SND11"/>
    <mergeCell ref="SNE11:SNP11"/>
    <mergeCell ref="SNQ11:SOB11"/>
    <mergeCell ref="SOC11:SON11"/>
    <mergeCell ref="SOO11:SOZ11"/>
    <mergeCell ref="SJM11:SJX11"/>
    <mergeCell ref="SJY11:SKJ11"/>
    <mergeCell ref="SKK11:SKV11"/>
    <mergeCell ref="SKW11:SLH11"/>
    <mergeCell ref="SLI11:SLT11"/>
    <mergeCell ref="SLU11:SMF11"/>
    <mergeCell ref="SGS11:SHD11"/>
    <mergeCell ref="SHE11:SHP11"/>
    <mergeCell ref="SHQ11:SIB11"/>
    <mergeCell ref="SIC11:SIN11"/>
    <mergeCell ref="SIO11:SIZ11"/>
    <mergeCell ref="SJA11:SJL11"/>
    <mergeCell ref="SDY11:SEJ11"/>
    <mergeCell ref="SEK11:SEV11"/>
    <mergeCell ref="SEW11:SFH11"/>
    <mergeCell ref="SFI11:SFT11"/>
    <mergeCell ref="SFU11:SGF11"/>
    <mergeCell ref="SGG11:SGR11"/>
    <mergeCell ref="SBE11:SBP11"/>
    <mergeCell ref="SBQ11:SCB11"/>
    <mergeCell ref="SCC11:SCN11"/>
    <mergeCell ref="SCO11:SCZ11"/>
    <mergeCell ref="SDA11:SDL11"/>
    <mergeCell ref="SDM11:SDX11"/>
    <mergeCell ref="RYK11:RYV11"/>
    <mergeCell ref="RYW11:RZH11"/>
    <mergeCell ref="RZI11:RZT11"/>
    <mergeCell ref="RZU11:SAF11"/>
    <mergeCell ref="SAG11:SAR11"/>
    <mergeCell ref="SAS11:SBD11"/>
    <mergeCell ref="RVQ11:RWB11"/>
    <mergeCell ref="RWC11:RWN11"/>
    <mergeCell ref="RWO11:RWZ11"/>
    <mergeCell ref="RXA11:RXL11"/>
    <mergeCell ref="RXM11:RXX11"/>
    <mergeCell ref="RXY11:RYJ11"/>
    <mergeCell ref="RSW11:RTH11"/>
    <mergeCell ref="RTI11:RTT11"/>
    <mergeCell ref="RTU11:RUF11"/>
    <mergeCell ref="RUG11:RUR11"/>
    <mergeCell ref="RUS11:RVD11"/>
    <mergeCell ref="RVE11:RVP11"/>
    <mergeCell ref="RQC11:RQN11"/>
    <mergeCell ref="RQO11:RQZ11"/>
    <mergeCell ref="RRA11:RRL11"/>
    <mergeCell ref="RRM11:RRX11"/>
    <mergeCell ref="RRY11:RSJ11"/>
    <mergeCell ref="RSK11:RSV11"/>
    <mergeCell ref="RNI11:RNT11"/>
    <mergeCell ref="RNU11:ROF11"/>
    <mergeCell ref="ROG11:ROR11"/>
    <mergeCell ref="ROS11:RPD11"/>
    <mergeCell ref="RPE11:RPP11"/>
    <mergeCell ref="RPQ11:RQB11"/>
    <mergeCell ref="RKO11:RKZ11"/>
    <mergeCell ref="RLA11:RLL11"/>
    <mergeCell ref="RLM11:RLX11"/>
    <mergeCell ref="RLY11:RMJ11"/>
    <mergeCell ref="RMK11:RMV11"/>
    <mergeCell ref="RMW11:RNH11"/>
    <mergeCell ref="RHU11:RIF11"/>
    <mergeCell ref="RIG11:RIR11"/>
    <mergeCell ref="RIS11:RJD11"/>
    <mergeCell ref="RJE11:RJP11"/>
    <mergeCell ref="RJQ11:RKB11"/>
    <mergeCell ref="RKC11:RKN11"/>
    <mergeCell ref="RFA11:RFL11"/>
    <mergeCell ref="RFM11:RFX11"/>
    <mergeCell ref="RFY11:RGJ11"/>
    <mergeCell ref="RGK11:RGV11"/>
    <mergeCell ref="RGW11:RHH11"/>
    <mergeCell ref="RHI11:RHT11"/>
    <mergeCell ref="RCG11:RCR11"/>
    <mergeCell ref="RCS11:RDD11"/>
    <mergeCell ref="RDE11:RDP11"/>
    <mergeCell ref="RDQ11:REB11"/>
    <mergeCell ref="REC11:REN11"/>
    <mergeCell ref="REO11:REZ11"/>
    <mergeCell ref="QZM11:QZX11"/>
    <mergeCell ref="QZY11:RAJ11"/>
    <mergeCell ref="RAK11:RAV11"/>
    <mergeCell ref="RAW11:RBH11"/>
    <mergeCell ref="RBI11:RBT11"/>
    <mergeCell ref="RBU11:RCF11"/>
    <mergeCell ref="QWS11:QXD11"/>
    <mergeCell ref="QXE11:QXP11"/>
    <mergeCell ref="QXQ11:QYB11"/>
    <mergeCell ref="QYC11:QYN11"/>
    <mergeCell ref="QYO11:QYZ11"/>
    <mergeCell ref="QZA11:QZL11"/>
    <mergeCell ref="QTY11:QUJ11"/>
    <mergeCell ref="QUK11:QUV11"/>
    <mergeCell ref="QUW11:QVH11"/>
    <mergeCell ref="QVI11:QVT11"/>
    <mergeCell ref="QVU11:QWF11"/>
    <mergeCell ref="QWG11:QWR11"/>
    <mergeCell ref="QRE11:QRP11"/>
    <mergeCell ref="QRQ11:QSB11"/>
    <mergeCell ref="QSC11:QSN11"/>
    <mergeCell ref="QSO11:QSZ11"/>
    <mergeCell ref="QTA11:QTL11"/>
    <mergeCell ref="QTM11:QTX11"/>
    <mergeCell ref="QOK11:QOV11"/>
    <mergeCell ref="QOW11:QPH11"/>
    <mergeCell ref="QPI11:QPT11"/>
    <mergeCell ref="QPU11:QQF11"/>
    <mergeCell ref="QQG11:QQR11"/>
    <mergeCell ref="QQS11:QRD11"/>
    <mergeCell ref="QLQ11:QMB11"/>
    <mergeCell ref="QMC11:QMN11"/>
    <mergeCell ref="QMO11:QMZ11"/>
    <mergeCell ref="QNA11:QNL11"/>
    <mergeCell ref="QNM11:QNX11"/>
    <mergeCell ref="QNY11:QOJ11"/>
    <mergeCell ref="QIW11:QJH11"/>
    <mergeCell ref="QJI11:QJT11"/>
    <mergeCell ref="QJU11:QKF11"/>
    <mergeCell ref="QKG11:QKR11"/>
    <mergeCell ref="QKS11:QLD11"/>
    <mergeCell ref="QLE11:QLP11"/>
    <mergeCell ref="QGC11:QGN11"/>
    <mergeCell ref="QGO11:QGZ11"/>
    <mergeCell ref="QHA11:QHL11"/>
    <mergeCell ref="QHM11:QHX11"/>
    <mergeCell ref="QHY11:QIJ11"/>
    <mergeCell ref="QIK11:QIV11"/>
    <mergeCell ref="QDI11:QDT11"/>
    <mergeCell ref="QDU11:QEF11"/>
    <mergeCell ref="QEG11:QER11"/>
    <mergeCell ref="QES11:QFD11"/>
    <mergeCell ref="QFE11:QFP11"/>
    <mergeCell ref="QFQ11:QGB11"/>
    <mergeCell ref="QAO11:QAZ11"/>
    <mergeCell ref="QBA11:QBL11"/>
    <mergeCell ref="QBM11:QBX11"/>
    <mergeCell ref="QBY11:QCJ11"/>
    <mergeCell ref="QCK11:QCV11"/>
    <mergeCell ref="QCW11:QDH11"/>
    <mergeCell ref="PXU11:PYF11"/>
    <mergeCell ref="PYG11:PYR11"/>
    <mergeCell ref="PYS11:PZD11"/>
    <mergeCell ref="PZE11:PZP11"/>
    <mergeCell ref="PZQ11:QAB11"/>
    <mergeCell ref="QAC11:QAN11"/>
    <mergeCell ref="PVA11:PVL11"/>
    <mergeCell ref="PVM11:PVX11"/>
    <mergeCell ref="PVY11:PWJ11"/>
    <mergeCell ref="PWK11:PWV11"/>
    <mergeCell ref="PWW11:PXH11"/>
    <mergeCell ref="PXI11:PXT11"/>
    <mergeCell ref="PSG11:PSR11"/>
    <mergeCell ref="PSS11:PTD11"/>
    <mergeCell ref="PTE11:PTP11"/>
    <mergeCell ref="PTQ11:PUB11"/>
    <mergeCell ref="PUC11:PUN11"/>
    <mergeCell ref="PUO11:PUZ11"/>
    <mergeCell ref="PPM11:PPX11"/>
    <mergeCell ref="PPY11:PQJ11"/>
    <mergeCell ref="PQK11:PQV11"/>
    <mergeCell ref="PQW11:PRH11"/>
    <mergeCell ref="PRI11:PRT11"/>
    <mergeCell ref="PRU11:PSF11"/>
    <mergeCell ref="PMS11:PND11"/>
    <mergeCell ref="PNE11:PNP11"/>
    <mergeCell ref="PNQ11:POB11"/>
    <mergeCell ref="POC11:PON11"/>
    <mergeCell ref="POO11:POZ11"/>
    <mergeCell ref="PPA11:PPL11"/>
    <mergeCell ref="PJY11:PKJ11"/>
    <mergeCell ref="PKK11:PKV11"/>
    <mergeCell ref="PKW11:PLH11"/>
    <mergeCell ref="PLI11:PLT11"/>
    <mergeCell ref="PLU11:PMF11"/>
    <mergeCell ref="PMG11:PMR11"/>
    <mergeCell ref="PHE11:PHP11"/>
    <mergeCell ref="PHQ11:PIB11"/>
    <mergeCell ref="PIC11:PIN11"/>
    <mergeCell ref="PIO11:PIZ11"/>
    <mergeCell ref="PJA11:PJL11"/>
    <mergeCell ref="PJM11:PJX11"/>
    <mergeCell ref="PEK11:PEV11"/>
    <mergeCell ref="PEW11:PFH11"/>
    <mergeCell ref="PFI11:PFT11"/>
    <mergeCell ref="PFU11:PGF11"/>
    <mergeCell ref="PGG11:PGR11"/>
    <mergeCell ref="PGS11:PHD11"/>
    <mergeCell ref="PBQ11:PCB11"/>
    <mergeCell ref="PCC11:PCN11"/>
    <mergeCell ref="PCO11:PCZ11"/>
    <mergeCell ref="PDA11:PDL11"/>
    <mergeCell ref="PDM11:PDX11"/>
    <mergeCell ref="PDY11:PEJ11"/>
    <mergeCell ref="OYW11:OZH11"/>
    <mergeCell ref="OZI11:OZT11"/>
    <mergeCell ref="OZU11:PAF11"/>
    <mergeCell ref="PAG11:PAR11"/>
    <mergeCell ref="PAS11:PBD11"/>
    <mergeCell ref="PBE11:PBP11"/>
    <mergeCell ref="OWC11:OWN11"/>
    <mergeCell ref="OWO11:OWZ11"/>
    <mergeCell ref="OXA11:OXL11"/>
    <mergeCell ref="OXM11:OXX11"/>
    <mergeCell ref="OXY11:OYJ11"/>
    <mergeCell ref="OYK11:OYV11"/>
    <mergeCell ref="OTI11:OTT11"/>
    <mergeCell ref="OTU11:OUF11"/>
    <mergeCell ref="OUG11:OUR11"/>
    <mergeCell ref="OUS11:OVD11"/>
    <mergeCell ref="OVE11:OVP11"/>
    <mergeCell ref="OVQ11:OWB11"/>
    <mergeCell ref="OQO11:OQZ11"/>
    <mergeCell ref="ORA11:ORL11"/>
    <mergeCell ref="ORM11:ORX11"/>
    <mergeCell ref="ORY11:OSJ11"/>
    <mergeCell ref="OSK11:OSV11"/>
    <mergeCell ref="OSW11:OTH11"/>
    <mergeCell ref="ONU11:OOF11"/>
    <mergeCell ref="OOG11:OOR11"/>
    <mergeCell ref="OOS11:OPD11"/>
    <mergeCell ref="OPE11:OPP11"/>
    <mergeCell ref="OPQ11:OQB11"/>
    <mergeCell ref="OQC11:OQN11"/>
    <mergeCell ref="OLA11:OLL11"/>
    <mergeCell ref="OLM11:OLX11"/>
    <mergeCell ref="OLY11:OMJ11"/>
    <mergeCell ref="OMK11:OMV11"/>
    <mergeCell ref="OMW11:ONH11"/>
    <mergeCell ref="ONI11:ONT11"/>
    <mergeCell ref="OIG11:OIR11"/>
    <mergeCell ref="OIS11:OJD11"/>
    <mergeCell ref="OJE11:OJP11"/>
    <mergeCell ref="OJQ11:OKB11"/>
    <mergeCell ref="OKC11:OKN11"/>
    <mergeCell ref="OKO11:OKZ11"/>
    <mergeCell ref="OFM11:OFX11"/>
    <mergeCell ref="OFY11:OGJ11"/>
    <mergeCell ref="OGK11:OGV11"/>
    <mergeCell ref="OGW11:OHH11"/>
    <mergeCell ref="OHI11:OHT11"/>
    <mergeCell ref="OHU11:OIF11"/>
    <mergeCell ref="OCS11:ODD11"/>
    <mergeCell ref="ODE11:ODP11"/>
    <mergeCell ref="ODQ11:OEB11"/>
    <mergeCell ref="OEC11:OEN11"/>
    <mergeCell ref="OEO11:OEZ11"/>
    <mergeCell ref="OFA11:OFL11"/>
    <mergeCell ref="NZY11:OAJ11"/>
    <mergeCell ref="OAK11:OAV11"/>
    <mergeCell ref="OAW11:OBH11"/>
    <mergeCell ref="OBI11:OBT11"/>
    <mergeCell ref="OBU11:OCF11"/>
    <mergeCell ref="OCG11:OCR11"/>
    <mergeCell ref="NXE11:NXP11"/>
    <mergeCell ref="NXQ11:NYB11"/>
    <mergeCell ref="NYC11:NYN11"/>
    <mergeCell ref="NYO11:NYZ11"/>
    <mergeCell ref="NZA11:NZL11"/>
    <mergeCell ref="NZM11:NZX11"/>
    <mergeCell ref="NUK11:NUV11"/>
    <mergeCell ref="NUW11:NVH11"/>
    <mergeCell ref="NVI11:NVT11"/>
    <mergeCell ref="NVU11:NWF11"/>
    <mergeCell ref="NWG11:NWR11"/>
    <mergeCell ref="NWS11:NXD11"/>
    <mergeCell ref="NRQ11:NSB11"/>
    <mergeCell ref="NSC11:NSN11"/>
    <mergeCell ref="NSO11:NSZ11"/>
    <mergeCell ref="NTA11:NTL11"/>
    <mergeCell ref="NTM11:NTX11"/>
    <mergeCell ref="NTY11:NUJ11"/>
    <mergeCell ref="NOW11:NPH11"/>
    <mergeCell ref="NPI11:NPT11"/>
    <mergeCell ref="NPU11:NQF11"/>
    <mergeCell ref="NQG11:NQR11"/>
    <mergeCell ref="NQS11:NRD11"/>
    <mergeCell ref="NRE11:NRP11"/>
    <mergeCell ref="NMC11:NMN11"/>
    <mergeCell ref="NMO11:NMZ11"/>
    <mergeCell ref="NNA11:NNL11"/>
    <mergeCell ref="NNM11:NNX11"/>
    <mergeCell ref="NNY11:NOJ11"/>
    <mergeCell ref="NOK11:NOV11"/>
    <mergeCell ref="NJI11:NJT11"/>
    <mergeCell ref="NJU11:NKF11"/>
    <mergeCell ref="NKG11:NKR11"/>
    <mergeCell ref="NKS11:NLD11"/>
    <mergeCell ref="NLE11:NLP11"/>
    <mergeCell ref="NLQ11:NMB11"/>
    <mergeCell ref="NGO11:NGZ11"/>
    <mergeCell ref="NHA11:NHL11"/>
    <mergeCell ref="NHM11:NHX11"/>
    <mergeCell ref="NHY11:NIJ11"/>
    <mergeCell ref="NIK11:NIV11"/>
    <mergeCell ref="NIW11:NJH11"/>
    <mergeCell ref="NDU11:NEF11"/>
    <mergeCell ref="NEG11:NER11"/>
    <mergeCell ref="NES11:NFD11"/>
    <mergeCell ref="NFE11:NFP11"/>
    <mergeCell ref="NFQ11:NGB11"/>
    <mergeCell ref="NGC11:NGN11"/>
    <mergeCell ref="NBA11:NBL11"/>
    <mergeCell ref="NBM11:NBX11"/>
    <mergeCell ref="NBY11:NCJ11"/>
    <mergeCell ref="NCK11:NCV11"/>
    <mergeCell ref="NCW11:NDH11"/>
    <mergeCell ref="NDI11:NDT11"/>
    <mergeCell ref="MYG11:MYR11"/>
    <mergeCell ref="MYS11:MZD11"/>
    <mergeCell ref="MZE11:MZP11"/>
    <mergeCell ref="MZQ11:NAB11"/>
    <mergeCell ref="NAC11:NAN11"/>
    <mergeCell ref="NAO11:NAZ11"/>
    <mergeCell ref="MVM11:MVX11"/>
    <mergeCell ref="MVY11:MWJ11"/>
    <mergeCell ref="MWK11:MWV11"/>
    <mergeCell ref="MWW11:MXH11"/>
    <mergeCell ref="MXI11:MXT11"/>
    <mergeCell ref="MXU11:MYF11"/>
    <mergeCell ref="MSS11:MTD11"/>
    <mergeCell ref="MTE11:MTP11"/>
    <mergeCell ref="MTQ11:MUB11"/>
    <mergeCell ref="MUC11:MUN11"/>
    <mergeCell ref="MUO11:MUZ11"/>
    <mergeCell ref="MVA11:MVL11"/>
    <mergeCell ref="MPY11:MQJ11"/>
    <mergeCell ref="MQK11:MQV11"/>
    <mergeCell ref="MQW11:MRH11"/>
    <mergeCell ref="MRI11:MRT11"/>
    <mergeCell ref="MRU11:MSF11"/>
    <mergeCell ref="MSG11:MSR11"/>
    <mergeCell ref="MNE11:MNP11"/>
    <mergeCell ref="MNQ11:MOB11"/>
    <mergeCell ref="MOC11:MON11"/>
    <mergeCell ref="MOO11:MOZ11"/>
    <mergeCell ref="MPA11:MPL11"/>
    <mergeCell ref="MPM11:MPX11"/>
    <mergeCell ref="MKK11:MKV11"/>
    <mergeCell ref="MKW11:MLH11"/>
    <mergeCell ref="MLI11:MLT11"/>
    <mergeCell ref="MLU11:MMF11"/>
    <mergeCell ref="MMG11:MMR11"/>
    <mergeCell ref="MMS11:MND11"/>
    <mergeCell ref="MHQ11:MIB11"/>
    <mergeCell ref="MIC11:MIN11"/>
    <mergeCell ref="MIO11:MIZ11"/>
    <mergeCell ref="MJA11:MJL11"/>
    <mergeCell ref="MJM11:MJX11"/>
    <mergeCell ref="MJY11:MKJ11"/>
    <mergeCell ref="MEW11:MFH11"/>
    <mergeCell ref="MFI11:MFT11"/>
    <mergeCell ref="MFU11:MGF11"/>
    <mergeCell ref="MGG11:MGR11"/>
    <mergeCell ref="MGS11:MHD11"/>
    <mergeCell ref="MHE11:MHP11"/>
    <mergeCell ref="MCC11:MCN11"/>
    <mergeCell ref="MCO11:MCZ11"/>
    <mergeCell ref="MDA11:MDL11"/>
    <mergeCell ref="MDM11:MDX11"/>
    <mergeCell ref="MDY11:MEJ11"/>
    <mergeCell ref="MEK11:MEV11"/>
    <mergeCell ref="LZI11:LZT11"/>
    <mergeCell ref="LZU11:MAF11"/>
    <mergeCell ref="MAG11:MAR11"/>
    <mergeCell ref="MAS11:MBD11"/>
    <mergeCell ref="MBE11:MBP11"/>
    <mergeCell ref="MBQ11:MCB11"/>
    <mergeCell ref="LWO11:LWZ11"/>
    <mergeCell ref="LXA11:LXL11"/>
    <mergeCell ref="LXM11:LXX11"/>
    <mergeCell ref="LXY11:LYJ11"/>
    <mergeCell ref="LYK11:LYV11"/>
    <mergeCell ref="LYW11:LZH11"/>
    <mergeCell ref="LTU11:LUF11"/>
    <mergeCell ref="LUG11:LUR11"/>
    <mergeCell ref="LUS11:LVD11"/>
    <mergeCell ref="LVE11:LVP11"/>
    <mergeCell ref="LVQ11:LWB11"/>
    <mergeCell ref="LWC11:LWN11"/>
    <mergeCell ref="LRA11:LRL11"/>
    <mergeCell ref="LRM11:LRX11"/>
    <mergeCell ref="LRY11:LSJ11"/>
    <mergeCell ref="LSK11:LSV11"/>
    <mergeCell ref="LSW11:LTH11"/>
    <mergeCell ref="LTI11:LTT11"/>
    <mergeCell ref="LOG11:LOR11"/>
    <mergeCell ref="LOS11:LPD11"/>
    <mergeCell ref="LPE11:LPP11"/>
    <mergeCell ref="LPQ11:LQB11"/>
    <mergeCell ref="LQC11:LQN11"/>
    <mergeCell ref="LQO11:LQZ11"/>
    <mergeCell ref="LLM11:LLX11"/>
    <mergeCell ref="LLY11:LMJ11"/>
    <mergeCell ref="LMK11:LMV11"/>
    <mergeCell ref="LMW11:LNH11"/>
    <mergeCell ref="LNI11:LNT11"/>
    <mergeCell ref="LNU11:LOF11"/>
    <mergeCell ref="LIS11:LJD11"/>
    <mergeCell ref="LJE11:LJP11"/>
    <mergeCell ref="LJQ11:LKB11"/>
    <mergeCell ref="LKC11:LKN11"/>
    <mergeCell ref="LKO11:LKZ11"/>
    <mergeCell ref="LLA11:LLL11"/>
    <mergeCell ref="LFY11:LGJ11"/>
    <mergeCell ref="LGK11:LGV11"/>
    <mergeCell ref="LGW11:LHH11"/>
    <mergeCell ref="LHI11:LHT11"/>
    <mergeCell ref="LHU11:LIF11"/>
    <mergeCell ref="LIG11:LIR11"/>
    <mergeCell ref="LDE11:LDP11"/>
    <mergeCell ref="LDQ11:LEB11"/>
    <mergeCell ref="LEC11:LEN11"/>
    <mergeCell ref="LEO11:LEZ11"/>
    <mergeCell ref="LFA11:LFL11"/>
    <mergeCell ref="LFM11:LFX11"/>
    <mergeCell ref="LAK11:LAV11"/>
    <mergeCell ref="LAW11:LBH11"/>
    <mergeCell ref="LBI11:LBT11"/>
    <mergeCell ref="LBU11:LCF11"/>
    <mergeCell ref="LCG11:LCR11"/>
    <mergeCell ref="LCS11:LDD11"/>
    <mergeCell ref="KXQ11:KYB11"/>
    <mergeCell ref="KYC11:KYN11"/>
    <mergeCell ref="KYO11:KYZ11"/>
    <mergeCell ref="KZA11:KZL11"/>
    <mergeCell ref="KZM11:KZX11"/>
    <mergeCell ref="KZY11:LAJ11"/>
    <mergeCell ref="KUW11:KVH11"/>
    <mergeCell ref="KVI11:KVT11"/>
    <mergeCell ref="KVU11:KWF11"/>
    <mergeCell ref="KWG11:KWR11"/>
    <mergeCell ref="KWS11:KXD11"/>
    <mergeCell ref="KXE11:KXP11"/>
    <mergeCell ref="KSC11:KSN11"/>
    <mergeCell ref="KSO11:KSZ11"/>
    <mergeCell ref="KTA11:KTL11"/>
    <mergeCell ref="KTM11:KTX11"/>
    <mergeCell ref="KTY11:KUJ11"/>
    <mergeCell ref="KUK11:KUV11"/>
    <mergeCell ref="KPI11:KPT11"/>
    <mergeCell ref="KPU11:KQF11"/>
    <mergeCell ref="KQG11:KQR11"/>
    <mergeCell ref="KQS11:KRD11"/>
    <mergeCell ref="KRE11:KRP11"/>
    <mergeCell ref="KRQ11:KSB11"/>
    <mergeCell ref="KMO11:KMZ11"/>
    <mergeCell ref="KNA11:KNL11"/>
    <mergeCell ref="KNM11:KNX11"/>
    <mergeCell ref="KNY11:KOJ11"/>
    <mergeCell ref="KOK11:KOV11"/>
    <mergeCell ref="KOW11:KPH11"/>
    <mergeCell ref="KJU11:KKF11"/>
    <mergeCell ref="KKG11:KKR11"/>
    <mergeCell ref="KKS11:KLD11"/>
    <mergeCell ref="KLE11:KLP11"/>
    <mergeCell ref="KLQ11:KMB11"/>
    <mergeCell ref="KMC11:KMN11"/>
    <mergeCell ref="KHA11:KHL11"/>
    <mergeCell ref="KHM11:KHX11"/>
    <mergeCell ref="KHY11:KIJ11"/>
    <mergeCell ref="KIK11:KIV11"/>
    <mergeCell ref="KIW11:KJH11"/>
    <mergeCell ref="KJI11:KJT11"/>
    <mergeCell ref="KEG11:KER11"/>
    <mergeCell ref="KES11:KFD11"/>
    <mergeCell ref="KFE11:KFP11"/>
    <mergeCell ref="KFQ11:KGB11"/>
    <mergeCell ref="KGC11:KGN11"/>
    <mergeCell ref="KGO11:KGZ11"/>
    <mergeCell ref="KBM11:KBX11"/>
    <mergeCell ref="KBY11:KCJ11"/>
    <mergeCell ref="KCK11:KCV11"/>
    <mergeCell ref="KCW11:KDH11"/>
    <mergeCell ref="KDI11:KDT11"/>
    <mergeCell ref="KDU11:KEF11"/>
    <mergeCell ref="JYS11:JZD11"/>
    <mergeCell ref="JZE11:JZP11"/>
    <mergeCell ref="JZQ11:KAB11"/>
    <mergeCell ref="KAC11:KAN11"/>
    <mergeCell ref="KAO11:KAZ11"/>
    <mergeCell ref="KBA11:KBL11"/>
    <mergeCell ref="JVY11:JWJ11"/>
    <mergeCell ref="JWK11:JWV11"/>
    <mergeCell ref="JWW11:JXH11"/>
    <mergeCell ref="JXI11:JXT11"/>
    <mergeCell ref="JXU11:JYF11"/>
    <mergeCell ref="JYG11:JYR11"/>
    <mergeCell ref="JTE11:JTP11"/>
    <mergeCell ref="JTQ11:JUB11"/>
    <mergeCell ref="JUC11:JUN11"/>
    <mergeCell ref="JUO11:JUZ11"/>
    <mergeCell ref="JVA11:JVL11"/>
    <mergeCell ref="JVM11:JVX11"/>
    <mergeCell ref="JQK11:JQV11"/>
    <mergeCell ref="JQW11:JRH11"/>
    <mergeCell ref="JRI11:JRT11"/>
    <mergeCell ref="JRU11:JSF11"/>
    <mergeCell ref="JSG11:JSR11"/>
    <mergeCell ref="JSS11:JTD11"/>
    <mergeCell ref="JNQ11:JOB11"/>
    <mergeCell ref="JOC11:JON11"/>
    <mergeCell ref="JOO11:JOZ11"/>
    <mergeCell ref="JPA11:JPL11"/>
    <mergeCell ref="JPM11:JPX11"/>
    <mergeCell ref="JPY11:JQJ11"/>
    <mergeCell ref="JKW11:JLH11"/>
    <mergeCell ref="JLI11:JLT11"/>
    <mergeCell ref="JLU11:JMF11"/>
    <mergeCell ref="JMG11:JMR11"/>
    <mergeCell ref="JMS11:JND11"/>
    <mergeCell ref="JNE11:JNP11"/>
    <mergeCell ref="JIC11:JIN11"/>
    <mergeCell ref="JIO11:JIZ11"/>
    <mergeCell ref="JJA11:JJL11"/>
    <mergeCell ref="JJM11:JJX11"/>
    <mergeCell ref="JJY11:JKJ11"/>
    <mergeCell ref="JKK11:JKV11"/>
    <mergeCell ref="JFI11:JFT11"/>
    <mergeCell ref="JFU11:JGF11"/>
    <mergeCell ref="JGG11:JGR11"/>
    <mergeCell ref="JGS11:JHD11"/>
    <mergeCell ref="JHE11:JHP11"/>
    <mergeCell ref="JHQ11:JIB11"/>
    <mergeCell ref="JCO11:JCZ11"/>
    <mergeCell ref="JDA11:JDL11"/>
    <mergeCell ref="JDM11:JDX11"/>
    <mergeCell ref="JDY11:JEJ11"/>
    <mergeCell ref="JEK11:JEV11"/>
    <mergeCell ref="JEW11:JFH11"/>
    <mergeCell ref="IZU11:JAF11"/>
    <mergeCell ref="JAG11:JAR11"/>
    <mergeCell ref="JAS11:JBD11"/>
    <mergeCell ref="JBE11:JBP11"/>
    <mergeCell ref="JBQ11:JCB11"/>
    <mergeCell ref="JCC11:JCN11"/>
    <mergeCell ref="IXA11:IXL11"/>
    <mergeCell ref="IXM11:IXX11"/>
    <mergeCell ref="IXY11:IYJ11"/>
    <mergeCell ref="IYK11:IYV11"/>
    <mergeCell ref="IYW11:IZH11"/>
    <mergeCell ref="IZI11:IZT11"/>
    <mergeCell ref="IUG11:IUR11"/>
    <mergeCell ref="IUS11:IVD11"/>
    <mergeCell ref="IVE11:IVP11"/>
    <mergeCell ref="IVQ11:IWB11"/>
    <mergeCell ref="IWC11:IWN11"/>
    <mergeCell ref="IWO11:IWZ11"/>
    <mergeCell ref="IRM11:IRX11"/>
    <mergeCell ref="IRY11:ISJ11"/>
    <mergeCell ref="ISK11:ISV11"/>
    <mergeCell ref="ISW11:ITH11"/>
    <mergeCell ref="ITI11:ITT11"/>
    <mergeCell ref="ITU11:IUF11"/>
    <mergeCell ref="IOS11:IPD11"/>
    <mergeCell ref="IPE11:IPP11"/>
    <mergeCell ref="IPQ11:IQB11"/>
    <mergeCell ref="IQC11:IQN11"/>
    <mergeCell ref="IQO11:IQZ11"/>
    <mergeCell ref="IRA11:IRL11"/>
    <mergeCell ref="ILY11:IMJ11"/>
    <mergeCell ref="IMK11:IMV11"/>
    <mergeCell ref="IMW11:INH11"/>
    <mergeCell ref="INI11:INT11"/>
    <mergeCell ref="INU11:IOF11"/>
    <mergeCell ref="IOG11:IOR11"/>
    <mergeCell ref="IJE11:IJP11"/>
    <mergeCell ref="IJQ11:IKB11"/>
    <mergeCell ref="IKC11:IKN11"/>
    <mergeCell ref="IKO11:IKZ11"/>
    <mergeCell ref="ILA11:ILL11"/>
    <mergeCell ref="ILM11:ILX11"/>
    <mergeCell ref="IGK11:IGV11"/>
    <mergeCell ref="IGW11:IHH11"/>
    <mergeCell ref="IHI11:IHT11"/>
    <mergeCell ref="IHU11:IIF11"/>
    <mergeCell ref="IIG11:IIR11"/>
    <mergeCell ref="IIS11:IJD11"/>
    <mergeCell ref="IDQ11:IEB11"/>
    <mergeCell ref="IEC11:IEN11"/>
    <mergeCell ref="IEO11:IEZ11"/>
    <mergeCell ref="IFA11:IFL11"/>
    <mergeCell ref="IFM11:IFX11"/>
    <mergeCell ref="IFY11:IGJ11"/>
    <mergeCell ref="IAW11:IBH11"/>
    <mergeCell ref="IBI11:IBT11"/>
    <mergeCell ref="IBU11:ICF11"/>
    <mergeCell ref="ICG11:ICR11"/>
    <mergeCell ref="ICS11:IDD11"/>
    <mergeCell ref="IDE11:IDP11"/>
    <mergeCell ref="HYC11:HYN11"/>
    <mergeCell ref="HYO11:HYZ11"/>
    <mergeCell ref="HZA11:HZL11"/>
    <mergeCell ref="HZM11:HZX11"/>
    <mergeCell ref="HZY11:IAJ11"/>
    <mergeCell ref="IAK11:IAV11"/>
    <mergeCell ref="HVI11:HVT11"/>
    <mergeCell ref="HVU11:HWF11"/>
    <mergeCell ref="HWG11:HWR11"/>
    <mergeCell ref="HWS11:HXD11"/>
    <mergeCell ref="HXE11:HXP11"/>
    <mergeCell ref="HXQ11:HYB11"/>
    <mergeCell ref="HSO11:HSZ11"/>
    <mergeCell ref="HTA11:HTL11"/>
    <mergeCell ref="HTM11:HTX11"/>
    <mergeCell ref="HTY11:HUJ11"/>
    <mergeCell ref="HUK11:HUV11"/>
    <mergeCell ref="HUW11:HVH11"/>
    <mergeCell ref="HPU11:HQF11"/>
    <mergeCell ref="HQG11:HQR11"/>
    <mergeCell ref="HQS11:HRD11"/>
    <mergeCell ref="HRE11:HRP11"/>
    <mergeCell ref="HRQ11:HSB11"/>
    <mergeCell ref="HSC11:HSN11"/>
    <mergeCell ref="HNA11:HNL11"/>
    <mergeCell ref="HNM11:HNX11"/>
    <mergeCell ref="HNY11:HOJ11"/>
    <mergeCell ref="HOK11:HOV11"/>
    <mergeCell ref="HOW11:HPH11"/>
    <mergeCell ref="HPI11:HPT11"/>
    <mergeCell ref="HKG11:HKR11"/>
    <mergeCell ref="HKS11:HLD11"/>
    <mergeCell ref="HLE11:HLP11"/>
    <mergeCell ref="HLQ11:HMB11"/>
    <mergeCell ref="HMC11:HMN11"/>
    <mergeCell ref="HMO11:HMZ11"/>
    <mergeCell ref="HHM11:HHX11"/>
    <mergeCell ref="HHY11:HIJ11"/>
    <mergeCell ref="HIK11:HIV11"/>
    <mergeCell ref="HIW11:HJH11"/>
    <mergeCell ref="HJI11:HJT11"/>
    <mergeCell ref="HJU11:HKF11"/>
    <mergeCell ref="HES11:HFD11"/>
    <mergeCell ref="HFE11:HFP11"/>
    <mergeCell ref="HFQ11:HGB11"/>
    <mergeCell ref="HGC11:HGN11"/>
    <mergeCell ref="HGO11:HGZ11"/>
    <mergeCell ref="HHA11:HHL11"/>
    <mergeCell ref="HBY11:HCJ11"/>
    <mergeCell ref="HCK11:HCV11"/>
    <mergeCell ref="HCW11:HDH11"/>
    <mergeCell ref="HDI11:HDT11"/>
    <mergeCell ref="HDU11:HEF11"/>
    <mergeCell ref="HEG11:HER11"/>
    <mergeCell ref="GZE11:GZP11"/>
    <mergeCell ref="GZQ11:HAB11"/>
    <mergeCell ref="HAC11:HAN11"/>
    <mergeCell ref="HAO11:HAZ11"/>
    <mergeCell ref="HBA11:HBL11"/>
    <mergeCell ref="HBM11:HBX11"/>
    <mergeCell ref="GWK11:GWV11"/>
    <mergeCell ref="GWW11:GXH11"/>
    <mergeCell ref="GXI11:GXT11"/>
    <mergeCell ref="GXU11:GYF11"/>
    <mergeCell ref="GYG11:GYR11"/>
    <mergeCell ref="GYS11:GZD11"/>
    <mergeCell ref="GTQ11:GUB11"/>
    <mergeCell ref="GUC11:GUN11"/>
    <mergeCell ref="GUO11:GUZ11"/>
    <mergeCell ref="GVA11:GVL11"/>
    <mergeCell ref="GVM11:GVX11"/>
    <mergeCell ref="GVY11:GWJ11"/>
    <mergeCell ref="GQW11:GRH11"/>
    <mergeCell ref="GRI11:GRT11"/>
    <mergeCell ref="GRU11:GSF11"/>
    <mergeCell ref="GSG11:GSR11"/>
    <mergeCell ref="GSS11:GTD11"/>
    <mergeCell ref="GTE11:GTP11"/>
    <mergeCell ref="GOC11:GON11"/>
    <mergeCell ref="GOO11:GOZ11"/>
    <mergeCell ref="GPA11:GPL11"/>
    <mergeCell ref="GPM11:GPX11"/>
    <mergeCell ref="GPY11:GQJ11"/>
    <mergeCell ref="GQK11:GQV11"/>
    <mergeCell ref="GLI11:GLT11"/>
    <mergeCell ref="GLU11:GMF11"/>
    <mergeCell ref="GMG11:GMR11"/>
    <mergeCell ref="GMS11:GND11"/>
    <mergeCell ref="GNE11:GNP11"/>
    <mergeCell ref="GNQ11:GOB11"/>
    <mergeCell ref="GIO11:GIZ11"/>
    <mergeCell ref="GJA11:GJL11"/>
    <mergeCell ref="GJM11:GJX11"/>
    <mergeCell ref="GJY11:GKJ11"/>
    <mergeCell ref="GKK11:GKV11"/>
    <mergeCell ref="GKW11:GLH11"/>
    <mergeCell ref="GFU11:GGF11"/>
    <mergeCell ref="GGG11:GGR11"/>
    <mergeCell ref="GGS11:GHD11"/>
    <mergeCell ref="GHE11:GHP11"/>
    <mergeCell ref="GHQ11:GIB11"/>
    <mergeCell ref="GIC11:GIN11"/>
    <mergeCell ref="GDA11:GDL11"/>
    <mergeCell ref="GDM11:GDX11"/>
    <mergeCell ref="GDY11:GEJ11"/>
    <mergeCell ref="GEK11:GEV11"/>
    <mergeCell ref="GEW11:GFH11"/>
    <mergeCell ref="GFI11:GFT11"/>
    <mergeCell ref="GAG11:GAR11"/>
    <mergeCell ref="GAS11:GBD11"/>
    <mergeCell ref="GBE11:GBP11"/>
    <mergeCell ref="GBQ11:GCB11"/>
    <mergeCell ref="GCC11:GCN11"/>
    <mergeCell ref="GCO11:GCZ11"/>
    <mergeCell ref="FXM11:FXX11"/>
    <mergeCell ref="FXY11:FYJ11"/>
    <mergeCell ref="FYK11:FYV11"/>
    <mergeCell ref="FYW11:FZH11"/>
    <mergeCell ref="FZI11:FZT11"/>
    <mergeCell ref="FZU11:GAF11"/>
    <mergeCell ref="FUS11:FVD11"/>
    <mergeCell ref="FVE11:FVP11"/>
    <mergeCell ref="FVQ11:FWB11"/>
    <mergeCell ref="FWC11:FWN11"/>
    <mergeCell ref="FWO11:FWZ11"/>
    <mergeCell ref="FXA11:FXL11"/>
    <mergeCell ref="FRY11:FSJ11"/>
    <mergeCell ref="FSK11:FSV11"/>
    <mergeCell ref="FSW11:FTH11"/>
    <mergeCell ref="FTI11:FTT11"/>
    <mergeCell ref="FTU11:FUF11"/>
    <mergeCell ref="FUG11:FUR11"/>
    <mergeCell ref="FPE11:FPP11"/>
    <mergeCell ref="FPQ11:FQB11"/>
    <mergeCell ref="FQC11:FQN11"/>
    <mergeCell ref="FQO11:FQZ11"/>
    <mergeCell ref="FRA11:FRL11"/>
    <mergeCell ref="FRM11:FRX11"/>
    <mergeCell ref="FMK11:FMV11"/>
    <mergeCell ref="FMW11:FNH11"/>
    <mergeCell ref="FNI11:FNT11"/>
    <mergeCell ref="FNU11:FOF11"/>
    <mergeCell ref="FOG11:FOR11"/>
    <mergeCell ref="FOS11:FPD11"/>
    <mergeCell ref="FJQ11:FKB11"/>
    <mergeCell ref="FKC11:FKN11"/>
    <mergeCell ref="FKO11:FKZ11"/>
    <mergeCell ref="FLA11:FLL11"/>
    <mergeCell ref="FLM11:FLX11"/>
    <mergeCell ref="FLY11:FMJ11"/>
    <mergeCell ref="FGW11:FHH11"/>
    <mergeCell ref="FHI11:FHT11"/>
    <mergeCell ref="FHU11:FIF11"/>
    <mergeCell ref="FIG11:FIR11"/>
    <mergeCell ref="FIS11:FJD11"/>
    <mergeCell ref="FJE11:FJP11"/>
    <mergeCell ref="FEC11:FEN11"/>
    <mergeCell ref="FEO11:FEZ11"/>
    <mergeCell ref="FFA11:FFL11"/>
    <mergeCell ref="FFM11:FFX11"/>
    <mergeCell ref="FFY11:FGJ11"/>
    <mergeCell ref="FGK11:FGV11"/>
    <mergeCell ref="FBI11:FBT11"/>
    <mergeCell ref="FBU11:FCF11"/>
    <mergeCell ref="FCG11:FCR11"/>
    <mergeCell ref="FCS11:FDD11"/>
    <mergeCell ref="FDE11:FDP11"/>
    <mergeCell ref="FDQ11:FEB11"/>
    <mergeCell ref="EYO11:EYZ11"/>
    <mergeCell ref="EZA11:EZL11"/>
    <mergeCell ref="EZM11:EZX11"/>
    <mergeCell ref="EZY11:FAJ11"/>
    <mergeCell ref="FAK11:FAV11"/>
    <mergeCell ref="FAW11:FBH11"/>
    <mergeCell ref="EVU11:EWF11"/>
    <mergeCell ref="EWG11:EWR11"/>
    <mergeCell ref="EWS11:EXD11"/>
    <mergeCell ref="EXE11:EXP11"/>
    <mergeCell ref="EXQ11:EYB11"/>
    <mergeCell ref="EYC11:EYN11"/>
    <mergeCell ref="ETA11:ETL11"/>
    <mergeCell ref="ETM11:ETX11"/>
    <mergeCell ref="ETY11:EUJ11"/>
    <mergeCell ref="EUK11:EUV11"/>
    <mergeCell ref="EUW11:EVH11"/>
    <mergeCell ref="EVI11:EVT11"/>
    <mergeCell ref="EQG11:EQR11"/>
    <mergeCell ref="EQS11:ERD11"/>
    <mergeCell ref="ERE11:ERP11"/>
    <mergeCell ref="ERQ11:ESB11"/>
    <mergeCell ref="ESC11:ESN11"/>
    <mergeCell ref="ESO11:ESZ11"/>
    <mergeCell ref="ENM11:ENX11"/>
    <mergeCell ref="ENY11:EOJ11"/>
    <mergeCell ref="EOK11:EOV11"/>
    <mergeCell ref="EOW11:EPH11"/>
    <mergeCell ref="EPI11:EPT11"/>
    <mergeCell ref="EPU11:EQF11"/>
    <mergeCell ref="EKS11:ELD11"/>
    <mergeCell ref="ELE11:ELP11"/>
    <mergeCell ref="ELQ11:EMB11"/>
    <mergeCell ref="EMC11:EMN11"/>
    <mergeCell ref="EMO11:EMZ11"/>
    <mergeCell ref="ENA11:ENL11"/>
    <mergeCell ref="EHY11:EIJ11"/>
    <mergeCell ref="EIK11:EIV11"/>
    <mergeCell ref="EIW11:EJH11"/>
    <mergeCell ref="EJI11:EJT11"/>
    <mergeCell ref="EJU11:EKF11"/>
    <mergeCell ref="EKG11:EKR11"/>
    <mergeCell ref="EFE11:EFP11"/>
    <mergeCell ref="EFQ11:EGB11"/>
    <mergeCell ref="EGC11:EGN11"/>
    <mergeCell ref="EGO11:EGZ11"/>
    <mergeCell ref="EHA11:EHL11"/>
    <mergeCell ref="EHM11:EHX11"/>
    <mergeCell ref="ECK11:ECV11"/>
    <mergeCell ref="ECW11:EDH11"/>
    <mergeCell ref="EDI11:EDT11"/>
    <mergeCell ref="EDU11:EEF11"/>
    <mergeCell ref="EEG11:EER11"/>
    <mergeCell ref="EES11:EFD11"/>
    <mergeCell ref="DZQ11:EAB11"/>
    <mergeCell ref="EAC11:EAN11"/>
    <mergeCell ref="EAO11:EAZ11"/>
    <mergeCell ref="EBA11:EBL11"/>
    <mergeCell ref="EBM11:EBX11"/>
    <mergeCell ref="EBY11:ECJ11"/>
    <mergeCell ref="DWW11:DXH11"/>
    <mergeCell ref="DXI11:DXT11"/>
    <mergeCell ref="DXU11:DYF11"/>
    <mergeCell ref="DYG11:DYR11"/>
    <mergeCell ref="DYS11:DZD11"/>
    <mergeCell ref="DZE11:DZP11"/>
    <mergeCell ref="DUC11:DUN11"/>
    <mergeCell ref="DUO11:DUZ11"/>
    <mergeCell ref="DVA11:DVL11"/>
    <mergeCell ref="DVM11:DVX11"/>
    <mergeCell ref="DVY11:DWJ11"/>
    <mergeCell ref="DWK11:DWV11"/>
    <mergeCell ref="DRI11:DRT11"/>
    <mergeCell ref="DRU11:DSF11"/>
    <mergeCell ref="DSG11:DSR11"/>
    <mergeCell ref="DSS11:DTD11"/>
    <mergeCell ref="DTE11:DTP11"/>
    <mergeCell ref="DTQ11:DUB11"/>
    <mergeCell ref="DOO11:DOZ11"/>
    <mergeCell ref="DPA11:DPL11"/>
    <mergeCell ref="DPM11:DPX11"/>
    <mergeCell ref="DPY11:DQJ11"/>
    <mergeCell ref="DQK11:DQV11"/>
    <mergeCell ref="DQW11:DRH11"/>
    <mergeCell ref="DLU11:DMF11"/>
    <mergeCell ref="DMG11:DMR11"/>
    <mergeCell ref="DMS11:DND11"/>
    <mergeCell ref="DNE11:DNP11"/>
    <mergeCell ref="DNQ11:DOB11"/>
    <mergeCell ref="DOC11:DON11"/>
    <mergeCell ref="DJA11:DJL11"/>
    <mergeCell ref="DJM11:DJX11"/>
    <mergeCell ref="DJY11:DKJ11"/>
    <mergeCell ref="DKK11:DKV11"/>
    <mergeCell ref="DKW11:DLH11"/>
    <mergeCell ref="DLI11:DLT11"/>
    <mergeCell ref="DGG11:DGR11"/>
    <mergeCell ref="DGS11:DHD11"/>
    <mergeCell ref="DHE11:DHP11"/>
    <mergeCell ref="DHQ11:DIB11"/>
    <mergeCell ref="DIC11:DIN11"/>
    <mergeCell ref="DIO11:DIZ11"/>
    <mergeCell ref="DDM11:DDX11"/>
    <mergeCell ref="DDY11:DEJ11"/>
    <mergeCell ref="DEK11:DEV11"/>
    <mergeCell ref="DEW11:DFH11"/>
    <mergeCell ref="DFI11:DFT11"/>
    <mergeCell ref="DFU11:DGF11"/>
    <mergeCell ref="DAS11:DBD11"/>
    <mergeCell ref="DBE11:DBP11"/>
    <mergeCell ref="DBQ11:DCB11"/>
    <mergeCell ref="DCC11:DCN11"/>
    <mergeCell ref="DCO11:DCZ11"/>
    <mergeCell ref="DDA11:DDL11"/>
    <mergeCell ref="CXY11:CYJ11"/>
    <mergeCell ref="CYK11:CYV11"/>
    <mergeCell ref="CYW11:CZH11"/>
    <mergeCell ref="CZI11:CZT11"/>
    <mergeCell ref="CZU11:DAF11"/>
    <mergeCell ref="DAG11:DAR11"/>
    <mergeCell ref="CVE11:CVP11"/>
    <mergeCell ref="CVQ11:CWB11"/>
    <mergeCell ref="CWC11:CWN11"/>
    <mergeCell ref="CWO11:CWZ11"/>
    <mergeCell ref="CXA11:CXL11"/>
    <mergeCell ref="CXM11:CXX11"/>
    <mergeCell ref="CSK11:CSV11"/>
    <mergeCell ref="CSW11:CTH11"/>
    <mergeCell ref="CTI11:CTT11"/>
    <mergeCell ref="CTU11:CUF11"/>
    <mergeCell ref="CUG11:CUR11"/>
    <mergeCell ref="CUS11:CVD11"/>
    <mergeCell ref="CPQ11:CQB11"/>
    <mergeCell ref="CQC11:CQN11"/>
    <mergeCell ref="CQO11:CQZ11"/>
    <mergeCell ref="CRA11:CRL11"/>
    <mergeCell ref="CRM11:CRX11"/>
    <mergeCell ref="CRY11:CSJ11"/>
    <mergeCell ref="CMW11:CNH11"/>
    <mergeCell ref="CNI11:CNT11"/>
    <mergeCell ref="CNU11:COF11"/>
    <mergeCell ref="COG11:COR11"/>
    <mergeCell ref="COS11:CPD11"/>
    <mergeCell ref="CPE11:CPP11"/>
    <mergeCell ref="CKC11:CKN11"/>
    <mergeCell ref="CKO11:CKZ11"/>
    <mergeCell ref="CLA11:CLL11"/>
    <mergeCell ref="CLM11:CLX11"/>
    <mergeCell ref="CLY11:CMJ11"/>
    <mergeCell ref="CMK11:CMV11"/>
    <mergeCell ref="CHI11:CHT11"/>
    <mergeCell ref="CHU11:CIF11"/>
    <mergeCell ref="CIG11:CIR11"/>
    <mergeCell ref="CIS11:CJD11"/>
    <mergeCell ref="CJE11:CJP11"/>
    <mergeCell ref="CJQ11:CKB11"/>
    <mergeCell ref="CEO11:CEZ11"/>
    <mergeCell ref="CFA11:CFL11"/>
    <mergeCell ref="CFM11:CFX11"/>
    <mergeCell ref="CFY11:CGJ11"/>
    <mergeCell ref="CGK11:CGV11"/>
    <mergeCell ref="CGW11:CHH11"/>
    <mergeCell ref="CBU11:CCF11"/>
    <mergeCell ref="CCG11:CCR11"/>
    <mergeCell ref="CCS11:CDD11"/>
    <mergeCell ref="CDE11:CDP11"/>
    <mergeCell ref="CDQ11:CEB11"/>
    <mergeCell ref="CEC11:CEN11"/>
    <mergeCell ref="BZA11:BZL11"/>
    <mergeCell ref="BZM11:BZX11"/>
    <mergeCell ref="BZY11:CAJ11"/>
    <mergeCell ref="CAK11:CAV11"/>
    <mergeCell ref="CAW11:CBH11"/>
    <mergeCell ref="CBI11:CBT11"/>
    <mergeCell ref="BWG11:BWR11"/>
    <mergeCell ref="BWS11:BXD11"/>
    <mergeCell ref="BXE11:BXP11"/>
    <mergeCell ref="BXQ11:BYB11"/>
    <mergeCell ref="BYC11:BYN11"/>
    <mergeCell ref="BYO11:BYZ11"/>
    <mergeCell ref="BTM11:BTX11"/>
    <mergeCell ref="BTY11:BUJ11"/>
    <mergeCell ref="BUK11:BUV11"/>
    <mergeCell ref="BUW11:BVH11"/>
    <mergeCell ref="BVI11:BVT11"/>
    <mergeCell ref="BVU11:BWF11"/>
    <mergeCell ref="BQS11:BRD11"/>
    <mergeCell ref="BRE11:BRP11"/>
    <mergeCell ref="BRQ11:BSB11"/>
    <mergeCell ref="BSC11:BSN11"/>
    <mergeCell ref="BSO11:BSZ11"/>
    <mergeCell ref="BTA11:BTL11"/>
    <mergeCell ref="BNY11:BOJ11"/>
    <mergeCell ref="BOK11:BOV11"/>
    <mergeCell ref="BOW11:BPH11"/>
    <mergeCell ref="BPI11:BPT11"/>
    <mergeCell ref="BPU11:BQF11"/>
    <mergeCell ref="BQG11:BQR11"/>
    <mergeCell ref="BLE11:BLP11"/>
    <mergeCell ref="BLQ11:BMB11"/>
    <mergeCell ref="BMC11:BMN11"/>
    <mergeCell ref="BMO11:BMZ11"/>
    <mergeCell ref="BNA11:BNL11"/>
    <mergeCell ref="BNM11:BNX11"/>
    <mergeCell ref="BIK11:BIV11"/>
    <mergeCell ref="BIW11:BJH11"/>
    <mergeCell ref="BJI11:BJT11"/>
    <mergeCell ref="BJU11:BKF11"/>
    <mergeCell ref="BKG11:BKR11"/>
    <mergeCell ref="BKS11:BLD11"/>
    <mergeCell ref="BFQ11:BGB11"/>
    <mergeCell ref="BGC11:BGN11"/>
    <mergeCell ref="BGO11:BGZ11"/>
    <mergeCell ref="BHA11:BHL11"/>
    <mergeCell ref="BHM11:BHX11"/>
    <mergeCell ref="BHY11:BIJ11"/>
    <mergeCell ref="BCW11:BDH11"/>
    <mergeCell ref="BDI11:BDT11"/>
    <mergeCell ref="BDU11:BEF11"/>
    <mergeCell ref="BEG11:BER11"/>
    <mergeCell ref="BES11:BFD11"/>
    <mergeCell ref="BFE11:BFP11"/>
    <mergeCell ref="BAC11:BAN11"/>
    <mergeCell ref="BAO11:BAZ11"/>
    <mergeCell ref="BBA11:BBL11"/>
    <mergeCell ref="BBM11:BBX11"/>
    <mergeCell ref="BBY11:BCJ11"/>
    <mergeCell ref="BCK11:BCV11"/>
    <mergeCell ref="AXI11:AXT11"/>
    <mergeCell ref="AXU11:AYF11"/>
    <mergeCell ref="AYG11:AYR11"/>
    <mergeCell ref="AYS11:AZD11"/>
    <mergeCell ref="AZE11:AZP11"/>
    <mergeCell ref="AZQ11:BAB11"/>
    <mergeCell ref="AUO11:AUZ11"/>
    <mergeCell ref="AVA11:AVL11"/>
    <mergeCell ref="AVM11:AVX11"/>
    <mergeCell ref="AVY11:AWJ11"/>
    <mergeCell ref="AWK11:AWV11"/>
    <mergeCell ref="AWW11:AXH11"/>
    <mergeCell ref="ARU11:ASF11"/>
    <mergeCell ref="ASG11:ASR11"/>
    <mergeCell ref="ASS11:ATD11"/>
    <mergeCell ref="ATE11:ATP11"/>
    <mergeCell ref="ATQ11:AUB11"/>
    <mergeCell ref="AUC11:AUN11"/>
    <mergeCell ref="APA11:APL11"/>
    <mergeCell ref="APM11:APX11"/>
    <mergeCell ref="APY11:AQJ11"/>
    <mergeCell ref="AQK11:AQV11"/>
    <mergeCell ref="AQW11:ARH11"/>
    <mergeCell ref="ARI11:ART11"/>
    <mergeCell ref="AMG11:AMR11"/>
    <mergeCell ref="AMS11:AND11"/>
    <mergeCell ref="ANE11:ANP11"/>
    <mergeCell ref="ANQ11:AOB11"/>
    <mergeCell ref="AOC11:AON11"/>
    <mergeCell ref="AOO11:AOZ11"/>
    <mergeCell ref="AJM11:AJX11"/>
    <mergeCell ref="AJY11:AKJ11"/>
    <mergeCell ref="AKK11:AKV11"/>
    <mergeCell ref="AKW11:ALH11"/>
    <mergeCell ref="ALI11:ALT11"/>
    <mergeCell ref="ALU11:AMF11"/>
    <mergeCell ref="AGS11:AHD11"/>
    <mergeCell ref="AHE11:AHP11"/>
    <mergeCell ref="AHQ11:AIB11"/>
    <mergeCell ref="AIC11:AIN11"/>
    <mergeCell ref="AIO11:AIZ11"/>
    <mergeCell ref="AJA11:AJL11"/>
    <mergeCell ref="ADY11:AEJ11"/>
    <mergeCell ref="AEK11:AEV11"/>
    <mergeCell ref="AEW11:AFH11"/>
    <mergeCell ref="AFI11:AFT11"/>
    <mergeCell ref="AFU11:AGF11"/>
    <mergeCell ref="AGG11:AGR11"/>
    <mergeCell ref="ABE11:ABP11"/>
    <mergeCell ref="ABQ11:ACB11"/>
    <mergeCell ref="ACC11:ACN11"/>
    <mergeCell ref="ACO11:ACZ11"/>
    <mergeCell ref="ADA11:ADL11"/>
    <mergeCell ref="ADM11:ADX11"/>
    <mergeCell ref="YK11:YV11"/>
    <mergeCell ref="YW11:ZH11"/>
    <mergeCell ref="ZI11:ZT11"/>
    <mergeCell ref="ZU11:AAF11"/>
    <mergeCell ref="AAG11:AAR11"/>
    <mergeCell ref="AAS11:ABD11"/>
    <mergeCell ref="VQ11:WB11"/>
    <mergeCell ref="WC11:WN11"/>
    <mergeCell ref="WO11:WZ11"/>
    <mergeCell ref="XA11:XL11"/>
    <mergeCell ref="XM11:XX11"/>
    <mergeCell ref="XY11:YJ11"/>
    <mergeCell ref="SW11:TH11"/>
    <mergeCell ref="TI11:TT11"/>
    <mergeCell ref="TU11:UF11"/>
    <mergeCell ref="UG11:UR11"/>
    <mergeCell ref="US11:VD11"/>
    <mergeCell ref="VE11:VP11"/>
    <mergeCell ref="QC11:QN11"/>
    <mergeCell ref="QO11:QZ11"/>
    <mergeCell ref="RA11:RL11"/>
    <mergeCell ref="RM11:RX11"/>
    <mergeCell ref="RY11:SJ11"/>
    <mergeCell ref="SK11:SV11"/>
    <mergeCell ref="NI11:NT11"/>
    <mergeCell ref="NU11:OF11"/>
    <mergeCell ref="OG11:OR11"/>
    <mergeCell ref="OS11:PD11"/>
    <mergeCell ref="PE11:PP11"/>
    <mergeCell ref="PQ11:QB11"/>
    <mergeCell ref="KO11:KZ11"/>
    <mergeCell ref="LA11:LL11"/>
    <mergeCell ref="LM11:LX11"/>
    <mergeCell ref="LY11:MJ11"/>
    <mergeCell ref="MK11:MV11"/>
    <mergeCell ref="MW11:NH11"/>
    <mergeCell ref="HU11:IF11"/>
    <mergeCell ref="IG11:IR11"/>
    <mergeCell ref="IS11:JD11"/>
    <mergeCell ref="JE11:JP11"/>
    <mergeCell ref="JQ11:KB11"/>
    <mergeCell ref="KC11:KN11"/>
    <mergeCell ref="FA11:FL11"/>
    <mergeCell ref="FM11:FX11"/>
    <mergeCell ref="FY11:GJ11"/>
    <mergeCell ref="GK11:GV11"/>
    <mergeCell ref="GW11:HH11"/>
    <mergeCell ref="HI11:HT11"/>
    <mergeCell ref="CG11:CR11"/>
    <mergeCell ref="CS11:DD11"/>
    <mergeCell ref="DE11:DP11"/>
    <mergeCell ref="DQ11:EB11"/>
    <mergeCell ref="EC11:EN11"/>
    <mergeCell ref="EO11:EZ11"/>
    <mergeCell ref="A19:L19"/>
    <mergeCell ref="M11:X11"/>
    <mergeCell ref="Y11:AJ11"/>
    <mergeCell ref="AK11:AV11"/>
    <mergeCell ref="AW11:BH11"/>
    <mergeCell ref="BI11:BT11"/>
    <mergeCell ref="BU11:CF11"/>
    <mergeCell ref="A7:L7"/>
    <mergeCell ref="A8:L8"/>
    <mergeCell ref="A9:L9"/>
    <mergeCell ref="A10:L10"/>
    <mergeCell ref="A11:K11"/>
    <mergeCell ref="A1:J1"/>
    <mergeCell ref="A2:L2"/>
    <mergeCell ref="A3:L3"/>
    <mergeCell ref="A4:L4"/>
    <mergeCell ref="A5:L5"/>
    <mergeCell ref="A6:L6"/>
    <mergeCell ref="A17:L17"/>
    <mergeCell ref="A18:L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2"/>
  <sheetViews>
    <sheetView zoomScale="85" zoomScaleNormal="85" workbookViewId="0">
      <selection activeCell="C6" sqref="C6"/>
    </sheetView>
  </sheetViews>
  <sheetFormatPr defaultColWidth="9.140625" defaultRowHeight="12.75"/>
  <cols>
    <col min="1" max="1" width="23.5703125" style="2" customWidth="1"/>
    <col min="2" max="2" width="20.85546875" style="2" customWidth="1"/>
    <col min="3" max="3" width="21.5703125" style="2" customWidth="1"/>
    <col min="4" max="4" width="99.28515625" style="2" customWidth="1"/>
    <col min="5" max="5" width="9.140625" style="2" customWidth="1"/>
    <col min="6" max="16384" width="9.140625" style="2"/>
  </cols>
  <sheetData>
    <row r="1" spans="1:4" ht="13.5" thickBot="1">
      <c r="A1" s="353" t="s">
        <v>128</v>
      </c>
      <c r="B1" s="354"/>
      <c r="C1" s="354"/>
      <c r="D1" s="159" t="s">
        <v>156</v>
      </c>
    </row>
    <row r="2" spans="1:4">
      <c r="A2" s="160" t="s">
        <v>10</v>
      </c>
      <c r="B2" s="351" t="s">
        <v>121</v>
      </c>
      <c r="C2" s="352"/>
      <c r="D2" s="168"/>
    </row>
    <row r="3" spans="1:4" ht="13.5" thickBot="1">
      <c r="A3" s="161"/>
      <c r="B3" s="171" t="s">
        <v>108</v>
      </c>
      <c r="C3" s="172" t="s">
        <v>127</v>
      </c>
      <c r="D3" s="169"/>
    </row>
    <row r="4" spans="1:4" ht="12.75" customHeight="1">
      <c r="A4" s="162" t="s">
        <v>11</v>
      </c>
      <c r="B4" s="173">
        <v>0.216</v>
      </c>
      <c r="C4" s="174">
        <v>0.21</v>
      </c>
      <c r="D4" s="358" t="s">
        <v>157</v>
      </c>
    </row>
    <row r="5" spans="1:4" ht="13.5" thickBot="1">
      <c r="A5" s="163" t="s">
        <v>22</v>
      </c>
      <c r="B5" s="175">
        <v>0.51900000000000002</v>
      </c>
      <c r="C5" s="176">
        <v>0.23300000000000001</v>
      </c>
      <c r="D5" s="359"/>
    </row>
    <row r="6" spans="1:4">
      <c r="A6" s="164" t="s">
        <v>152</v>
      </c>
      <c r="B6" s="336"/>
      <c r="C6" s="337"/>
      <c r="D6" s="366" t="s">
        <v>259</v>
      </c>
    </row>
    <row r="7" spans="1:4">
      <c r="A7" s="165" t="s">
        <v>153</v>
      </c>
      <c r="B7" s="338"/>
      <c r="C7" s="339"/>
      <c r="D7" s="367"/>
    </row>
    <row r="8" spans="1:4">
      <c r="A8" s="166" t="s">
        <v>154</v>
      </c>
      <c r="B8" s="338"/>
      <c r="C8" s="339"/>
      <c r="D8" s="367"/>
    </row>
    <row r="9" spans="1:4" ht="13.5" thickBot="1">
      <c r="A9" s="167" t="s">
        <v>155</v>
      </c>
      <c r="B9" s="340"/>
      <c r="C9" s="341"/>
      <c r="D9" s="368"/>
    </row>
    <row r="10" spans="1:4" ht="51.75" thickBot="1">
      <c r="A10" s="335" t="s">
        <v>243</v>
      </c>
      <c r="B10" s="342"/>
      <c r="C10" s="343"/>
      <c r="D10" s="170" t="s">
        <v>245</v>
      </c>
    </row>
    <row r="12" spans="1:4" ht="13.5" thickBot="1"/>
    <row r="13" spans="1:4">
      <c r="A13" s="355" t="s">
        <v>244</v>
      </c>
      <c r="B13" s="356"/>
      <c r="C13" s="357"/>
      <c r="D13" s="158"/>
    </row>
    <row r="14" spans="1:4" ht="12.75" customHeight="1">
      <c r="A14" s="360"/>
      <c r="B14" s="361"/>
      <c r="C14" s="361"/>
      <c r="D14" s="362"/>
    </row>
    <row r="15" spans="1:4">
      <c r="A15" s="360"/>
      <c r="B15" s="361"/>
      <c r="C15" s="361"/>
      <c r="D15" s="362"/>
    </row>
    <row r="16" spans="1:4">
      <c r="A16" s="360"/>
      <c r="B16" s="361"/>
      <c r="C16" s="361"/>
      <c r="D16" s="362"/>
    </row>
    <row r="17" spans="1:4">
      <c r="A17" s="360"/>
      <c r="B17" s="361"/>
      <c r="C17" s="361"/>
      <c r="D17" s="362"/>
    </row>
    <row r="18" spans="1:4">
      <c r="A18" s="360"/>
      <c r="B18" s="361"/>
      <c r="C18" s="361"/>
      <c r="D18" s="362"/>
    </row>
    <row r="19" spans="1:4">
      <c r="A19" s="360"/>
      <c r="B19" s="361"/>
      <c r="C19" s="361"/>
      <c r="D19" s="362"/>
    </row>
    <row r="20" spans="1:4">
      <c r="A20" s="360"/>
      <c r="B20" s="361"/>
      <c r="C20" s="361"/>
      <c r="D20" s="362"/>
    </row>
    <row r="21" spans="1:4">
      <c r="A21" s="360"/>
      <c r="B21" s="361"/>
      <c r="C21" s="361"/>
      <c r="D21" s="362"/>
    </row>
    <row r="22" spans="1:4">
      <c r="A22" s="360"/>
      <c r="B22" s="361"/>
      <c r="C22" s="361"/>
      <c r="D22" s="362"/>
    </row>
    <row r="23" spans="1:4">
      <c r="A23" s="360"/>
      <c r="B23" s="361"/>
      <c r="C23" s="361"/>
      <c r="D23" s="362"/>
    </row>
    <row r="24" spans="1:4">
      <c r="A24" s="360"/>
      <c r="B24" s="361"/>
      <c r="C24" s="361"/>
      <c r="D24" s="362"/>
    </row>
    <row r="25" spans="1:4">
      <c r="A25" s="360"/>
      <c r="B25" s="361"/>
      <c r="C25" s="361"/>
      <c r="D25" s="362"/>
    </row>
    <row r="26" spans="1:4">
      <c r="A26" s="360"/>
      <c r="B26" s="361"/>
      <c r="C26" s="361"/>
      <c r="D26" s="362"/>
    </row>
    <row r="27" spans="1:4">
      <c r="A27" s="360"/>
      <c r="B27" s="361"/>
      <c r="C27" s="361"/>
      <c r="D27" s="362"/>
    </row>
    <row r="28" spans="1:4">
      <c r="A28" s="360"/>
      <c r="B28" s="361"/>
      <c r="C28" s="361"/>
      <c r="D28" s="362"/>
    </row>
    <row r="29" spans="1:4">
      <c r="A29" s="360"/>
      <c r="B29" s="361"/>
      <c r="C29" s="361"/>
      <c r="D29" s="362"/>
    </row>
    <row r="30" spans="1:4">
      <c r="A30" s="360"/>
      <c r="B30" s="361"/>
      <c r="C30" s="361"/>
      <c r="D30" s="362"/>
    </row>
    <row r="31" spans="1:4">
      <c r="A31" s="360"/>
      <c r="B31" s="361"/>
      <c r="C31" s="361"/>
      <c r="D31" s="362"/>
    </row>
    <row r="32" spans="1:4" ht="13.5" thickBot="1">
      <c r="A32" s="363"/>
      <c r="B32" s="364"/>
      <c r="C32" s="364"/>
      <c r="D32" s="365"/>
    </row>
  </sheetData>
  <sheetProtection algorithmName="SHA-512" hashValue="ejPzzwQNDtdROteaNRro0cgrQO+WzDpBhqsxGmNkFeT1z64ucpbrXAyPeeHkyxBLR524uIGe3iwqtae+rbY0Bg==" saltValue="5qUbi7btJfP+3a5PSCeTwg==" spinCount="100000" sheet="1" objects="1" scenarios="1"/>
  <mergeCells count="6">
    <mergeCell ref="B2:C2"/>
    <mergeCell ref="A1:C1"/>
    <mergeCell ref="A13:C13"/>
    <mergeCell ref="D4:D5"/>
    <mergeCell ref="A14:D32"/>
    <mergeCell ref="D6: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31"/>
  <sheetViews>
    <sheetView tabSelected="1" zoomScale="85" zoomScaleNormal="85" workbookViewId="0">
      <selection activeCell="Y93" sqref="Y93"/>
    </sheetView>
  </sheetViews>
  <sheetFormatPr defaultColWidth="9.140625" defaultRowHeight="12.75"/>
  <cols>
    <col min="1" max="1" width="15.7109375" style="34" customWidth="1"/>
    <col min="2" max="4" width="12.42578125" style="35" customWidth="1"/>
    <col min="5" max="5" width="15.28515625" style="35" customWidth="1"/>
    <col min="6" max="6" width="16.140625" style="35" bestFit="1" customWidth="1"/>
    <col min="7" max="7" width="15.28515625" style="35" customWidth="1"/>
    <col min="8" max="8" width="18.42578125" style="35" customWidth="1"/>
    <col min="9" max="18" width="15.28515625" style="35" customWidth="1"/>
    <col min="19" max="25" width="15.28515625" style="36" customWidth="1"/>
    <col min="26" max="26" width="17.85546875" style="36" customWidth="1"/>
    <col min="27" max="43" width="15.28515625" style="36" customWidth="1"/>
    <col min="44" max="44" width="10" style="36" customWidth="1"/>
    <col min="45" max="45" width="35" style="36" customWidth="1"/>
    <col min="46" max="46" width="19.5703125" style="36" customWidth="1"/>
    <col min="47" max="47" width="14" style="36" customWidth="1"/>
    <col min="48" max="48" width="14.5703125" style="36" customWidth="1"/>
    <col min="49" max="49" width="13.5703125" style="36" customWidth="1"/>
    <col min="50" max="50" width="11.42578125" style="36" customWidth="1"/>
    <col min="51" max="51" width="10.42578125" style="36" customWidth="1"/>
    <col min="52" max="52" width="12" style="36" customWidth="1"/>
    <col min="53" max="16384" width="9.140625" style="36"/>
  </cols>
  <sheetData>
    <row r="1" spans="1:27" ht="28.5" customHeight="1">
      <c r="A1" s="425" t="s">
        <v>104</v>
      </c>
      <c r="B1" s="425"/>
      <c r="C1" s="425"/>
      <c r="D1" s="425"/>
      <c r="E1" s="425"/>
      <c r="F1" s="425"/>
      <c r="G1" s="425"/>
      <c r="H1" s="425"/>
      <c r="I1" s="425"/>
      <c r="J1" s="425"/>
      <c r="K1" s="425"/>
      <c r="L1" s="425"/>
      <c r="M1" s="425"/>
      <c r="N1" s="420" t="s">
        <v>109</v>
      </c>
      <c r="O1" s="420"/>
      <c r="P1" s="420"/>
      <c r="Q1" s="420"/>
      <c r="R1" s="420"/>
      <c r="S1" s="421"/>
      <c r="T1" s="417" t="s">
        <v>110</v>
      </c>
      <c r="U1" s="418"/>
      <c r="V1" s="418"/>
      <c r="W1" s="418"/>
      <c r="X1" s="418"/>
      <c r="Y1" s="418"/>
      <c r="Z1" s="418"/>
      <c r="AA1" s="35"/>
    </row>
    <row r="2" spans="1:27" s="77" customFormat="1" ht="27" customHeight="1">
      <c r="A2" s="422" t="s">
        <v>179</v>
      </c>
      <c r="B2" s="423"/>
      <c r="C2" s="423"/>
      <c r="D2" s="423"/>
      <c r="E2" s="423"/>
      <c r="F2" s="423"/>
      <c r="G2" s="423"/>
      <c r="H2" s="423"/>
      <c r="I2" s="423"/>
      <c r="J2" s="423"/>
      <c r="K2" s="423"/>
      <c r="L2" s="423"/>
      <c r="M2" s="423"/>
      <c r="N2" s="423"/>
      <c r="O2" s="423"/>
      <c r="P2" s="423"/>
      <c r="Q2" s="423"/>
      <c r="R2" s="423"/>
      <c r="S2" s="423"/>
      <c r="T2" s="423"/>
      <c r="U2" s="423"/>
      <c r="V2" s="423"/>
      <c r="W2" s="423"/>
      <c r="X2" s="423"/>
      <c r="Y2" s="423"/>
      <c r="Z2" s="424"/>
      <c r="AA2" s="273" t="s">
        <v>211</v>
      </c>
    </row>
    <row r="3" spans="1:27" ht="30.75" customHeight="1">
      <c r="A3" s="419" t="s">
        <v>197</v>
      </c>
      <c r="B3" s="383" t="s">
        <v>212</v>
      </c>
      <c r="C3" s="383" t="s">
        <v>1</v>
      </c>
      <c r="D3" s="427" t="s">
        <v>219</v>
      </c>
      <c r="E3" s="426" t="s">
        <v>200</v>
      </c>
      <c r="F3" s="395"/>
      <c r="G3" s="369" t="s">
        <v>188</v>
      </c>
      <c r="H3" s="370"/>
      <c r="I3" s="370"/>
      <c r="J3" s="370"/>
      <c r="K3" s="370"/>
      <c r="L3" s="370"/>
      <c r="M3" s="371"/>
      <c r="N3" s="394" t="s">
        <v>151</v>
      </c>
      <c r="O3" s="426"/>
      <c r="P3" s="426"/>
      <c r="Q3" s="426"/>
      <c r="R3" s="426"/>
      <c r="S3" s="426"/>
      <c r="T3" s="429" t="s">
        <v>18</v>
      </c>
      <c r="U3" s="430"/>
      <c r="V3" s="430"/>
      <c r="W3" s="430"/>
      <c r="X3" s="430"/>
      <c r="Y3" s="431"/>
      <c r="Z3" s="432"/>
      <c r="AA3" s="282" t="s">
        <v>81</v>
      </c>
    </row>
    <row r="4" spans="1:27" s="180" customFormat="1" ht="58.5" customHeight="1">
      <c r="A4" s="379"/>
      <c r="B4" s="383"/>
      <c r="C4" s="383"/>
      <c r="D4" s="428"/>
      <c r="E4" s="250" t="s">
        <v>23</v>
      </c>
      <c r="F4" s="178" t="s">
        <v>24</v>
      </c>
      <c r="G4" s="155" t="s">
        <v>129</v>
      </c>
      <c r="H4" s="250" t="s">
        <v>20</v>
      </c>
      <c r="I4" s="250" t="s">
        <v>186</v>
      </c>
      <c r="J4" s="250" t="s">
        <v>21</v>
      </c>
      <c r="K4" s="250" t="s">
        <v>131</v>
      </c>
      <c r="L4" s="250" t="s">
        <v>187</v>
      </c>
      <c r="M4" s="157" t="s">
        <v>133</v>
      </c>
      <c r="N4" s="155" t="s">
        <v>135</v>
      </c>
      <c r="O4" s="250" t="s">
        <v>136</v>
      </c>
      <c r="P4" s="250" t="s">
        <v>138</v>
      </c>
      <c r="Q4" s="250" t="s">
        <v>139</v>
      </c>
      <c r="R4" s="250" t="s">
        <v>140</v>
      </c>
      <c r="S4" s="268" t="s">
        <v>95</v>
      </c>
      <c r="T4" s="177" t="s">
        <v>135</v>
      </c>
      <c r="U4" s="250" t="s">
        <v>136</v>
      </c>
      <c r="V4" s="250" t="s">
        <v>138</v>
      </c>
      <c r="W4" s="250" t="s">
        <v>139</v>
      </c>
      <c r="X4" s="250" t="s">
        <v>140</v>
      </c>
      <c r="Y4" s="147" t="s">
        <v>113</v>
      </c>
      <c r="Z4" s="228" t="s">
        <v>117</v>
      </c>
      <c r="AA4" s="157" t="s">
        <v>88</v>
      </c>
    </row>
    <row r="5" spans="1:27" s="180" customFormat="1" ht="51" customHeight="1">
      <c r="A5" s="293"/>
      <c r="B5" s="148" t="s">
        <v>213</v>
      </c>
      <c r="C5" s="148"/>
      <c r="D5" s="228"/>
      <c r="E5" s="148"/>
      <c r="F5" s="227" t="s">
        <v>218</v>
      </c>
      <c r="G5" s="148" t="s">
        <v>214</v>
      </c>
      <c r="H5" s="291"/>
      <c r="I5" s="148" t="s">
        <v>215</v>
      </c>
      <c r="J5" s="291"/>
      <c r="K5" s="148" t="s">
        <v>216</v>
      </c>
      <c r="L5" s="148" t="s">
        <v>217</v>
      </c>
      <c r="M5" s="148" t="s">
        <v>122</v>
      </c>
      <c r="N5" s="147"/>
      <c r="O5" s="148"/>
      <c r="P5" s="148"/>
      <c r="Q5" s="148"/>
      <c r="R5" s="148"/>
      <c r="S5" s="294"/>
      <c r="T5" s="295"/>
      <c r="U5" s="148"/>
      <c r="V5" s="148"/>
      <c r="W5" s="148"/>
      <c r="X5" s="148"/>
      <c r="Y5" s="147"/>
      <c r="Z5" s="228"/>
      <c r="AA5" s="228"/>
    </row>
    <row r="6" spans="1:27" ht="13.5" customHeight="1">
      <c r="A6" s="99" t="s">
        <v>281</v>
      </c>
      <c r="B6" s="100">
        <v>59.6</v>
      </c>
      <c r="C6" s="100">
        <v>2</v>
      </c>
      <c r="D6" s="101">
        <v>59.6</v>
      </c>
      <c r="E6" s="96">
        <f t="shared" ref="E6:E37" si="0">IFERROR(S6/$B6,"")</f>
        <v>15.185083892617449</v>
      </c>
      <c r="F6" s="108">
        <v>15.2</v>
      </c>
      <c r="G6" s="100">
        <v>1243</v>
      </c>
      <c r="H6" s="140" t="str">
        <f>IF(G6&gt;0,"Natural Gas","")</f>
        <v>Natural Gas</v>
      </c>
      <c r="I6" s="100">
        <v>2118</v>
      </c>
      <c r="J6" s="140" t="str">
        <f>IF(I6&gt;0,"Natural Gas","")</f>
        <v>Natural Gas</v>
      </c>
      <c r="K6" s="100">
        <v>270</v>
      </c>
      <c r="L6" s="100">
        <v>75</v>
      </c>
      <c r="M6" s="140"/>
      <c r="N6" s="118">
        <f>IFERROR($G6*INDEX('Carbon factors'!$B$4:$B$10,MATCH($H6,Fuel_Type,0),1),"")</f>
        <v>268.488</v>
      </c>
      <c r="O6" s="119">
        <f>IFERROR($I6*INDEX('Carbon factors'!$B$4:$B$10,MATCH($J6,Fuel_Type,0),1),"")</f>
        <v>457.488</v>
      </c>
      <c r="P6" s="119">
        <f>IF(K6="","",K6*'Carbon factors'!$B$5)</f>
        <v>140.13</v>
      </c>
      <c r="Q6" s="119">
        <f>IF(L6="","",L6*'Carbon factors'!$B$5)</f>
        <v>38.925000000000004</v>
      </c>
      <c r="R6" s="119" t="str">
        <f>IF(M6="","",M6*'Carbon factors'!$B$5)</f>
        <v/>
      </c>
      <c r="S6" s="262">
        <f>IF(SUM(N6:R6)=0,"",(SUM(N6:R6)))</f>
        <v>905.03099999999995</v>
      </c>
      <c r="T6" s="124">
        <f>IFERROR($G6*INDEX('Carbon factors'!$C$4:$C$10,MATCH($H6,Fuel_Type,0),1),"")</f>
        <v>261.02999999999997</v>
      </c>
      <c r="U6" s="119">
        <f>IFERROR($I6*INDEX('Carbon factors'!$C$4:$C$10,MATCH($J6,Fuel_Type,0),1),"")</f>
        <v>444.78</v>
      </c>
      <c r="V6" s="119">
        <f>IF(K6="","",K6*'Carbon factors'!$C$5)</f>
        <v>62.910000000000004</v>
      </c>
      <c r="W6" s="119">
        <f>IF(L6="","",L6*'Carbon factors'!$C$5)</f>
        <v>17.475000000000001</v>
      </c>
      <c r="X6" s="119" t="str">
        <f>IF(M6="","",M6*'Carbon factors'!$C$5)</f>
        <v/>
      </c>
      <c r="Y6" s="220">
        <f>IF(SUM(T6:X6)=0,"",(SUM(T6:X6)))</f>
        <v>786.19499999999994</v>
      </c>
      <c r="Z6" s="61">
        <f>IFERROR(Y6/$B6,"")</f>
        <v>13.191191275167784</v>
      </c>
      <c r="AA6" s="280">
        <v>30.44</v>
      </c>
    </row>
    <row r="7" spans="1:27" ht="13.5" customHeight="1">
      <c r="A7" s="99" t="s">
        <v>282</v>
      </c>
      <c r="B7" s="100">
        <v>59.6</v>
      </c>
      <c r="C7" s="100">
        <v>1</v>
      </c>
      <c r="D7" s="101">
        <v>59.6</v>
      </c>
      <c r="E7" s="96">
        <f t="shared" si="0"/>
        <v>17.232734899328861</v>
      </c>
      <c r="F7" s="108">
        <v>17.239999999999998</v>
      </c>
      <c r="G7" s="319">
        <v>1826</v>
      </c>
      <c r="H7" s="140" t="str">
        <f t="shared" ref="H7:H56" si="1">IF(G7&gt;0,"Natural Gas","")</f>
        <v>Natural Gas</v>
      </c>
      <c r="I7" s="319">
        <v>2100</v>
      </c>
      <c r="J7" s="320" t="str">
        <f t="shared" ref="J7:J56" si="2">IF(I7&gt;0,"Natural Gas","")</f>
        <v>Natural Gas</v>
      </c>
      <c r="K7" s="319">
        <v>270</v>
      </c>
      <c r="L7" s="319">
        <v>75</v>
      </c>
      <c r="M7" s="320"/>
      <c r="N7" s="118">
        <f>IFERROR($G7*INDEX('Carbon factors'!$B$4:$B$10,MATCH($H7,Fuel_Type,0),1),"")</f>
        <v>394.416</v>
      </c>
      <c r="O7" s="119">
        <f>IFERROR($I7*INDEX('Carbon factors'!$B$4:$B$10,MATCH($J7,Fuel_Type,0),1),"")</f>
        <v>453.6</v>
      </c>
      <c r="P7" s="119">
        <f>IF(K7="","",K7*'Carbon factors'!$B$5)</f>
        <v>140.13</v>
      </c>
      <c r="Q7" s="119">
        <f>IF(L7="","",L7*'Carbon factors'!$B$5)</f>
        <v>38.925000000000004</v>
      </c>
      <c r="R7" s="119" t="str">
        <f>IF(M7="","",M7*'Carbon factors'!$B$5)</f>
        <v/>
      </c>
      <c r="S7" s="262">
        <f t="shared" ref="S7:S56" si="3">IF(SUM(N7:R7)=0,"",(SUM(N7:R7)))</f>
        <v>1027.0710000000001</v>
      </c>
      <c r="T7" s="124">
        <f>IFERROR($G7*INDEX('Carbon factors'!$C$4:$C$10,MATCH($H7,Fuel_Type,0),1),"")</f>
        <v>383.46</v>
      </c>
      <c r="U7" s="119">
        <f>IFERROR($I7*INDEX('Carbon factors'!$C$4:$C$10,MATCH($J7,Fuel_Type,0),1),"")</f>
        <v>441</v>
      </c>
      <c r="V7" s="119">
        <f>IF(K7="","",K7*'Carbon factors'!$C$5)</f>
        <v>62.910000000000004</v>
      </c>
      <c r="W7" s="119">
        <f>IF(L7="","",L7*'Carbon factors'!$C$5)</f>
        <v>17.475000000000001</v>
      </c>
      <c r="X7" s="119" t="str">
        <f>IF(M7="","",M7*'Carbon factors'!$C$5)</f>
        <v/>
      </c>
      <c r="Y7" s="220">
        <f t="shared" ref="Y7:Y56" si="4">IF(SUM(T7:X7)=0,"",(SUM(T7:X7)))</f>
        <v>904.84500000000003</v>
      </c>
      <c r="Z7" s="61">
        <f t="shared" ref="Z7:Z56" si="5">IFERROR(Y7/$B7,"")</f>
        <v>15.181963087248322</v>
      </c>
      <c r="AA7" s="280">
        <v>40.869999999999997</v>
      </c>
    </row>
    <row r="8" spans="1:27" ht="13.5" customHeight="1">
      <c r="A8" s="99"/>
      <c r="B8" s="100"/>
      <c r="C8" s="100"/>
      <c r="D8" s="101"/>
      <c r="E8" s="96" t="str">
        <f t="shared" si="0"/>
        <v/>
      </c>
      <c r="F8" s="108"/>
      <c r="G8" s="319"/>
      <c r="H8" s="140" t="str">
        <f t="shared" si="1"/>
        <v/>
      </c>
      <c r="I8" s="319"/>
      <c r="J8" s="320" t="str">
        <f t="shared" si="2"/>
        <v/>
      </c>
      <c r="K8" s="319"/>
      <c r="L8" s="319"/>
      <c r="M8" s="320"/>
      <c r="N8" s="118" t="str">
        <f>IFERROR($G8*INDEX('Carbon factors'!$B$4:$B$10,MATCH($H8,Fuel_Type,0),1),"")</f>
        <v/>
      </c>
      <c r="O8" s="119" t="str">
        <f>IFERROR($I8*INDEX('Carbon factors'!$B$4:$B$10,MATCH($J8,Fuel_Type,0),1),"")</f>
        <v/>
      </c>
      <c r="P8" s="119" t="str">
        <f>IF(K8="","",K8*'Carbon factors'!$B$5)</f>
        <v/>
      </c>
      <c r="Q8" s="119" t="str">
        <f>IF(L8="","",L8*'Carbon factors'!$B$5)</f>
        <v/>
      </c>
      <c r="R8" s="119" t="str">
        <f>IF(M8="","",M8*'Carbon factors'!$B$5)</f>
        <v/>
      </c>
      <c r="S8" s="262" t="str">
        <f t="shared" si="3"/>
        <v/>
      </c>
      <c r="T8" s="124" t="str">
        <f>IFERROR($G8*INDEX('Carbon factors'!$C$4:$C$10,MATCH($H8,Fuel_Type,0),1),"")</f>
        <v/>
      </c>
      <c r="U8" s="119" t="str">
        <f>IFERROR($I8*INDEX('Carbon factors'!$C$4:$C$10,MATCH($J8,Fuel_Type,0),1),"")</f>
        <v/>
      </c>
      <c r="V8" s="119" t="str">
        <f>IF(K8="","",K8*'Carbon factors'!$C$5)</f>
        <v/>
      </c>
      <c r="W8" s="119" t="str">
        <f>IF(L8="","",L8*'Carbon factors'!$C$5)</f>
        <v/>
      </c>
      <c r="X8" s="119" t="str">
        <f>IF(M8="","",M8*'Carbon factors'!$C$5)</f>
        <v/>
      </c>
      <c r="Y8" s="220" t="str">
        <f t="shared" si="4"/>
        <v/>
      </c>
      <c r="Z8" s="61" t="str">
        <f t="shared" si="5"/>
        <v/>
      </c>
      <c r="AA8" s="280"/>
    </row>
    <row r="9" spans="1:27" ht="13.5" customHeight="1">
      <c r="A9" s="99"/>
      <c r="B9" s="100"/>
      <c r="C9" s="100"/>
      <c r="D9" s="101"/>
      <c r="E9" s="96" t="str">
        <f t="shared" si="0"/>
        <v/>
      </c>
      <c r="F9" s="108"/>
      <c r="G9" s="319"/>
      <c r="H9" s="140" t="str">
        <f t="shared" si="1"/>
        <v/>
      </c>
      <c r="I9" s="319"/>
      <c r="J9" s="320" t="str">
        <f t="shared" si="2"/>
        <v/>
      </c>
      <c r="K9" s="319"/>
      <c r="L9" s="319"/>
      <c r="M9" s="320"/>
      <c r="N9" s="118" t="str">
        <f>IFERROR($G9*INDEX('Carbon factors'!$B$4:$B$10,MATCH($H9,Fuel_Type,0),1),"")</f>
        <v/>
      </c>
      <c r="O9" s="119" t="str">
        <f>IFERROR($I9*INDEX('Carbon factors'!$B$4:$B$10,MATCH($J9,Fuel_Type,0),1),"")</f>
        <v/>
      </c>
      <c r="P9" s="119" t="str">
        <f>IF(K9="","",K9*'Carbon factors'!$B$5)</f>
        <v/>
      </c>
      <c r="Q9" s="119" t="str">
        <f>IF(L9="","",L9*'Carbon factors'!$B$5)</f>
        <v/>
      </c>
      <c r="R9" s="119" t="str">
        <f>IF(M9="","",M9*'Carbon factors'!$B$5)</f>
        <v/>
      </c>
      <c r="S9" s="262" t="str">
        <f t="shared" si="3"/>
        <v/>
      </c>
      <c r="T9" s="124" t="str">
        <f>IFERROR($G9*INDEX('Carbon factors'!$C$4:$C$10,MATCH($H9,Fuel_Type,0),1),"")</f>
        <v/>
      </c>
      <c r="U9" s="119" t="str">
        <f>IFERROR($I9*INDEX('Carbon factors'!$C$4:$C$10,MATCH($J9,Fuel_Type,0),1),"")</f>
        <v/>
      </c>
      <c r="V9" s="119" t="str">
        <f>IF(K9="","",K9*'Carbon factors'!$C$5)</f>
        <v/>
      </c>
      <c r="W9" s="119" t="str">
        <f>IF(L9="","",L9*'Carbon factors'!$C$5)</f>
        <v/>
      </c>
      <c r="X9" s="119" t="str">
        <f>IF(M9="","",M9*'Carbon factors'!$C$5)</f>
        <v/>
      </c>
      <c r="Y9" s="220" t="str">
        <f t="shared" si="4"/>
        <v/>
      </c>
      <c r="Z9" s="61" t="str">
        <f t="shared" si="5"/>
        <v/>
      </c>
      <c r="AA9" s="280"/>
    </row>
    <row r="10" spans="1:27" ht="13.5" customHeight="1">
      <c r="A10" s="99"/>
      <c r="B10" s="100"/>
      <c r="C10" s="100"/>
      <c r="D10" s="101"/>
      <c r="E10" s="96" t="str">
        <f t="shared" si="0"/>
        <v/>
      </c>
      <c r="F10" s="108"/>
      <c r="G10" s="319"/>
      <c r="H10" s="140" t="str">
        <f t="shared" si="1"/>
        <v/>
      </c>
      <c r="I10" s="319"/>
      <c r="J10" s="320" t="str">
        <f t="shared" si="2"/>
        <v/>
      </c>
      <c r="K10" s="319"/>
      <c r="L10" s="319"/>
      <c r="M10" s="320"/>
      <c r="N10" s="118" t="str">
        <f>IFERROR($G10*INDEX('Carbon factors'!$B$4:$B$10,MATCH($H10,Fuel_Type,0),1),"")</f>
        <v/>
      </c>
      <c r="O10" s="119" t="str">
        <f>IFERROR($I10*INDEX('Carbon factors'!$B$4:$B$10,MATCH($J10,Fuel_Type,0),1),"")</f>
        <v/>
      </c>
      <c r="P10" s="119" t="str">
        <f>IF(K10="","",K10*'Carbon factors'!$B$5)</f>
        <v/>
      </c>
      <c r="Q10" s="119" t="str">
        <f>IF(L10="","",L10*'Carbon factors'!$B$5)</f>
        <v/>
      </c>
      <c r="R10" s="119" t="str">
        <f>IF(M10="","",M10*'Carbon factors'!$B$5)</f>
        <v/>
      </c>
      <c r="S10" s="262" t="str">
        <f t="shared" si="3"/>
        <v/>
      </c>
      <c r="T10" s="124" t="str">
        <f>IFERROR($G10*INDEX('Carbon factors'!$C$4:$C$10,MATCH($H10,Fuel_Type,0),1),"")</f>
        <v/>
      </c>
      <c r="U10" s="119" t="str">
        <f>IFERROR($I10*INDEX('Carbon factors'!$C$4:$C$10,MATCH($J10,Fuel_Type,0),1),"")</f>
        <v/>
      </c>
      <c r="V10" s="119" t="str">
        <f>IF(K10="","",K10*'Carbon factors'!$C$5)</f>
        <v/>
      </c>
      <c r="W10" s="119" t="str">
        <f>IF(L10="","",L10*'Carbon factors'!$C$5)</f>
        <v/>
      </c>
      <c r="X10" s="119" t="str">
        <f>IF(M10="","",M10*'Carbon factors'!$C$5)</f>
        <v/>
      </c>
      <c r="Y10" s="220" t="str">
        <f t="shared" si="4"/>
        <v/>
      </c>
      <c r="Z10" s="61" t="str">
        <f t="shared" si="5"/>
        <v/>
      </c>
      <c r="AA10" s="280"/>
    </row>
    <row r="11" spans="1:27" ht="13.5" customHeight="1">
      <c r="A11" s="99"/>
      <c r="B11" s="100"/>
      <c r="C11" s="100"/>
      <c r="D11" s="101"/>
      <c r="E11" s="96" t="str">
        <f t="shared" si="0"/>
        <v/>
      </c>
      <c r="F11" s="108"/>
      <c r="G11" s="319"/>
      <c r="H11" s="140" t="str">
        <f t="shared" si="1"/>
        <v/>
      </c>
      <c r="I11" s="319"/>
      <c r="J11" s="320" t="str">
        <f t="shared" si="2"/>
        <v/>
      </c>
      <c r="K11" s="319"/>
      <c r="L11" s="319"/>
      <c r="M11" s="320"/>
      <c r="N11" s="118" t="str">
        <f>IFERROR($G11*INDEX('Carbon factors'!$B$4:$B$10,MATCH($H11,Fuel_Type,0),1),"")</f>
        <v/>
      </c>
      <c r="O11" s="119" t="str">
        <f>IFERROR($I11*INDEX('Carbon factors'!$B$4:$B$10,MATCH($J11,Fuel_Type,0),1),"")</f>
        <v/>
      </c>
      <c r="P11" s="119" t="str">
        <f>IF(K11="","",K11*'Carbon factors'!$B$5)</f>
        <v/>
      </c>
      <c r="Q11" s="119" t="str">
        <f>IF(L11="","",L11*'Carbon factors'!$B$5)</f>
        <v/>
      </c>
      <c r="R11" s="119" t="str">
        <f>IF(M11="","",M11*'Carbon factors'!$B$5)</f>
        <v/>
      </c>
      <c r="S11" s="262" t="str">
        <f t="shared" si="3"/>
        <v/>
      </c>
      <c r="T11" s="124" t="str">
        <f>IFERROR($G11*INDEX('Carbon factors'!$C$4:$C$10,MATCH($H11,Fuel_Type,0),1),"")</f>
        <v/>
      </c>
      <c r="U11" s="119" t="str">
        <f>IFERROR($I11*INDEX('Carbon factors'!$C$4:$C$10,MATCH($J11,Fuel_Type,0),1),"")</f>
        <v/>
      </c>
      <c r="V11" s="119" t="str">
        <f>IF(K11="","",K11*'Carbon factors'!$C$5)</f>
        <v/>
      </c>
      <c r="W11" s="119" t="str">
        <f>IF(L11="","",L11*'Carbon factors'!$C$5)</f>
        <v/>
      </c>
      <c r="X11" s="119" t="str">
        <f>IF(M11="","",M11*'Carbon factors'!$C$5)</f>
        <v/>
      </c>
      <c r="Y11" s="220" t="str">
        <f t="shared" si="4"/>
        <v/>
      </c>
      <c r="Z11" s="61" t="str">
        <f t="shared" si="5"/>
        <v/>
      </c>
      <c r="AA11" s="280"/>
    </row>
    <row r="12" spans="1:27" ht="13.5" customHeight="1">
      <c r="A12" s="99"/>
      <c r="B12" s="100"/>
      <c r="C12" s="100"/>
      <c r="D12" s="101"/>
      <c r="E12" s="96" t="str">
        <f t="shared" si="0"/>
        <v/>
      </c>
      <c r="F12" s="108"/>
      <c r="G12" s="319"/>
      <c r="H12" s="140" t="str">
        <f t="shared" si="1"/>
        <v/>
      </c>
      <c r="I12" s="319"/>
      <c r="J12" s="320" t="str">
        <f t="shared" si="2"/>
        <v/>
      </c>
      <c r="K12" s="319"/>
      <c r="L12" s="319"/>
      <c r="M12" s="320"/>
      <c r="N12" s="118" t="str">
        <f>IFERROR($G12*INDEX('Carbon factors'!$B$4:$B$10,MATCH($H12,Fuel_Type,0),1),"")</f>
        <v/>
      </c>
      <c r="O12" s="119" t="str">
        <f>IFERROR($I12*INDEX('Carbon factors'!$B$4:$B$10,MATCH($J12,Fuel_Type,0),1),"")</f>
        <v/>
      </c>
      <c r="P12" s="119" t="str">
        <f>IF(K12="","",K12*'Carbon factors'!$B$5)</f>
        <v/>
      </c>
      <c r="Q12" s="119" t="str">
        <f>IF(L12="","",L12*'Carbon factors'!$B$5)</f>
        <v/>
      </c>
      <c r="R12" s="119" t="str">
        <f>IF(M12="","",M12*'Carbon factors'!$B$5)</f>
        <v/>
      </c>
      <c r="S12" s="262" t="str">
        <f t="shared" si="3"/>
        <v/>
      </c>
      <c r="T12" s="124" t="str">
        <f>IFERROR($G12*INDEX('Carbon factors'!$C$4:$C$10,MATCH($H12,Fuel_Type,0),1),"")</f>
        <v/>
      </c>
      <c r="U12" s="119" t="str">
        <f>IFERROR($I12*INDEX('Carbon factors'!$C$4:$C$10,MATCH($J12,Fuel_Type,0),1),"")</f>
        <v/>
      </c>
      <c r="V12" s="119" t="str">
        <f>IF(K12="","",K12*'Carbon factors'!$C$5)</f>
        <v/>
      </c>
      <c r="W12" s="119" t="str">
        <f>IF(L12="","",L12*'Carbon factors'!$C$5)</f>
        <v/>
      </c>
      <c r="X12" s="119" t="str">
        <f>IF(M12="","",M12*'Carbon factors'!$C$5)</f>
        <v/>
      </c>
      <c r="Y12" s="220" t="str">
        <f t="shared" si="4"/>
        <v/>
      </c>
      <c r="Z12" s="61" t="str">
        <f t="shared" si="5"/>
        <v/>
      </c>
      <c r="AA12" s="280"/>
    </row>
    <row r="13" spans="1:27" ht="13.5" customHeight="1">
      <c r="A13" s="99"/>
      <c r="B13" s="100"/>
      <c r="C13" s="100"/>
      <c r="D13" s="101"/>
      <c r="E13" s="96" t="str">
        <f t="shared" si="0"/>
        <v/>
      </c>
      <c r="F13" s="108"/>
      <c r="G13" s="319"/>
      <c r="H13" s="140" t="str">
        <f t="shared" si="1"/>
        <v/>
      </c>
      <c r="I13" s="319"/>
      <c r="J13" s="320" t="str">
        <f t="shared" si="2"/>
        <v/>
      </c>
      <c r="K13" s="319"/>
      <c r="L13" s="319"/>
      <c r="M13" s="320"/>
      <c r="N13" s="118" t="str">
        <f>IFERROR($G13*INDEX('Carbon factors'!$B$4:$B$10,MATCH($H13,Fuel_Type,0),1),"")</f>
        <v/>
      </c>
      <c r="O13" s="119" t="str">
        <f>IFERROR($I13*INDEX('Carbon factors'!$B$4:$B$10,MATCH($J13,Fuel_Type,0),1),"")</f>
        <v/>
      </c>
      <c r="P13" s="119" t="str">
        <f>IF(K13="","",K13*'Carbon factors'!$B$5)</f>
        <v/>
      </c>
      <c r="Q13" s="119" t="str">
        <f>IF(L13="","",L13*'Carbon factors'!$B$5)</f>
        <v/>
      </c>
      <c r="R13" s="119" t="str">
        <f>IF(M13="","",M13*'Carbon factors'!$B$5)</f>
        <v/>
      </c>
      <c r="S13" s="262" t="str">
        <f t="shared" si="3"/>
        <v/>
      </c>
      <c r="T13" s="124" t="str">
        <f>IFERROR($G13*INDEX('Carbon factors'!$C$4:$C$10,MATCH($H13,Fuel_Type,0),1),"")</f>
        <v/>
      </c>
      <c r="U13" s="119" t="str">
        <f>IFERROR($I13*INDEX('Carbon factors'!$C$4:$C$10,MATCH($J13,Fuel_Type,0),1),"")</f>
        <v/>
      </c>
      <c r="V13" s="119" t="str">
        <f>IF(K13="","",K13*'Carbon factors'!$C$5)</f>
        <v/>
      </c>
      <c r="W13" s="119" t="str">
        <f>IF(L13="","",L13*'Carbon factors'!$C$5)</f>
        <v/>
      </c>
      <c r="X13" s="119" t="str">
        <f>IF(M13="","",M13*'Carbon factors'!$C$5)</f>
        <v/>
      </c>
      <c r="Y13" s="220" t="str">
        <f t="shared" si="4"/>
        <v/>
      </c>
      <c r="Z13" s="61" t="str">
        <f t="shared" si="5"/>
        <v/>
      </c>
      <c r="AA13" s="280"/>
    </row>
    <row r="14" spans="1:27" ht="13.5" customHeight="1">
      <c r="A14" s="99"/>
      <c r="B14" s="100"/>
      <c r="C14" s="100"/>
      <c r="D14" s="101"/>
      <c r="E14" s="96" t="str">
        <f t="shared" si="0"/>
        <v/>
      </c>
      <c r="F14" s="108"/>
      <c r="G14" s="319"/>
      <c r="H14" s="140" t="str">
        <f t="shared" si="1"/>
        <v/>
      </c>
      <c r="I14" s="319"/>
      <c r="J14" s="320" t="str">
        <f t="shared" si="2"/>
        <v/>
      </c>
      <c r="K14" s="319"/>
      <c r="L14" s="319"/>
      <c r="M14" s="320"/>
      <c r="N14" s="118" t="str">
        <f>IFERROR($G14*INDEX('Carbon factors'!$B$4:$B$10,MATCH($H14,Fuel_Type,0),1),"")</f>
        <v/>
      </c>
      <c r="O14" s="119" t="str">
        <f>IFERROR($I14*INDEX('Carbon factors'!$B$4:$B$10,MATCH($J14,Fuel_Type,0),1),"")</f>
        <v/>
      </c>
      <c r="P14" s="119" t="str">
        <f>IF(K14="","",K14*'Carbon factors'!$B$5)</f>
        <v/>
      </c>
      <c r="Q14" s="119" t="str">
        <f>IF(L14="","",L14*'Carbon factors'!$B$5)</f>
        <v/>
      </c>
      <c r="R14" s="119" t="str">
        <f>IF(M14="","",M14*'Carbon factors'!$B$5)</f>
        <v/>
      </c>
      <c r="S14" s="262" t="str">
        <f t="shared" si="3"/>
        <v/>
      </c>
      <c r="T14" s="124" t="str">
        <f>IFERROR($G14*INDEX('Carbon factors'!$C$4:$C$10,MATCH($H14,Fuel_Type,0),1),"")</f>
        <v/>
      </c>
      <c r="U14" s="119" t="str">
        <f>IFERROR($I14*INDEX('Carbon factors'!$C$4:$C$10,MATCH($J14,Fuel_Type,0),1),"")</f>
        <v/>
      </c>
      <c r="V14" s="119" t="str">
        <f>IF(K14="","",K14*'Carbon factors'!$C$5)</f>
        <v/>
      </c>
      <c r="W14" s="119" t="str">
        <f>IF(L14="","",L14*'Carbon factors'!$C$5)</f>
        <v/>
      </c>
      <c r="X14" s="119" t="str">
        <f>IF(M14="","",M14*'Carbon factors'!$C$5)</f>
        <v/>
      </c>
      <c r="Y14" s="220" t="str">
        <f t="shared" si="4"/>
        <v/>
      </c>
      <c r="Z14" s="61" t="str">
        <f t="shared" si="5"/>
        <v/>
      </c>
      <c r="AA14" s="280"/>
    </row>
    <row r="15" spans="1:27" ht="13.5" customHeight="1">
      <c r="A15" s="99"/>
      <c r="B15" s="100"/>
      <c r="C15" s="100"/>
      <c r="D15" s="101"/>
      <c r="E15" s="96" t="str">
        <f t="shared" si="0"/>
        <v/>
      </c>
      <c r="F15" s="108"/>
      <c r="G15" s="319"/>
      <c r="H15" s="140" t="str">
        <f t="shared" si="1"/>
        <v/>
      </c>
      <c r="I15" s="319"/>
      <c r="J15" s="320" t="str">
        <f t="shared" si="2"/>
        <v/>
      </c>
      <c r="K15" s="319"/>
      <c r="L15" s="319"/>
      <c r="M15" s="320"/>
      <c r="N15" s="118" t="str">
        <f>IFERROR($G15*INDEX('Carbon factors'!$B$4:$B$10,MATCH($H15,Fuel_Type,0),1),"")</f>
        <v/>
      </c>
      <c r="O15" s="119" t="str">
        <f>IFERROR($I15*INDEX('Carbon factors'!$B$4:$B$10,MATCH($J15,Fuel_Type,0),1),"")</f>
        <v/>
      </c>
      <c r="P15" s="119" t="str">
        <f>IF(K15="","",K15*'Carbon factors'!$B$5)</f>
        <v/>
      </c>
      <c r="Q15" s="119" t="str">
        <f>IF(L15="","",L15*'Carbon factors'!$B$5)</f>
        <v/>
      </c>
      <c r="R15" s="119" t="str">
        <f>IF(M15="","",M15*'Carbon factors'!$B$5)</f>
        <v/>
      </c>
      <c r="S15" s="262" t="str">
        <f t="shared" si="3"/>
        <v/>
      </c>
      <c r="T15" s="124" t="str">
        <f>IFERROR($G15*INDEX('Carbon factors'!$C$4:$C$10,MATCH($H15,Fuel_Type,0),1),"")</f>
        <v/>
      </c>
      <c r="U15" s="119" t="str">
        <f>IFERROR($I15*INDEX('Carbon factors'!$C$4:$C$10,MATCH($J15,Fuel_Type,0),1),"")</f>
        <v/>
      </c>
      <c r="V15" s="119" t="str">
        <f>IF(K15="","",K15*'Carbon factors'!$C$5)</f>
        <v/>
      </c>
      <c r="W15" s="119" t="str">
        <f>IF(L15="","",L15*'Carbon factors'!$C$5)</f>
        <v/>
      </c>
      <c r="X15" s="119" t="str">
        <f>IF(M15="","",M15*'Carbon factors'!$C$5)</f>
        <v/>
      </c>
      <c r="Y15" s="220" t="str">
        <f t="shared" si="4"/>
        <v/>
      </c>
      <c r="Z15" s="61" t="str">
        <f t="shared" si="5"/>
        <v/>
      </c>
      <c r="AA15" s="280"/>
    </row>
    <row r="16" spans="1:27" ht="13.5" customHeight="1">
      <c r="A16" s="99"/>
      <c r="B16" s="100"/>
      <c r="C16" s="100"/>
      <c r="D16" s="101"/>
      <c r="E16" s="96" t="str">
        <f t="shared" si="0"/>
        <v/>
      </c>
      <c r="F16" s="108"/>
      <c r="G16" s="319"/>
      <c r="H16" s="140" t="str">
        <f t="shared" si="1"/>
        <v/>
      </c>
      <c r="I16" s="319"/>
      <c r="J16" s="320" t="str">
        <f t="shared" si="2"/>
        <v/>
      </c>
      <c r="K16" s="319"/>
      <c r="L16" s="319"/>
      <c r="M16" s="320"/>
      <c r="N16" s="118" t="str">
        <f>IFERROR($G16*INDEX('Carbon factors'!$B$4:$B$10,MATCH($H16,Fuel_Type,0),1),"")</f>
        <v/>
      </c>
      <c r="O16" s="119" t="str">
        <f>IFERROR($I16*INDEX('Carbon factors'!$B$4:$B$10,MATCH($J16,Fuel_Type,0),1),"")</f>
        <v/>
      </c>
      <c r="P16" s="119" t="str">
        <f>IF(K16="","",K16*'Carbon factors'!$B$5)</f>
        <v/>
      </c>
      <c r="Q16" s="119" t="str">
        <f>IF(L16="","",L16*'Carbon factors'!$B$5)</f>
        <v/>
      </c>
      <c r="R16" s="119" t="str">
        <f>IF(M16="","",M16*'Carbon factors'!$B$5)</f>
        <v/>
      </c>
      <c r="S16" s="262" t="str">
        <f t="shared" si="3"/>
        <v/>
      </c>
      <c r="T16" s="124" t="str">
        <f>IFERROR($G16*INDEX('Carbon factors'!$C$4:$C$10,MATCH($H16,Fuel_Type,0),1),"")</f>
        <v/>
      </c>
      <c r="U16" s="119" t="str">
        <f>IFERROR($I16*INDEX('Carbon factors'!$C$4:$C$10,MATCH($J16,Fuel_Type,0),1),"")</f>
        <v/>
      </c>
      <c r="V16" s="119" t="str">
        <f>IF(K16="","",K16*'Carbon factors'!$C$5)</f>
        <v/>
      </c>
      <c r="W16" s="119" t="str">
        <f>IF(L16="","",L16*'Carbon factors'!$C$5)</f>
        <v/>
      </c>
      <c r="X16" s="119" t="str">
        <f>IF(M16="","",M16*'Carbon factors'!$C$5)</f>
        <v/>
      </c>
      <c r="Y16" s="220" t="str">
        <f t="shared" si="4"/>
        <v/>
      </c>
      <c r="Z16" s="61" t="str">
        <f t="shared" si="5"/>
        <v/>
      </c>
      <c r="AA16" s="280"/>
    </row>
    <row r="17" spans="1:27" ht="13.5" customHeight="1">
      <c r="A17" s="99"/>
      <c r="B17" s="100"/>
      <c r="C17" s="100"/>
      <c r="D17" s="101"/>
      <c r="E17" s="96" t="str">
        <f t="shared" si="0"/>
        <v/>
      </c>
      <c r="F17" s="108"/>
      <c r="G17" s="319"/>
      <c r="H17" s="140" t="str">
        <f t="shared" si="1"/>
        <v/>
      </c>
      <c r="I17" s="319"/>
      <c r="J17" s="320" t="str">
        <f t="shared" si="2"/>
        <v/>
      </c>
      <c r="K17" s="319"/>
      <c r="L17" s="319"/>
      <c r="M17" s="320"/>
      <c r="N17" s="118" t="str">
        <f>IFERROR($G17*INDEX('Carbon factors'!$B$4:$B$10,MATCH($H17,Fuel_Type,0),1),"")</f>
        <v/>
      </c>
      <c r="O17" s="119" t="str">
        <f>IFERROR($I17*INDEX('Carbon factors'!$B$4:$B$10,MATCH($J17,Fuel_Type,0),1),"")</f>
        <v/>
      </c>
      <c r="P17" s="119" t="str">
        <f>IF(K17="","",K17*'Carbon factors'!$B$5)</f>
        <v/>
      </c>
      <c r="Q17" s="119" t="str">
        <f>IF(L17="","",L17*'Carbon factors'!$B$5)</f>
        <v/>
      </c>
      <c r="R17" s="119" t="str">
        <f>IF(M17="","",M17*'Carbon factors'!$B$5)</f>
        <v/>
      </c>
      <c r="S17" s="262" t="str">
        <f t="shared" si="3"/>
        <v/>
      </c>
      <c r="T17" s="124" t="str">
        <f>IFERROR($G17*INDEX('Carbon factors'!$C$4:$C$10,MATCH($H17,Fuel_Type,0),1),"")</f>
        <v/>
      </c>
      <c r="U17" s="119" t="str">
        <f>IFERROR($I17*INDEX('Carbon factors'!$C$4:$C$10,MATCH($J17,Fuel_Type,0),1),"")</f>
        <v/>
      </c>
      <c r="V17" s="119" t="str">
        <f>IF(K17="","",K17*'Carbon factors'!$C$5)</f>
        <v/>
      </c>
      <c r="W17" s="119" t="str">
        <f>IF(L17="","",L17*'Carbon factors'!$C$5)</f>
        <v/>
      </c>
      <c r="X17" s="119" t="str">
        <f>IF(M17="","",M17*'Carbon factors'!$C$5)</f>
        <v/>
      </c>
      <c r="Y17" s="220" t="str">
        <f t="shared" si="4"/>
        <v/>
      </c>
      <c r="Z17" s="61" t="str">
        <f t="shared" si="5"/>
        <v/>
      </c>
      <c r="AA17" s="280"/>
    </row>
    <row r="18" spans="1:27" ht="13.5" customHeight="1">
      <c r="A18" s="99"/>
      <c r="B18" s="100"/>
      <c r="C18" s="100"/>
      <c r="D18" s="101"/>
      <c r="E18" s="96" t="str">
        <f t="shared" si="0"/>
        <v/>
      </c>
      <c r="F18" s="108"/>
      <c r="G18" s="319"/>
      <c r="H18" s="140" t="str">
        <f t="shared" si="1"/>
        <v/>
      </c>
      <c r="I18" s="319"/>
      <c r="J18" s="320" t="str">
        <f t="shared" si="2"/>
        <v/>
      </c>
      <c r="K18" s="319"/>
      <c r="L18" s="319"/>
      <c r="M18" s="320"/>
      <c r="N18" s="118" t="str">
        <f>IFERROR($G18*INDEX('Carbon factors'!$B$4:$B$10,MATCH($H18,Fuel_Type,0),1),"")</f>
        <v/>
      </c>
      <c r="O18" s="119" t="str">
        <f>IFERROR($I18*INDEX('Carbon factors'!$B$4:$B$10,MATCH($J18,Fuel_Type,0),1),"")</f>
        <v/>
      </c>
      <c r="P18" s="119" t="str">
        <f>IF(K18="","",K18*'Carbon factors'!$B$5)</f>
        <v/>
      </c>
      <c r="Q18" s="119" t="str">
        <f>IF(L18="","",L18*'Carbon factors'!$B$5)</f>
        <v/>
      </c>
      <c r="R18" s="119" t="str">
        <f>IF(M18="","",M18*'Carbon factors'!$B$5)</f>
        <v/>
      </c>
      <c r="S18" s="262" t="str">
        <f t="shared" si="3"/>
        <v/>
      </c>
      <c r="T18" s="124" t="str">
        <f>IFERROR($G18*INDEX('Carbon factors'!$C$4:$C$10,MATCH($H18,Fuel_Type,0),1),"")</f>
        <v/>
      </c>
      <c r="U18" s="119" t="str">
        <f>IFERROR($I18*INDEX('Carbon factors'!$C$4:$C$10,MATCH($J18,Fuel_Type,0),1),"")</f>
        <v/>
      </c>
      <c r="V18" s="119" t="str">
        <f>IF(K18="","",K18*'Carbon factors'!$C$5)</f>
        <v/>
      </c>
      <c r="W18" s="119" t="str">
        <f>IF(L18="","",L18*'Carbon factors'!$C$5)</f>
        <v/>
      </c>
      <c r="X18" s="119" t="str">
        <f>IF(M18="","",M18*'Carbon factors'!$C$5)</f>
        <v/>
      </c>
      <c r="Y18" s="220" t="str">
        <f t="shared" si="4"/>
        <v/>
      </c>
      <c r="Z18" s="61" t="str">
        <f t="shared" si="5"/>
        <v/>
      </c>
      <c r="AA18" s="280"/>
    </row>
    <row r="19" spans="1:27" ht="13.5" customHeight="1">
      <c r="A19" s="99"/>
      <c r="B19" s="100"/>
      <c r="C19" s="100"/>
      <c r="D19" s="101"/>
      <c r="E19" s="96" t="str">
        <f t="shared" si="0"/>
        <v/>
      </c>
      <c r="F19" s="108"/>
      <c r="G19" s="319"/>
      <c r="H19" s="140" t="str">
        <f t="shared" si="1"/>
        <v/>
      </c>
      <c r="I19" s="319"/>
      <c r="J19" s="320" t="str">
        <f t="shared" si="2"/>
        <v/>
      </c>
      <c r="K19" s="319"/>
      <c r="L19" s="319"/>
      <c r="M19" s="320"/>
      <c r="N19" s="118" t="str">
        <f>IFERROR($G19*INDEX('Carbon factors'!$B$4:$B$10,MATCH($H19,Fuel_Type,0),1),"")</f>
        <v/>
      </c>
      <c r="O19" s="119" t="str">
        <f>IFERROR($I19*INDEX('Carbon factors'!$B$4:$B$10,MATCH($J19,Fuel_Type,0),1),"")</f>
        <v/>
      </c>
      <c r="P19" s="119" t="str">
        <f>IF(K19="","",K19*'Carbon factors'!$B$5)</f>
        <v/>
      </c>
      <c r="Q19" s="119" t="str">
        <f>IF(L19="","",L19*'Carbon factors'!$B$5)</f>
        <v/>
      </c>
      <c r="R19" s="119" t="str">
        <f>IF(M19="","",M19*'Carbon factors'!$B$5)</f>
        <v/>
      </c>
      <c r="S19" s="262" t="str">
        <f t="shared" si="3"/>
        <v/>
      </c>
      <c r="T19" s="124" t="str">
        <f>IFERROR($G19*INDEX('Carbon factors'!$C$4:$C$10,MATCH($H19,Fuel_Type,0),1),"")</f>
        <v/>
      </c>
      <c r="U19" s="119" t="str">
        <f>IFERROR($I19*INDEX('Carbon factors'!$C$4:$C$10,MATCH($J19,Fuel_Type,0),1),"")</f>
        <v/>
      </c>
      <c r="V19" s="119" t="str">
        <f>IF(K19="","",K19*'Carbon factors'!$C$5)</f>
        <v/>
      </c>
      <c r="W19" s="119" t="str">
        <f>IF(L19="","",L19*'Carbon factors'!$C$5)</f>
        <v/>
      </c>
      <c r="X19" s="119" t="str">
        <f>IF(M19="","",M19*'Carbon factors'!$C$5)</f>
        <v/>
      </c>
      <c r="Y19" s="220" t="str">
        <f t="shared" si="4"/>
        <v/>
      </c>
      <c r="Z19" s="61" t="str">
        <f t="shared" si="5"/>
        <v/>
      </c>
      <c r="AA19" s="280"/>
    </row>
    <row r="20" spans="1:27" ht="13.5" customHeight="1">
      <c r="A20" s="99"/>
      <c r="B20" s="100"/>
      <c r="C20" s="100"/>
      <c r="D20" s="101"/>
      <c r="E20" s="96" t="str">
        <f t="shared" si="0"/>
        <v/>
      </c>
      <c r="F20" s="108"/>
      <c r="G20" s="319"/>
      <c r="H20" s="140" t="str">
        <f t="shared" si="1"/>
        <v/>
      </c>
      <c r="I20" s="319"/>
      <c r="J20" s="320" t="str">
        <f t="shared" si="2"/>
        <v/>
      </c>
      <c r="K20" s="319"/>
      <c r="L20" s="319"/>
      <c r="M20" s="320"/>
      <c r="N20" s="118" t="str">
        <f>IFERROR($G20*INDEX('Carbon factors'!$B$4:$B$10,MATCH($H20,Fuel_Type,0),1),"")</f>
        <v/>
      </c>
      <c r="O20" s="119" t="str">
        <f>IFERROR($I20*INDEX('Carbon factors'!$B$4:$B$10,MATCH($J20,Fuel_Type,0),1),"")</f>
        <v/>
      </c>
      <c r="P20" s="119" t="str">
        <f>IF(K20="","",K20*'Carbon factors'!$B$5)</f>
        <v/>
      </c>
      <c r="Q20" s="119" t="str">
        <f>IF(L20="","",L20*'Carbon factors'!$B$5)</f>
        <v/>
      </c>
      <c r="R20" s="119" t="str">
        <f>IF(M20="","",M20*'Carbon factors'!$B$5)</f>
        <v/>
      </c>
      <c r="S20" s="262" t="str">
        <f t="shared" si="3"/>
        <v/>
      </c>
      <c r="T20" s="124" t="str">
        <f>IFERROR($G20*INDEX('Carbon factors'!$C$4:$C$10,MATCH($H20,Fuel_Type,0),1),"")</f>
        <v/>
      </c>
      <c r="U20" s="119" t="str">
        <f>IFERROR($I20*INDEX('Carbon factors'!$C$4:$C$10,MATCH($J20,Fuel_Type,0),1),"")</f>
        <v/>
      </c>
      <c r="V20" s="119" t="str">
        <f>IF(K20="","",K20*'Carbon factors'!$C$5)</f>
        <v/>
      </c>
      <c r="W20" s="119" t="str">
        <f>IF(L20="","",L20*'Carbon factors'!$C$5)</f>
        <v/>
      </c>
      <c r="X20" s="119" t="str">
        <f>IF(M20="","",M20*'Carbon factors'!$C$5)</f>
        <v/>
      </c>
      <c r="Y20" s="220" t="str">
        <f t="shared" si="4"/>
        <v/>
      </c>
      <c r="Z20" s="61" t="str">
        <f t="shared" si="5"/>
        <v/>
      </c>
      <c r="AA20" s="280"/>
    </row>
    <row r="21" spans="1:27" ht="13.5" customHeight="1">
      <c r="A21" s="99"/>
      <c r="B21" s="100"/>
      <c r="C21" s="100"/>
      <c r="D21" s="101"/>
      <c r="E21" s="96" t="str">
        <f t="shared" si="0"/>
        <v/>
      </c>
      <c r="F21" s="108"/>
      <c r="G21" s="319"/>
      <c r="H21" s="140" t="str">
        <f t="shared" si="1"/>
        <v/>
      </c>
      <c r="I21" s="319"/>
      <c r="J21" s="320" t="str">
        <f t="shared" si="2"/>
        <v/>
      </c>
      <c r="K21" s="319"/>
      <c r="L21" s="319"/>
      <c r="M21" s="320"/>
      <c r="N21" s="118" t="str">
        <f>IFERROR($G21*INDEX('Carbon factors'!$B$4:$B$10,MATCH($H21,Fuel_Type,0),1),"")</f>
        <v/>
      </c>
      <c r="O21" s="119" t="str">
        <f>IFERROR($I21*INDEX('Carbon factors'!$B$4:$B$10,MATCH($J21,Fuel_Type,0),1),"")</f>
        <v/>
      </c>
      <c r="P21" s="119" t="str">
        <f>IF(K21="","",K21*'Carbon factors'!$B$5)</f>
        <v/>
      </c>
      <c r="Q21" s="119" t="str">
        <f>IF(L21="","",L21*'Carbon factors'!$B$5)</f>
        <v/>
      </c>
      <c r="R21" s="119" t="str">
        <f>IF(M21="","",M21*'Carbon factors'!$B$5)</f>
        <v/>
      </c>
      <c r="S21" s="262" t="str">
        <f t="shared" si="3"/>
        <v/>
      </c>
      <c r="T21" s="124" t="str">
        <f>IFERROR($G21*INDEX('Carbon factors'!$C$4:$C$10,MATCH($H21,Fuel_Type,0),1),"")</f>
        <v/>
      </c>
      <c r="U21" s="119" t="str">
        <f>IFERROR($I21*INDEX('Carbon factors'!$C$4:$C$10,MATCH($J21,Fuel_Type,0),1),"")</f>
        <v/>
      </c>
      <c r="V21" s="119" t="str">
        <f>IF(K21="","",K21*'Carbon factors'!$C$5)</f>
        <v/>
      </c>
      <c r="W21" s="119" t="str">
        <f>IF(L21="","",L21*'Carbon factors'!$C$5)</f>
        <v/>
      </c>
      <c r="X21" s="119" t="str">
        <f>IF(M21="","",M21*'Carbon factors'!$C$5)</f>
        <v/>
      </c>
      <c r="Y21" s="220" t="str">
        <f t="shared" si="4"/>
        <v/>
      </c>
      <c r="Z21" s="61" t="str">
        <f t="shared" si="5"/>
        <v/>
      </c>
      <c r="AA21" s="280"/>
    </row>
    <row r="22" spans="1:27" ht="13.5" customHeight="1">
      <c r="A22" s="99"/>
      <c r="B22" s="100"/>
      <c r="C22" s="100"/>
      <c r="D22" s="101"/>
      <c r="E22" s="96" t="str">
        <f t="shared" si="0"/>
        <v/>
      </c>
      <c r="F22" s="108"/>
      <c r="G22" s="319"/>
      <c r="H22" s="140" t="str">
        <f t="shared" si="1"/>
        <v/>
      </c>
      <c r="I22" s="319"/>
      <c r="J22" s="320" t="str">
        <f t="shared" si="2"/>
        <v/>
      </c>
      <c r="K22" s="319"/>
      <c r="L22" s="319"/>
      <c r="M22" s="320"/>
      <c r="N22" s="118" t="str">
        <f>IFERROR($G22*INDEX('Carbon factors'!$B$4:$B$10,MATCH($H22,Fuel_Type,0),1),"")</f>
        <v/>
      </c>
      <c r="O22" s="119" t="str">
        <f>IFERROR($I22*INDEX('Carbon factors'!$B$4:$B$10,MATCH($J22,Fuel_Type,0),1),"")</f>
        <v/>
      </c>
      <c r="P22" s="119" t="str">
        <f>IF(K22="","",K22*'Carbon factors'!$B$5)</f>
        <v/>
      </c>
      <c r="Q22" s="119" t="str">
        <f>IF(L22="","",L22*'Carbon factors'!$B$5)</f>
        <v/>
      </c>
      <c r="R22" s="119" t="str">
        <f>IF(M22="","",M22*'Carbon factors'!$B$5)</f>
        <v/>
      </c>
      <c r="S22" s="262" t="str">
        <f t="shared" si="3"/>
        <v/>
      </c>
      <c r="T22" s="124" t="str">
        <f>IFERROR($G22*INDEX('Carbon factors'!$C$4:$C$10,MATCH($H22,Fuel_Type,0),1),"")</f>
        <v/>
      </c>
      <c r="U22" s="119" t="str">
        <f>IFERROR($I22*INDEX('Carbon factors'!$C$4:$C$10,MATCH($J22,Fuel_Type,0),1),"")</f>
        <v/>
      </c>
      <c r="V22" s="119" t="str">
        <f>IF(K22="","",K22*'Carbon factors'!$C$5)</f>
        <v/>
      </c>
      <c r="W22" s="119" t="str">
        <f>IF(L22="","",L22*'Carbon factors'!$C$5)</f>
        <v/>
      </c>
      <c r="X22" s="119" t="str">
        <f>IF(M22="","",M22*'Carbon factors'!$C$5)</f>
        <v/>
      </c>
      <c r="Y22" s="220" t="str">
        <f t="shared" si="4"/>
        <v/>
      </c>
      <c r="Z22" s="61" t="str">
        <f t="shared" si="5"/>
        <v/>
      </c>
      <c r="AA22" s="280"/>
    </row>
    <row r="23" spans="1:27" ht="13.5" customHeight="1">
      <c r="A23" s="99"/>
      <c r="B23" s="100"/>
      <c r="C23" s="100"/>
      <c r="D23" s="101"/>
      <c r="E23" s="96" t="str">
        <f t="shared" si="0"/>
        <v/>
      </c>
      <c r="F23" s="108"/>
      <c r="G23" s="319"/>
      <c r="H23" s="140" t="str">
        <f t="shared" si="1"/>
        <v/>
      </c>
      <c r="I23" s="319"/>
      <c r="J23" s="320" t="str">
        <f t="shared" si="2"/>
        <v/>
      </c>
      <c r="K23" s="319"/>
      <c r="L23" s="319"/>
      <c r="M23" s="320"/>
      <c r="N23" s="118" t="str">
        <f>IFERROR($G23*INDEX('Carbon factors'!$B$4:$B$10,MATCH($H23,Fuel_Type,0),1),"")</f>
        <v/>
      </c>
      <c r="O23" s="119" t="str">
        <f>IFERROR($I23*INDEX('Carbon factors'!$B$4:$B$10,MATCH($J23,Fuel_Type,0),1),"")</f>
        <v/>
      </c>
      <c r="P23" s="119" t="str">
        <f>IF(K23="","",K23*'Carbon factors'!$B$5)</f>
        <v/>
      </c>
      <c r="Q23" s="119" t="str">
        <f>IF(L23="","",L23*'Carbon factors'!$B$5)</f>
        <v/>
      </c>
      <c r="R23" s="119" t="str">
        <f>IF(M23="","",M23*'Carbon factors'!$B$5)</f>
        <v/>
      </c>
      <c r="S23" s="262" t="str">
        <f t="shared" si="3"/>
        <v/>
      </c>
      <c r="T23" s="124" t="str">
        <f>IFERROR($G23*INDEX('Carbon factors'!$C$4:$C$10,MATCH($H23,Fuel_Type,0),1),"")</f>
        <v/>
      </c>
      <c r="U23" s="119" t="str">
        <f>IFERROR($I23*INDEX('Carbon factors'!$C$4:$C$10,MATCH($J23,Fuel_Type,0),1),"")</f>
        <v/>
      </c>
      <c r="V23" s="119" t="str">
        <f>IF(K23="","",K23*'Carbon factors'!$C$5)</f>
        <v/>
      </c>
      <c r="W23" s="119" t="str">
        <f>IF(L23="","",L23*'Carbon factors'!$C$5)</f>
        <v/>
      </c>
      <c r="X23" s="119" t="str">
        <f>IF(M23="","",M23*'Carbon factors'!$C$5)</f>
        <v/>
      </c>
      <c r="Y23" s="220" t="str">
        <f t="shared" si="4"/>
        <v/>
      </c>
      <c r="Z23" s="61" t="str">
        <f t="shared" si="5"/>
        <v/>
      </c>
      <c r="AA23" s="280"/>
    </row>
    <row r="24" spans="1:27" ht="13.5" customHeight="1">
      <c r="A24" s="99"/>
      <c r="B24" s="100"/>
      <c r="C24" s="100"/>
      <c r="D24" s="101"/>
      <c r="E24" s="96" t="str">
        <f t="shared" si="0"/>
        <v/>
      </c>
      <c r="F24" s="108"/>
      <c r="G24" s="319"/>
      <c r="H24" s="140" t="str">
        <f t="shared" si="1"/>
        <v/>
      </c>
      <c r="I24" s="319"/>
      <c r="J24" s="320" t="str">
        <f t="shared" si="2"/>
        <v/>
      </c>
      <c r="K24" s="319"/>
      <c r="L24" s="319"/>
      <c r="M24" s="320"/>
      <c r="N24" s="118" t="str">
        <f>IFERROR($G24*INDEX('Carbon factors'!$B$4:$B$10,MATCH($H24,Fuel_Type,0),1),"")</f>
        <v/>
      </c>
      <c r="O24" s="119" t="str">
        <f>IFERROR($I24*INDEX('Carbon factors'!$B$4:$B$10,MATCH($J24,Fuel_Type,0),1),"")</f>
        <v/>
      </c>
      <c r="P24" s="119" t="str">
        <f>IF(K24="","",K24*'Carbon factors'!$B$5)</f>
        <v/>
      </c>
      <c r="Q24" s="119" t="str">
        <f>IF(L24="","",L24*'Carbon factors'!$B$5)</f>
        <v/>
      </c>
      <c r="R24" s="119" t="str">
        <f>IF(M24="","",M24*'Carbon factors'!$B$5)</f>
        <v/>
      </c>
      <c r="S24" s="262" t="str">
        <f t="shared" si="3"/>
        <v/>
      </c>
      <c r="T24" s="124" t="str">
        <f>IFERROR($G24*INDEX('Carbon factors'!$C$4:$C$10,MATCH($H24,Fuel_Type,0),1),"")</f>
        <v/>
      </c>
      <c r="U24" s="119" t="str">
        <f>IFERROR($I24*INDEX('Carbon factors'!$C$4:$C$10,MATCH($J24,Fuel_Type,0),1),"")</f>
        <v/>
      </c>
      <c r="V24" s="119" t="str">
        <f>IF(K24="","",K24*'Carbon factors'!$C$5)</f>
        <v/>
      </c>
      <c r="W24" s="119" t="str">
        <f>IF(L24="","",L24*'Carbon factors'!$C$5)</f>
        <v/>
      </c>
      <c r="X24" s="119" t="str">
        <f>IF(M24="","",M24*'Carbon factors'!$C$5)</f>
        <v/>
      </c>
      <c r="Y24" s="220" t="str">
        <f t="shared" si="4"/>
        <v/>
      </c>
      <c r="Z24" s="61" t="str">
        <f t="shared" si="5"/>
        <v/>
      </c>
      <c r="AA24" s="280"/>
    </row>
    <row r="25" spans="1:27" ht="13.5" customHeight="1">
      <c r="A25" s="99"/>
      <c r="B25" s="100"/>
      <c r="C25" s="100"/>
      <c r="D25" s="101"/>
      <c r="E25" s="96" t="str">
        <f t="shared" si="0"/>
        <v/>
      </c>
      <c r="F25" s="108"/>
      <c r="G25" s="319"/>
      <c r="H25" s="140" t="str">
        <f t="shared" si="1"/>
        <v/>
      </c>
      <c r="I25" s="319"/>
      <c r="J25" s="320" t="str">
        <f t="shared" si="2"/>
        <v/>
      </c>
      <c r="K25" s="319"/>
      <c r="L25" s="319"/>
      <c r="M25" s="320"/>
      <c r="N25" s="118" t="str">
        <f>IFERROR($G25*INDEX('Carbon factors'!$B$4:$B$10,MATCH($H25,Fuel_Type,0),1),"")</f>
        <v/>
      </c>
      <c r="O25" s="119" t="str">
        <f>IFERROR($I25*INDEX('Carbon factors'!$B$4:$B$10,MATCH($J25,Fuel_Type,0),1),"")</f>
        <v/>
      </c>
      <c r="P25" s="119" t="str">
        <f>IF(K25="","",K25*'Carbon factors'!$B$5)</f>
        <v/>
      </c>
      <c r="Q25" s="119" t="str">
        <f>IF(L25="","",L25*'Carbon factors'!$B$5)</f>
        <v/>
      </c>
      <c r="R25" s="119" t="str">
        <f>IF(M25="","",M25*'Carbon factors'!$B$5)</f>
        <v/>
      </c>
      <c r="S25" s="262" t="str">
        <f t="shared" si="3"/>
        <v/>
      </c>
      <c r="T25" s="124" t="str">
        <f>IFERROR($G25*INDEX('Carbon factors'!$C$4:$C$10,MATCH($H25,Fuel_Type,0),1),"")</f>
        <v/>
      </c>
      <c r="U25" s="119" t="str">
        <f>IFERROR($I25*INDEX('Carbon factors'!$C$4:$C$10,MATCH($J25,Fuel_Type,0),1),"")</f>
        <v/>
      </c>
      <c r="V25" s="119" t="str">
        <f>IF(K25="","",K25*'Carbon factors'!$C$5)</f>
        <v/>
      </c>
      <c r="W25" s="119" t="str">
        <f>IF(L25="","",L25*'Carbon factors'!$C$5)</f>
        <v/>
      </c>
      <c r="X25" s="119" t="str">
        <f>IF(M25="","",M25*'Carbon factors'!$C$5)</f>
        <v/>
      </c>
      <c r="Y25" s="220" t="str">
        <f t="shared" si="4"/>
        <v/>
      </c>
      <c r="Z25" s="61" t="str">
        <f t="shared" si="5"/>
        <v/>
      </c>
      <c r="AA25" s="280"/>
    </row>
    <row r="26" spans="1:27" ht="13.5" customHeight="1">
      <c r="A26" s="99"/>
      <c r="B26" s="100"/>
      <c r="C26" s="100"/>
      <c r="D26" s="101"/>
      <c r="E26" s="96" t="str">
        <f t="shared" si="0"/>
        <v/>
      </c>
      <c r="F26" s="108"/>
      <c r="G26" s="319"/>
      <c r="H26" s="140" t="str">
        <f t="shared" si="1"/>
        <v/>
      </c>
      <c r="I26" s="319"/>
      <c r="J26" s="320" t="str">
        <f t="shared" si="2"/>
        <v/>
      </c>
      <c r="K26" s="319"/>
      <c r="L26" s="319"/>
      <c r="M26" s="320"/>
      <c r="N26" s="118" t="str">
        <f>IFERROR($G26*INDEX('Carbon factors'!$B$4:$B$10,MATCH($H26,Fuel_Type,0),1),"")</f>
        <v/>
      </c>
      <c r="O26" s="119" t="str">
        <f>IFERROR($I26*INDEX('Carbon factors'!$B$4:$B$10,MATCH($J26,Fuel_Type,0),1),"")</f>
        <v/>
      </c>
      <c r="P26" s="119" t="str">
        <f>IF(K26="","",K26*'Carbon factors'!$B$5)</f>
        <v/>
      </c>
      <c r="Q26" s="119" t="str">
        <f>IF(L26="","",L26*'Carbon factors'!$B$5)</f>
        <v/>
      </c>
      <c r="R26" s="119" t="str">
        <f>IF(M26="","",M26*'Carbon factors'!$B$5)</f>
        <v/>
      </c>
      <c r="S26" s="262" t="str">
        <f t="shared" si="3"/>
        <v/>
      </c>
      <c r="T26" s="124" t="str">
        <f>IFERROR($G26*INDEX('Carbon factors'!$C$4:$C$10,MATCH($H26,Fuel_Type,0),1),"")</f>
        <v/>
      </c>
      <c r="U26" s="119" t="str">
        <f>IFERROR($I26*INDEX('Carbon factors'!$C$4:$C$10,MATCH($J26,Fuel_Type,0),1),"")</f>
        <v/>
      </c>
      <c r="V26" s="119" t="str">
        <f>IF(K26="","",K26*'Carbon factors'!$C$5)</f>
        <v/>
      </c>
      <c r="W26" s="119" t="str">
        <f>IF(L26="","",L26*'Carbon factors'!$C$5)</f>
        <v/>
      </c>
      <c r="X26" s="119" t="str">
        <f>IF(M26="","",M26*'Carbon factors'!$C$5)</f>
        <v/>
      </c>
      <c r="Y26" s="220" t="str">
        <f t="shared" si="4"/>
        <v/>
      </c>
      <c r="Z26" s="61" t="str">
        <f t="shared" si="5"/>
        <v/>
      </c>
      <c r="AA26" s="280"/>
    </row>
    <row r="27" spans="1:27" ht="13.5" customHeight="1">
      <c r="A27" s="99"/>
      <c r="B27" s="100"/>
      <c r="C27" s="100"/>
      <c r="D27" s="101"/>
      <c r="E27" s="96" t="str">
        <f t="shared" si="0"/>
        <v/>
      </c>
      <c r="F27" s="108"/>
      <c r="G27" s="319"/>
      <c r="H27" s="140" t="str">
        <f t="shared" si="1"/>
        <v/>
      </c>
      <c r="I27" s="319"/>
      <c r="J27" s="320" t="str">
        <f t="shared" si="2"/>
        <v/>
      </c>
      <c r="K27" s="319"/>
      <c r="L27" s="319"/>
      <c r="M27" s="320"/>
      <c r="N27" s="118" t="str">
        <f>IFERROR($G27*INDEX('Carbon factors'!$B$4:$B$10,MATCH($H27,Fuel_Type,0),1),"")</f>
        <v/>
      </c>
      <c r="O27" s="119" t="str">
        <f>IFERROR($I27*INDEX('Carbon factors'!$B$4:$B$10,MATCH($J27,Fuel_Type,0),1),"")</f>
        <v/>
      </c>
      <c r="P27" s="119" t="str">
        <f>IF(K27="","",K27*'Carbon factors'!$B$5)</f>
        <v/>
      </c>
      <c r="Q27" s="119" t="str">
        <f>IF(L27="","",L27*'Carbon factors'!$B$5)</f>
        <v/>
      </c>
      <c r="R27" s="119" t="str">
        <f>IF(M27="","",M27*'Carbon factors'!$B$5)</f>
        <v/>
      </c>
      <c r="S27" s="262" t="str">
        <f t="shared" si="3"/>
        <v/>
      </c>
      <c r="T27" s="124" t="str">
        <f>IFERROR($G27*INDEX('Carbon factors'!$C$4:$C$10,MATCH($H27,Fuel_Type,0),1),"")</f>
        <v/>
      </c>
      <c r="U27" s="119" t="str">
        <f>IFERROR($I27*INDEX('Carbon factors'!$C$4:$C$10,MATCH($J27,Fuel_Type,0),1),"")</f>
        <v/>
      </c>
      <c r="V27" s="119" t="str">
        <f>IF(K27="","",K27*'Carbon factors'!$C$5)</f>
        <v/>
      </c>
      <c r="W27" s="119" t="str">
        <f>IF(L27="","",L27*'Carbon factors'!$C$5)</f>
        <v/>
      </c>
      <c r="X27" s="119" t="str">
        <f>IF(M27="","",M27*'Carbon factors'!$C$5)</f>
        <v/>
      </c>
      <c r="Y27" s="220" t="str">
        <f t="shared" si="4"/>
        <v/>
      </c>
      <c r="Z27" s="61" t="str">
        <f t="shared" si="5"/>
        <v/>
      </c>
      <c r="AA27" s="280"/>
    </row>
    <row r="28" spans="1:27" ht="13.5" customHeight="1">
      <c r="A28" s="99"/>
      <c r="B28" s="100"/>
      <c r="C28" s="100"/>
      <c r="D28" s="101"/>
      <c r="E28" s="96" t="str">
        <f t="shared" si="0"/>
        <v/>
      </c>
      <c r="F28" s="108"/>
      <c r="G28" s="319"/>
      <c r="H28" s="140" t="str">
        <f t="shared" si="1"/>
        <v/>
      </c>
      <c r="I28" s="319"/>
      <c r="J28" s="320" t="str">
        <f t="shared" si="2"/>
        <v/>
      </c>
      <c r="K28" s="319"/>
      <c r="L28" s="319"/>
      <c r="M28" s="320"/>
      <c r="N28" s="118" t="str">
        <f>IFERROR($G28*INDEX('Carbon factors'!$B$4:$B$10,MATCH($H28,Fuel_Type,0),1),"")</f>
        <v/>
      </c>
      <c r="O28" s="119" t="str">
        <f>IFERROR($I28*INDEX('Carbon factors'!$B$4:$B$10,MATCH($J28,Fuel_Type,0),1),"")</f>
        <v/>
      </c>
      <c r="P28" s="119" t="str">
        <f>IF(K28="","",K28*'Carbon factors'!$B$5)</f>
        <v/>
      </c>
      <c r="Q28" s="119" t="str">
        <f>IF(L28="","",L28*'Carbon factors'!$B$5)</f>
        <v/>
      </c>
      <c r="R28" s="119" t="str">
        <f>IF(M28="","",M28*'Carbon factors'!$B$5)</f>
        <v/>
      </c>
      <c r="S28" s="262" t="str">
        <f t="shared" si="3"/>
        <v/>
      </c>
      <c r="T28" s="124" t="str">
        <f>IFERROR($G28*INDEX('Carbon factors'!$C$4:$C$10,MATCH($H28,Fuel_Type,0),1),"")</f>
        <v/>
      </c>
      <c r="U28" s="119" t="str">
        <f>IFERROR($I28*INDEX('Carbon factors'!$C$4:$C$10,MATCH($J28,Fuel_Type,0),1),"")</f>
        <v/>
      </c>
      <c r="V28" s="119" t="str">
        <f>IF(K28="","",K28*'Carbon factors'!$C$5)</f>
        <v/>
      </c>
      <c r="W28" s="119" t="str">
        <f>IF(L28="","",L28*'Carbon factors'!$C$5)</f>
        <v/>
      </c>
      <c r="X28" s="119" t="str">
        <f>IF(M28="","",M28*'Carbon factors'!$C$5)</f>
        <v/>
      </c>
      <c r="Y28" s="220" t="str">
        <f t="shared" si="4"/>
        <v/>
      </c>
      <c r="Z28" s="61" t="str">
        <f t="shared" si="5"/>
        <v/>
      </c>
      <c r="AA28" s="280"/>
    </row>
    <row r="29" spans="1:27" ht="13.5" customHeight="1">
      <c r="A29" s="99"/>
      <c r="B29" s="100"/>
      <c r="C29" s="100"/>
      <c r="D29" s="101"/>
      <c r="E29" s="96" t="str">
        <f t="shared" si="0"/>
        <v/>
      </c>
      <c r="F29" s="108"/>
      <c r="G29" s="319"/>
      <c r="H29" s="140" t="str">
        <f t="shared" si="1"/>
        <v/>
      </c>
      <c r="I29" s="319"/>
      <c r="J29" s="320" t="str">
        <f t="shared" si="2"/>
        <v/>
      </c>
      <c r="K29" s="319"/>
      <c r="L29" s="319"/>
      <c r="M29" s="320"/>
      <c r="N29" s="118" t="str">
        <f>IFERROR($G29*INDEX('Carbon factors'!$B$4:$B$10,MATCH($H29,Fuel_Type,0),1),"")</f>
        <v/>
      </c>
      <c r="O29" s="119" t="str">
        <f>IFERROR($I29*INDEX('Carbon factors'!$B$4:$B$10,MATCH($J29,Fuel_Type,0),1),"")</f>
        <v/>
      </c>
      <c r="P29" s="119" t="str">
        <f>IF(K29="","",K29*'Carbon factors'!$B$5)</f>
        <v/>
      </c>
      <c r="Q29" s="119" t="str">
        <f>IF(L29="","",L29*'Carbon factors'!$B$5)</f>
        <v/>
      </c>
      <c r="R29" s="119" t="str">
        <f>IF(M29="","",M29*'Carbon factors'!$B$5)</f>
        <v/>
      </c>
      <c r="S29" s="262" t="str">
        <f t="shared" si="3"/>
        <v/>
      </c>
      <c r="T29" s="124" t="str">
        <f>IFERROR($G29*INDEX('Carbon factors'!$C$4:$C$10,MATCH($H29,Fuel_Type,0),1),"")</f>
        <v/>
      </c>
      <c r="U29" s="119" t="str">
        <f>IFERROR($I29*INDEX('Carbon factors'!$C$4:$C$10,MATCH($J29,Fuel_Type,0),1),"")</f>
        <v/>
      </c>
      <c r="V29" s="119" t="str">
        <f>IF(K29="","",K29*'Carbon factors'!$C$5)</f>
        <v/>
      </c>
      <c r="W29" s="119" t="str">
        <f>IF(L29="","",L29*'Carbon factors'!$C$5)</f>
        <v/>
      </c>
      <c r="X29" s="119" t="str">
        <f>IF(M29="","",M29*'Carbon factors'!$C$5)</f>
        <v/>
      </c>
      <c r="Y29" s="220" t="str">
        <f t="shared" si="4"/>
        <v/>
      </c>
      <c r="Z29" s="61" t="str">
        <f t="shared" si="5"/>
        <v/>
      </c>
      <c r="AA29" s="280"/>
    </row>
    <row r="30" spans="1:27" ht="13.5" customHeight="1">
      <c r="A30" s="99"/>
      <c r="B30" s="100"/>
      <c r="C30" s="100"/>
      <c r="D30" s="101"/>
      <c r="E30" s="96" t="str">
        <f t="shared" si="0"/>
        <v/>
      </c>
      <c r="F30" s="108"/>
      <c r="G30" s="319"/>
      <c r="H30" s="140" t="str">
        <f t="shared" si="1"/>
        <v/>
      </c>
      <c r="I30" s="319"/>
      <c r="J30" s="320" t="str">
        <f t="shared" si="2"/>
        <v/>
      </c>
      <c r="K30" s="319"/>
      <c r="L30" s="319"/>
      <c r="M30" s="320"/>
      <c r="N30" s="118" t="str">
        <f>IFERROR($G30*INDEX('Carbon factors'!$B$4:$B$10,MATCH($H30,Fuel_Type,0),1),"")</f>
        <v/>
      </c>
      <c r="O30" s="119" t="str">
        <f>IFERROR($I30*INDEX('Carbon factors'!$B$4:$B$10,MATCH($J30,Fuel_Type,0),1),"")</f>
        <v/>
      </c>
      <c r="P30" s="119" t="str">
        <f>IF(K30="","",K30*'Carbon factors'!$B$5)</f>
        <v/>
      </c>
      <c r="Q30" s="119" t="str">
        <f>IF(L30="","",L30*'Carbon factors'!$B$5)</f>
        <v/>
      </c>
      <c r="R30" s="119" t="str">
        <f>IF(M30="","",M30*'Carbon factors'!$B$5)</f>
        <v/>
      </c>
      <c r="S30" s="262" t="str">
        <f t="shared" si="3"/>
        <v/>
      </c>
      <c r="T30" s="124" t="str">
        <f>IFERROR($G30*INDEX('Carbon factors'!$C$4:$C$10,MATCH($H30,Fuel_Type,0),1),"")</f>
        <v/>
      </c>
      <c r="U30" s="119" t="str">
        <f>IFERROR($I30*INDEX('Carbon factors'!$C$4:$C$10,MATCH($J30,Fuel_Type,0),1),"")</f>
        <v/>
      </c>
      <c r="V30" s="119" t="str">
        <f>IF(K30="","",K30*'Carbon factors'!$C$5)</f>
        <v/>
      </c>
      <c r="W30" s="119" t="str">
        <f>IF(L30="","",L30*'Carbon factors'!$C$5)</f>
        <v/>
      </c>
      <c r="X30" s="119" t="str">
        <f>IF(M30="","",M30*'Carbon factors'!$C$5)</f>
        <v/>
      </c>
      <c r="Y30" s="220" t="str">
        <f t="shared" si="4"/>
        <v/>
      </c>
      <c r="Z30" s="61" t="str">
        <f t="shared" si="5"/>
        <v/>
      </c>
      <c r="AA30" s="280"/>
    </row>
    <row r="31" spans="1:27" ht="13.5" customHeight="1">
      <c r="A31" s="99"/>
      <c r="B31" s="100"/>
      <c r="C31" s="100"/>
      <c r="D31" s="101"/>
      <c r="E31" s="96" t="str">
        <f t="shared" si="0"/>
        <v/>
      </c>
      <c r="F31" s="108"/>
      <c r="G31" s="319"/>
      <c r="H31" s="140" t="str">
        <f t="shared" si="1"/>
        <v/>
      </c>
      <c r="I31" s="319"/>
      <c r="J31" s="320" t="str">
        <f t="shared" si="2"/>
        <v/>
      </c>
      <c r="K31" s="319"/>
      <c r="L31" s="319"/>
      <c r="M31" s="320"/>
      <c r="N31" s="118" t="str">
        <f>IFERROR($G31*INDEX('Carbon factors'!$B$4:$B$10,MATCH($H31,Fuel_Type,0),1),"")</f>
        <v/>
      </c>
      <c r="O31" s="119" t="str">
        <f>IFERROR($I31*INDEX('Carbon factors'!$B$4:$B$10,MATCH($J31,Fuel_Type,0),1),"")</f>
        <v/>
      </c>
      <c r="P31" s="119" t="str">
        <f>IF(K31="","",K31*'Carbon factors'!$B$5)</f>
        <v/>
      </c>
      <c r="Q31" s="119" t="str">
        <f>IF(L31="","",L31*'Carbon factors'!$B$5)</f>
        <v/>
      </c>
      <c r="R31" s="119" t="str">
        <f>IF(M31="","",M31*'Carbon factors'!$B$5)</f>
        <v/>
      </c>
      <c r="S31" s="262" t="str">
        <f t="shared" si="3"/>
        <v/>
      </c>
      <c r="T31" s="124" t="str">
        <f>IFERROR($G31*INDEX('Carbon factors'!$C$4:$C$10,MATCH($H31,Fuel_Type,0),1),"")</f>
        <v/>
      </c>
      <c r="U31" s="119" t="str">
        <f>IFERROR($I31*INDEX('Carbon factors'!$C$4:$C$10,MATCH($J31,Fuel_Type,0),1),"")</f>
        <v/>
      </c>
      <c r="V31" s="119" t="str">
        <f>IF(K31="","",K31*'Carbon factors'!$C$5)</f>
        <v/>
      </c>
      <c r="W31" s="119" t="str">
        <f>IF(L31="","",L31*'Carbon factors'!$C$5)</f>
        <v/>
      </c>
      <c r="X31" s="119" t="str">
        <f>IF(M31="","",M31*'Carbon factors'!$C$5)</f>
        <v/>
      </c>
      <c r="Y31" s="220" t="str">
        <f t="shared" si="4"/>
        <v/>
      </c>
      <c r="Z31" s="61" t="str">
        <f t="shared" si="5"/>
        <v/>
      </c>
      <c r="AA31" s="280"/>
    </row>
    <row r="32" spans="1:27" ht="13.5" customHeight="1">
      <c r="A32" s="99"/>
      <c r="B32" s="100"/>
      <c r="C32" s="100"/>
      <c r="D32" s="101"/>
      <c r="E32" s="96" t="str">
        <f t="shared" si="0"/>
        <v/>
      </c>
      <c r="F32" s="108"/>
      <c r="G32" s="319"/>
      <c r="H32" s="140" t="str">
        <f t="shared" si="1"/>
        <v/>
      </c>
      <c r="I32" s="319"/>
      <c r="J32" s="320" t="str">
        <f t="shared" si="2"/>
        <v/>
      </c>
      <c r="K32" s="319"/>
      <c r="L32" s="319"/>
      <c r="M32" s="320"/>
      <c r="N32" s="118" t="str">
        <f>IFERROR($G32*INDEX('Carbon factors'!$B$4:$B$10,MATCH($H32,Fuel_Type,0),1),"")</f>
        <v/>
      </c>
      <c r="O32" s="119" t="str">
        <f>IFERROR($I32*INDEX('Carbon factors'!$B$4:$B$10,MATCH($J32,Fuel_Type,0),1),"")</f>
        <v/>
      </c>
      <c r="P32" s="119" t="str">
        <f>IF(K32="","",K32*'Carbon factors'!$B$5)</f>
        <v/>
      </c>
      <c r="Q32" s="119" t="str">
        <f>IF(L32="","",L32*'Carbon factors'!$B$5)</f>
        <v/>
      </c>
      <c r="R32" s="119" t="str">
        <f>IF(M32="","",M32*'Carbon factors'!$B$5)</f>
        <v/>
      </c>
      <c r="S32" s="262" t="str">
        <f t="shared" si="3"/>
        <v/>
      </c>
      <c r="T32" s="124" t="str">
        <f>IFERROR($G32*INDEX('Carbon factors'!$C$4:$C$10,MATCH($H32,Fuel_Type,0),1),"")</f>
        <v/>
      </c>
      <c r="U32" s="119" t="str">
        <f>IFERROR($I32*INDEX('Carbon factors'!$C$4:$C$10,MATCH($J32,Fuel_Type,0),1),"")</f>
        <v/>
      </c>
      <c r="V32" s="119" t="str">
        <f>IF(K32="","",K32*'Carbon factors'!$C$5)</f>
        <v/>
      </c>
      <c r="W32" s="119" t="str">
        <f>IF(L32="","",L32*'Carbon factors'!$C$5)</f>
        <v/>
      </c>
      <c r="X32" s="119" t="str">
        <f>IF(M32="","",M32*'Carbon factors'!$C$5)</f>
        <v/>
      </c>
      <c r="Y32" s="220" t="str">
        <f t="shared" si="4"/>
        <v/>
      </c>
      <c r="Z32" s="61" t="str">
        <f t="shared" si="5"/>
        <v/>
      </c>
      <c r="AA32" s="280"/>
    </row>
    <row r="33" spans="1:27" ht="13.5" customHeight="1">
      <c r="A33" s="99"/>
      <c r="B33" s="100"/>
      <c r="C33" s="100"/>
      <c r="D33" s="101"/>
      <c r="E33" s="96" t="str">
        <f t="shared" si="0"/>
        <v/>
      </c>
      <c r="F33" s="108"/>
      <c r="G33" s="319"/>
      <c r="H33" s="140" t="str">
        <f t="shared" si="1"/>
        <v/>
      </c>
      <c r="I33" s="319"/>
      <c r="J33" s="320" t="str">
        <f t="shared" si="2"/>
        <v/>
      </c>
      <c r="K33" s="319"/>
      <c r="L33" s="319"/>
      <c r="M33" s="320"/>
      <c r="N33" s="118" t="str">
        <f>IFERROR($G33*INDEX('Carbon factors'!$B$4:$B$10,MATCH($H33,Fuel_Type,0),1),"")</f>
        <v/>
      </c>
      <c r="O33" s="119" t="str">
        <f>IFERROR($I33*INDEX('Carbon factors'!$B$4:$B$10,MATCH($J33,Fuel_Type,0),1),"")</f>
        <v/>
      </c>
      <c r="P33" s="119" t="str">
        <f>IF(K33="","",K33*'Carbon factors'!$B$5)</f>
        <v/>
      </c>
      <c r="Q33" s="119" t="str">
        <f>IF(L33="","",L33*'Carbon factors'!$B$5)</f>
        <v/>
      </c>
      <c r="R33" s="119" t="str">
        <f>IF(M33="","",M33*'Carbon factors'!$B$5)</f>
        <v/>
      </c>
      <c r="S33" s="262" t="str">
        <f t="shared" si="3"/>
        <v/>
      </c>
      <c r="T33" s="124" t="str">
        <f>IFERROR($G33*INDEX('Carbon factors'!$C$4:$C$10,MATCH($H33,Fuel_Type,0),1),"")</f>
        <v/>
      </c>
      <c r="U33" s="119" t="str">
        <f>IFERROR($I33*INDEX('Carbon factors'!$C$4:$C$10,MATCH($J33,Fuel_Type,0),1),"")</f>
        <v/>
      </c>
      <c r="V33" s="119" t="str">
        <f>IF(K33="","",K33*'Carbon factors'!$C$5)</f>
        <v/>
      </c>
      <c r="W33" s="119" t="str">
        <f>IF(L33="","",L33*'Carbon factors'!$C$5)</f>
        <v/>
      </c>
      <c r="X33" s="119" t="str">
        <f>IF(M33="","",M33*'Carbon factors'!$C$5)</f>
        <v/>
      </c>
      <c r="Y33" s="220" t="str">
        <f t="shared" si="4"/>
        <v/>
      </c>
      <c r="Z33" s="61" t="str">
        <f t="shared" si="5"/>
        <v/>
      </c>
      <c r="AA33" s="280"/>
    </row>
    <row r="34" spans="1:27" ht="13.5" customHeight="1">
      <c r="A34" s="99"/>
      <c r="B34" s="100"/>
      <c r="C34" s="100"/>
      <c r="D34" s="101"/>
      <c r="E34" s="96" t="str">
        <f t="shared" si="0"/>
        <v/>
      </c>
      <c r="F34" s="108"/>
      <c r="G34" s="319"/>
      <c r="H34" s="140" t="str">
        <f t="shared" si="1"/>
        <v/>
      </c>
      <c r="I34" s="319"/>
      <c r="J34" s="320" t="str">
        <f t="shared" si="2"/>
        <v/>
      </c>
      <c r="K34" s="319"/>
      <c r="L34" s="319"/>
      <c r="M34" s="320"/>
      <c r="N34" s="118" t="str">
        <f>IFERROR($G34*INDEX('Carbon factors'!$B$4:$B$10,MATCH($H34,Fuel_Type,0),1),"")</f>
        <v/>
      </c>
      <c r="O34" s="119" t="str">
        <f>IFERROR($I34*INDEX('Carbon factors'!$B$4:$B$10,MATCH($J34,Fuel_Type,0),1),"")</f>
        <v/>
      </c>
      <c r="P34" s="119" t="str">
        <f>IF(K34="","",K34*'Carbon factors'!$B$5)</f>
        <v/>
      </c>
      <c r="Q34" s="119" t="str">
        <f>IF(L34="","",L34*'Carbon factors'!$B$5)</f>
        <v/>
      </c>
      <c r="R34" s="119" t="str">
        <f>IF(M34="","",M34*'Carbon factors'!$B$5)</f>
        <v/>
      </c>
      <c r="S34" s="262" t="str">
        <f t="shared" si="3"/>
        <v/>
      </c>
      <c r="T34" s="124" t="str">
        <f>IFERROR($G34*INDEX('Carbon factors'!$C$4:$C$10,MATCH($H34,Fuel_Type,0),1),"")</f>
        <v/>
      </c>
      <c r="U34" s="119" t="str">
        <f>IFERROR($I34*INDEX('Carbon factors'!$C$4:$C$10,MATCH($J34,Fuel_Type,0),1),"")</f>
        <v/>
      </c>
      <c r="V34" s="119" t="str">
        <f>IF(K34="","",K34*'Carbon factors'!$C$5)</f>
        <v/>
      </c>
      <c r="W34" s="119" t="str">
        <f>IF(L34="","",L34*'Carbon factors'!$C$5)</f>
        <v/>
      </c>
      <c r="X34" s="119" t="str">
        <f>IF(M34="","",M34*'Carbon factors'!$C$5)</f>
        <v/>
      </c>
      <c r="Y34" s="220" t="str">
        <f t="shared" si="4"/>
        <v/>
      </c>
      <c r="Z34" s="61" t="str">
        <f t="shared" si="5"/>
        <v/>
      </c>
      <c r="AA34" s="280"/>
    </row>
    <row r="35" spans="1:27" ht="13.5" customHeight="1">
      <c r="A35" s="99"/>
      <c r="B35" s="100"/>
      <c r="C35" s="100"/>
      <c r="D35" s="101"/>
      <c r="E35" s="96" t="str">
        <f t="shared" si="0"/>
        <v/>
      </c>
      <c r="F35" s="108"/>
      <c r="G35" s="319"/>
      <c r="H35" s="140" t="str">
        <f t="shared" si="1"/>
        <v/>
      </c>
      <c r="I35" s="319"/>
      <c r="J35" s="320" t="str">
        <f t="shared" si="2"/>
        <v/>
      </c>
      <c r="K35" s="319"/>
      <c r="L35" s="319"/>
      <c r="M35" s="320"/>
      <c r="N35" s="118" t="str">
        <f>IFERROR($G35*INDEX('Carbon factors'!$B$4:$B$10,MATCH($H35,Fuel_Type,0),1),"")</f>
        <v/>
      </c>
      <c r="O35" s="119" t="str">
        <f>IFERROR($I35*INDEX('Carbon factors'!$B$4:$B$10,MATCH($J35,Fuel_Type,0),1),"")</f>
        <v/>
      </c>
      <c r="P35" s="119" t="str">
        <f>IF(K35="","",K35*'Carbon factors'!$B$5)</f>
        <v/>
      </c>
      <c r="Q35" s="119" t="str">
        <f>IF(L35="","",L35*'Carbon factors'!$B$5)</f>
        <v/>
      </c>
      <c r="R35" s="119" t="str">
        <f>IF(M35="","",M35*'Carbon factors'!$B$5)</f>
        <v/>
      </c>
      <c r="S35" s="262" t="str">
        <f t="shared" si="3"/>
        <v/>
      </c>
      <c r="T35" s="124" t="str">
        <f>IFERROR($G35*INDEX('Carbon factors'!$C$4:$C$10,MATCH($H35,Fuel_Type,0),1),"")</f>
        <v/>
      </c>
      <c r="U35" s="119" t="str">
        <f>IFERROR($I35*INDEX('Carbon factors'!$C$4:$C$10,MATCH($J35,Fuel_Type,0),1),"")</f>
        <v/>
      </c>
      <c r="V35" s="119" t="str">
        <f>IF(K35="","",K35*'Carbon factors'!$C$5)</f>
        <v/>
      </c>
      <c r="W35" s="119" t="str">
        <f>IF(L35="","",L35*'Carbon factors'!$C$5)</f>
        <v/>
      </c>
      <c r="X35" s="119" t="str">
        <f>IF(M35="","",M35*'Carbon factors'!$C$5)</f>
        <v/>
      </c>
      <c r="Y35" s="220" t="str">
        <f t="shared" si="4"/>
        <v/>
      </c>
      <c r="Z35" s="61" t="str">
        <f t="shared" si="5"/>
        <v/>
      </c>
      <c r="AA35" s="280"/>
    </row>
    <row r="36" spans="1:27" ht="13.5" customHeight="1">
      <c r="A36" s="99"/>
      <c r="B36" s="100"/>
      <c r="C36" s="100"/>
      <c r="D36" s="101"/>
      <c r="E36" s="96" t="str">
        <f t="shared" si="0"/>
        <v/>
      </c>
      <c r="F36" s="108"/>
      <c r="G36" s="319"/>
      <c r="H36" s="140" t="str">
        <f t="shared" si="1"/>
        <v/>
      </c>
      <c r="I36" s="319"/>
      <c r="J36" s="320" t="str">
        <f t="shared" si="2"/>
        <v/>
      </c>
      <c r="K36" s="319"/>
      <c r="L36" s="319"/>
      <c r="M36" s="320"/>
      <c r="N36" s="118" t="str">
        <f>IFERROR($G36*INDEX('Carbon factors'!$B$4:$B$10,MATCH($H36,Fuel_Type,0),1),"")</f>
        <v/>
      </c>
      <c r="O36" s="119" t="str">
        <f>IFERROR($I36*INDEX('Carbon factors'!$B$4:$B$10,MATCH($J36,Fuel_Type,0),1),"")</f>
        <v/>
      </c>
      <c r="P36" s="119" t="str">
        <f>IF(K36="","",K36*'Carbon factors'!$B$5)</f>
        <v/>
      </c>
      <c r="Q36" s="119" t="str">
        <f>IF(L36="","",L36*'Carbon factors'!$B$5)</f>
        <v/>
      </c>
      <c r="R36" s="119" t="str">
        <f>IF(M36="","",M36*'Carbon factors'!$B$5)</f>
        <v/>
      </c>
      <c r="S36" s="262" t="str">
        <f t="shared" si="3"/>
        <v/>
      </c>
      <c r="T36" s="124" t="str">
        <f>IFERROR($G36*INDEX('Carbon factors'!$C$4:$C$10,MATCH($H36,Fuel_Type,0),1),"")</f>
        <v/>
      </c>
      <c r="U36" s="119" t="str">
        <f>IFERROR($I36*INDEX('Carbon factors'!$C$4:$C$10,MATCH($J36,Fuel_Type,0),1),"")</f>
        <v/>
      </c>
      <c r="V36" s="119" t="str">
        <f>IF(K36="","",K36*'Carbon factors'!$C$5)</f>
        <v/>
      </c>
      <c r="W36" s="119" t="str">
        <f>IF(L36="","",L36*'Carbon factors'!$C$5)</f>
        <v/>
      </c>
      <c r="X36" s="119" t="str">
        <f>IF(M36="","",M36*'Carbon factors'!$C$5)</f>
        <v/>
      </c>
      <c r="Y36" s="220" t="str">
        <f t="shared" si="4"/>
        <v/>
      </c>
      <c r="Z36" s="61" t="str">
        <f t="shared" si="5"/>
        <v/>
      </c>
      <c r="AA36" s="280"/>
    </row>
    <row r="37" spans="1:27" ht="13.5" customHeight="1">
      <c r="A37" s="99"/>
      <c r="B37" s="100"/>
      <c r="C37" s="100"/>
      <c r="D37" s="101"/>
      <c r="E37" s="96" t="str">
        <f t="shared" si="0"/>
        <v/>
      </c>
      <c r="F37" s="108"/>
      <c r="G37" s="319"/>
      <c r="H37" s="140" t="str">
        <f t="shared" si="1"/>
        <v/>
      </c>
      <c r="I37" s="319"/>
      <c r="J37" s="320" t="str">
        <f t="shared" si="2"/>
        <v/>
      </c>
      <c r="K37" s="319"/>
      <c r="L37" s="319"/>
      <c r="M37" s="320"/>
      <c r="N37" s="118" t="str">
        <f>IFERROR($G37*INDEX('Carbon factors'!$B$4:$B$10,MATCH($H37,Fuel_Type,0),1),"")</f>
        <v/>
      </c>
      <c r="O37" s="119" t="str">
        <f>IFERROR($I37*INDEX('Carbon factors'!$B$4:$B$10,MATCH($J37,Fuel_Type,0),1),"")</f>
        <v/>
      </c>
      <c r="P37" s="119" t="str">
        <f>IF(K37="","",K37*'Carbon factors'!$B$5)</f>
        <v/>
      </c>
      <c r="Q37" s="119" t="str">
        <f>IF(L37="","",L37*'Carbon factors'!$B$5)</f>
        <v/>
      </c>
      <c r="R37" s="119" t="str">
        <f>IF(M37="","",M37*'Carbon factors'!$B$5)</f>
        <v/>
      </c>
      <c r="S37" s="262" t="str">
        <f t="shared" si="3"/>
        <v/>
      </c>
      <c r="T37" s="124" t="str">
        <f>IFERROR($G37*INDEX('Carbon factors'!$C$4:$C$10,MATCH($H37,Fuel_Type,0),1),"")</f>
        <v/>
      </c>
      <c r="U37" s="119" t="str">
        <f>IFERROR($I37*INDEX('Carbon factors'!$C$4:$C$10,MATCH($J37,Fuel_Type,0),1),"")</f>
        <v/>
      </c>
      <c r="V37" s="119" t="str">
        <f>IF(K37="","",K37*'Carbon factors'!$C$5)</f>
        <v/>
      </c>
      <c r="W37" s="119" t="str">
        <f>IF(L37="","",L37*'Carbon factors'!$C$5)</f>
        <v/>
      </c>
      <c r="X37" s="119" t="str">
        <f>IF(M37="","",M37*'Carbon factors'!$C$5)</f>
        <v/>
      </c>
      <c r="Y37" s="220" t="str">
        <f t="shared" si="4"/>
        <v/>
      </c>
      <c r="Z37" s="61" t="str">
        <f t="shared" si="5"/>
        <v/>
      </c>
      <c r="AA37" s="280"/>
    </row>
    <row r="38" spans="1:27" ht="13.5" customHeight="1">
      <c r="A38" s="99"/>
      <c r="B38" s="100"/>
      <c r="C38" s="100"/>
      <c r="D38" s="101"/>
      <c r="E38" s="96" t="str">
        <f t="shared" ref="E38:E56" si="6">IFERROR(S38/$B38,"")</f>
        <v/>
      </c>
      <c r="F38" s="108"/>
      <c r="G38" s="319"/>
      <c r="H38" s="140" t="str">
        <f t="shared" si="1"/>
        <v/>
      </c>
      <c r="I38" s="319"/>
      <c r="J38" s="320" t="str">
        <f t="shared" si="2"/>
        <v/>
      </c>
      <c r="K38" s="319"/>
      <c r="L38" s="319"/>
      <c r="M38" s="320"/>
      <c r="N38" s="118" t="str">
        <f>IFERROR($G38*INDEX('Carbon factors'!$B$4:$B$10,MATCH($H38,Fuel_Type,0),1),"")</f>
        <v/>
      </c>
      <c r="O38" s="119" t="str">
        <f>IFERROR($I38*INDEX('Carbon factors'!$B$4:$B$10,MATCH($J38,Fuel_Type,0),1),"")</f>
        <v/>
      </c>
      <c r="P38" s="119" t="str">
        <f>IF(K38="","",K38*'Carbon factors'!$B$5)</f>
        <v/>
      </c>
      <c r="Q38" s="119" t="str">
        <f>IF(L38="","",L38*'Carbon factors'!$B$5)</f>
        <v/>
      </c>
      <c r="R38" s="119" t="str">
        <f>IF(M38="","",M38*'Carbon factors'!$B$5)</f>
        <v/>
      </c>
      <c r="S38" s="262" t="str">
        <f t="shared" si="3"/>
        <v/>
      </c>
      <c r="T38" s="124" t="str">
        <f>IFERROR($G38*INDEX('Carbon factors'!$C$4:$C$10,MATCH($H38,Fuel_Type,0),1),"")</f>
        <v/>
      </c>
      <c r="U38" s="119" t="str">
        <f>IFERROR($I38*INDEX('Carbon factors'!$C$4:$C$10,MATCH($J38,Fuel_Type,0),1),"")</f>
        <v/>
      </c>
      <c r="V38" s="119" t="str">
        <f>IF(K38="","",K38*'Carbon factors'!$C$5)</f>
        <v/>
      </c>
      <c r="W38" s="119" t="str">
        <f>IF(L38="","",L38*'Carbon factors'!$C$5)</f>
        <v/>
      </c>
      <c r="X38" s="119" t="str">
        <f>IF(M38="","",M38*'Carbon factors'!$C$5)</f>
        <v/>
      </c>
      <c r="Y38" s="220" t="str">
        <f t="shared" si="4"/>
        <v/>
      </c>
      <c r="Z38" s="61" t="str">
        <f t="shared" si="5"/>
        <v/>
      </c>
      <c r="AA38" s="280"/>
    </row>
    <row r="39" spans="1:27" ht="13.5" customHeight="1">
      <c r="A39" s="99"/>
      <c r="B39" s="100"/>
      <c r="C39" s="100"/>
      <c r="D39" s="101"/>
      <c r="E39" s="96" t="str">
        <f t="shared" si="6"/>
        <v/>
      </c>
      <c r="F39" s="108"/>
      <c r="G39" s="319"/>
      <c r="H39" s="140" t="str">
        <f t="shared" si="1"/>
        <v/>
      </c>
      <c r="I39" s="319"/>
      <c r="J39" s="320" t="str">
        <f t="shared" si="2"/>
        <v/>
      </c>
      <c r="K39" s="319"/>
      <c r="L39" s="319"/>
      <c r="M39" s="320"/>
      <c r="N39" s="118" t="str">
        <f>IFERROR($G39*INDEX('Carbon factors'!$B$4:$B$10,MATCH($H39,Fuel_Type,0),1),"")</f>
        <v/>
      </c>
      <c r="O39" s="119" t="str">
        <f>IFERROR($I39*INDEX('Carbon factors'!$B$4:$B$10,MATCH($J39,Fuel_Type,0),1),"")</f>
        <v/>
      </c>
      <c r="P39" s="119" t="str">
        <f>IF(K39="","",K39*'Carbon factors'!$B$5)</f>
        <v/>
      </c>
      <c r="Q39" s="119" t="str">
        <f>IF(L39="","",L39*'Carbon factors'!$B$5)</f>
        <v/>
      </c>
      <c r="R39" s="119" t="str">
        <f>IF(M39="","",M39*'Carbon factors'!$B$5)</f>
        <v/>
      </c>
      <c r="S39" s="262" t="str">
        <f t="shared" si="3"/>
        <v/>
      </c>
      <c r="T39" s="124" t="str">
        <f>IFERROR($G39*INDEX('Carbon factors'!$C$4:$C$10,MATCH($H39,Fuel_Type,0),1),"")</f>
        <v/>
      </c>
      <c r="U39" s="119" t="str">
        <f>IFERROR($I39*INDEX('Carbon factors'!$C$4:$C$10,MATCH($J39,Fuel_Type,0),1),"")</f>
        <v/>
      </c>
      <c r="V39" s="119" t="str">
        <f>IF(K39="","",K39*'Carbon factors'!$C$5)</f>
        <v/>
      </c>
      <c r="W39" s="119" t="str">
        <f>IF(L39="","",L39*'Carbon factors'!$C$5)</f>
        <v/>
      </c>
      <c r="X39" s="119" t="str">
        <f>IF(M39="","",M39*'Carbon factors'!$C$5)</f>
        <v/>
      </c>
      <c r="Y39" s="220" t="str">
        <f t="shared" si="4"/>
        <v/>
      </c>
      <c r="Z39" s="61" t="str">
        <f t="shared" si="5"/>
        <v/>
      </c>
      <c r="AA39" s="280"/>
    </row>
    <row r="40" spans="1:27" ht="13.5" customHeight="1">
      <c r="A40" s="99"/>
      <c r="B40" s="100"/>
      <c r="C40" s="100"/>
      <c r="D40" s="101"/>
      <c r="E40" s="96" t="str">
        <f t="shared" si="6"/>
        <v/>
      </c>
      <c r="F40" s="108"/>
      <c r="G40" s="319"/>
      <c r="H40" s="140" t="str">
        <f t="shared" si="1"/>
        <v/>
      </c>
      <c r="I40" s="319"/>
      <c r="J40" s="320" t="str">
        <f t="shared" si="2"/>
        <v/>
      </c>
      <c r="K40" s="319"/>
      <c r="L40" s="319"/>
      <c r="M40" s="320"/>
      <c r="N40" s="118" t="str">
        <f>IFERROR($G40*INDEX('Carbon factors'!$B$4:$B$10,MATCH($H40,Fuel_Type,0),1),"")</f>
        <v/>
      </c>
      <c r="O40" s="119" t="str">
        <f>IFERROR($I40*INDEX('Carbon factors'!$B$4:$B$10,MATCH($J40,Fuel_Type,0),1),"")</f>
        <v/>
      </c>
      <c r="P40" s="119" t="str">
        <f>IF(K40="","",K40*'Carbon factors'!$B$5)</f>
        <v/>
      </c>
      <c r="Q40" s="119" t="str">
        <f>IF(L40="","",L40*'Carbon factors'!$B$5)</f>
        <v/>
      </c>
      <c r="R40" s="119" t="str">
        <f>IF(M40="","",M40*'Carbon factors'!$B$5)</f>
        <v/>
      </c>
      <c r="S40" s="262" t="str">
        <f t="shared" si="3"/>
        <v/>
      </c>
      <c r="T40" s="124" t="str">
        <f>IFERROR($G40*INDEX('Carbon factors'!$C$4:$C$10,MATCH($H40,Fuel_Type,0),1),"")</f>
        <v/>
      </c>
      <c r="U40" s="119" t="str">
        <f>IFERROR($I40*INDEX('Carbon factors'!$C$4:$C$10,MATCH($J40,Fuel_Type,0),1),"")</f>
        <v/>
      </c>
      <c r="V40" s="119" t="str">
        <f>IF(K40="","",K40*'Carbon factors'!$C$5)</f>
        <v/>
      </c>
      <c r="W40" s="119" t="str">
        <f>IF(L40="","",L40*'Carbon factors'!$C$5)</f>
        <v/>
      </c>
      <c r="X40" s="119" t="str">
        <f>IF(M40="","",M40*'Carbon factors'!$C$5)</f>
        <v/>
      </c>
      <c r="Y40" s="220" t="str">
        <f t="shared" si="4"/>
        <v/>
      </c>
      <c r="Z40" s="61" t="str">
        <f t="shared" si="5"/>
        <v/>
      </c>
      <c r="AA40" s="280"/>
    </row>
    <row r="41" spans="1:27" ht="13.5" customHeight="1">
      <c r="A41" s="99"/>
      <c r="B41" s="100"/>
      <c r="C41" s="100"/>
      <c r="D41" s="101"/>
      <c r="E41" s="96" t="str">
        <f t="shared" si="6"/>
        <v/>
      </c>
      <c r="F41" s="108"/>
      <c r="G41" s="319"/>
      <c r="H41" s="140" t="str">
        <f t="shared" si="1"/>
        <v/>
      </c>
      <c r="I41" s="319"/>
      <c r="J41" s="320" t="str">
        <f t="shared" si="2"/>
        <v/>
      </c>
      <c r="K41" s="319"/>
      <c r="L41" s="319"/>
      <c r="M41" s="320"/>
      <c r="N41" s="118" t="str">
        <f>IFERROR($G41*INDEX('Carbon factors'!$B$4:$B$10,MATCH($H41,Fuel_Type,0),1),"")</f>
        <v/>
      </c>
      <c r="O41" s="119" t="str">
        <f>IFERROR($I41*INDEX('Carbon factors'!$B$4:$B$10,MATCH($J41,Fuel_Type,0),1),"")</f>
        <v/>
      </c>
      <c r="P41" s="119" t="str">
        <f>IF(K41="","",K41*'Carbon factors'!$B$5)</f>
        <v/>
      </c>
      <c r="Q41" s="119" t="str">
        <f>IF(L41="","",L41*'Carbon factors'!$B$5)</f>
        <v/>
      </c>
      <c r="R41" s="119" t="str">
        <f>IF(M41="","",M41*'Carbon factors'!$B$5)</f>
        <v/>
      </c>
      <c r="S41" s="262" t="str">
        <f t="shared" si="3"/>
        <v/>
      </c>
      <c r="T41" s="124" t="str">
        <f>IFERROR($G41*INDEX('Carbon factors'!$C$4:$C$10,MATCH($H41,Fuel_Type,0),1),"")</f>
        <v/>
      </c>
      <c r="U41" s="119" t="str">
        <f>IFERROR($I41*INDEX('Carbon factors'!$C$4:$C$10,MATCH($J41,Fuel_Type,0),1),"")</f>
        <v/>
      </c>
      <c r="V41" s="119" t="str">
        <f>IF(K41="","",K41*'Carbon factors'!$C$5)</f>
        <v/>
      </c>
      <c r="W41" s="119" t="str">
        <f>IF(L41="","",L41*'Carbon factors'!$C$5)</f>
        <v/>
      </c>
      <c r="X41" s="119" t="str">
        <f>IF(M41="","",M41*'Carbon factors'!$C$5)</f>
        <v/>
      </c>
      <c r="Y41" s="220" t="str">
        <f t="shared" si="4"/>
        <v/>
      </c>
      <c r="Z41" s="61" t="str">
        <f t="shared" si="5"/>
        <v/>
      </c>
      <c r="AA41" s="280"/>
    </row>
    <row r="42" spans="1:27" ht="13.5" customHeight="1">
      <c r="A42" s="99"/>
      <c r="B42" s="100"/>
      <c r="C42" s="100"/>
      <c r="D42" s="101"/>
      <c r="E42" s="96" t="str">
        <f t="shared" si="6"/>
        <v/>
      </c>
      <c r="F42" s="108"/>
      <c r="G42" s="319"/>
      <c r="H42" s="140" t="str">
        <f t="shared" si="1"/>
        <v/>
      </c>
      <c r="I42" s="319"/>
      <c r="J42" s="320" t="str">
        <f t="shared" si="2"/>
        <v/>
      </c>
      <c r="K42" s="319"/>
      <c r="L42" s="319"/>
      <c r="M42" s="320"/>
      <c r="N42" s="118" t="str">
        <f>IFERROR($G42*INDEX('Carbon factors'!$B$4:$B$10,MATCH($H42,Fuel_Type,0),1),"")</f>
        <v/>
      </c>
      <c r="O42" s="119" t="str">
        <f>IFERROR($I42*INDEX('Carbon factors'!$B$4:$B$10,MATCH($J42,Fuel_Type,0),1),"")</f>
        <v/>
      </c>
      <c r="P42" s="119" t="str">
        <f>IF(K42="","",K42*'Carbon factors'!$B$5)</f>
        <v/>
      </c>
      <c r="Q42" s="119" t="str">
        <f>IF(L42="","",L42*'Carbon factors'!$B$5)</f>
        <v/>
      </c>
      <c r="R42" s="119" t="str">
        <f>IF(M42="","",M42*'Carbon factors'!$B$5)</f>
        <v/>
      </c>
      <c r="S42" s="262" t="str">
        <f t="shared" si="3"/>
        <v/>
      </c>
      <c r="T42" s="124" t="str">
        <f>IFERROR($G42*INDEX('Carbon factors'!$C$4:$C$10,MATCH($H42,Fuel_Type,0),1),"")</f>
        <v/>
      </c>
      <c r="U42" s="119" t="str">
        <f>IFERROR($I42*INDEX('Carbon factors'!$C$4:$C$10,MATCH($J42,Fuel_Type,0),1),"")</f>
        <v/>
      </c>
      <c r="V42" s="119" t="str">
        <f>IF(K42="","",K42*'Carbon factors'!$C$5)</f>
        <v/>
      </c>
      <c r="W42" s="119" t="str">
        <f>IF(L42="","",L42*'Carbon factors'!$C$5)</f>
        <v/>
      </c>
      <c r="X42" s="119" t="str">
        <f>IF(M42="","",M42*'Carbon factors'!$C$5)</f>
        <v/>
      </c>
      <c r="Y42" s="220" t="str">
        <f t="shared" si="4"/>
        <v/>
      </c>
      <c r="Z42" s="61" t="str">
        <f t="shared" si="5"/>
        <v/>
      </c>
      <c r="AA42" s="280"/>
    </row>
    <row r="43" spans="1:27" ht="13.5" customHeight="1">
      <c r="A43" s="99"/>
      <c r="B43" s="100"/>
      <c r="C43" s="100"/>
      <c r="D43" s="101"/>
      <c r="E43" s="96" t="str">
        <f t="shared" si="6"/>
        <v/>
      </c>
      <c r="F43" s="108"/>
      <c r="G43" s="319"/>
      <c r="H43" s="140" t="str">
        <f t="shared" si="1"/>
        <v/>
      </c>
      <c r="I43" s="319"/>
      <c r="J43" s="320" t="str">
        <f t="shared" si="2"/>
        <v/>
      </c>
      <c r="K43" s="319"/>
      <c r="L43" s="319"/>
      <c r="M43" s="320"/>
      <c r="N43" s="118" t="str">
        <f>IFERROR($G43*INDEX('Carbon factors'!$B$4:$B$10,MATCH($H43,Fuel_Type,0),1),"")</f>
        <v/>
      </c>
      <c r="O43" s="119" t="str">
        <f>IFERROR($I43*INDEX('Carbon factors'!$B$4:$B$10,MATCH($J43,Fuel_Type,0),1),"")</f>
        <v/>
      </c>
      <c r="P43" s="119" t="str">
        <f>IF(K43="","",K43*'Carbon factors'!$B$5)</f>
        <v/>
      </c>
      <c r="Q43" s="119" t="str">
        <f>IF(L43="","",L43*'Carbon factors'!$B$5)</f>
        <v/>
      </c>
      <c r="R43" s="119" t="str">
        <f>IF(M43="","",M43*'Carbon factors'!$B$5)</f>
        <v/>
      </c>
      <c r="S43" s="262" t="str">
        <f t="shared" si="3"/>
        <v/>
      </c>
      <c r="T43" s="124" t="str">
        <f>IFERROR($G43*INDEX('Carbon factors'!$C$4:$C$10,MATCH($H43,Fuel_Type,0),1),"")</f>
        <v/>
      </c>
      <c r="U43" s="119" t="str">
        <f>IFERROR($I43*INDEX('Carbon factors'!$C$4:$C$10,MATCH($J43,Fuel_Type,0),1),"")</f>
        <v/>
      </c>
      <c r="V43" s="119" t="str">
        <f>IF(K43="","",K43*'Carbon factors'!$C$5)</f>
        <v/>
      </c>
      <c r="W43" s="119" t="str">
        <f>IF(L43="","",L43*'Carbon factors'!$C$5)</f>
        <v/>
      </c>
      <c r="X43" s="119" t="str">
        <f>IF(M43="","",M43*'Carbon factors'!$C$5)</f>
        <v/>
      </c>
      <c r="Y43" s="220" t="str">
        <f t="shared" si="4"/>
        <v/>
      </c>
      <c r="Z43" s="61" t="str">
        <f t="shared" si="5"/>
        <v/>
      </c>
      <c r="AA43" s="280"/>
    </row>
    <row r="44" spans="1:27" ht="13.5" customHeight="1">
      <c r="A44" s="99"/>
      <c r="B44" s="100"/>
      <c r="C44" s="100"/>
      <c r="D44" s="101"/>
      <c r="E44" s="96" t="str">
        <f t="shared" si="6"/>
        <v/>
      </c>
      <c r="F44" s="108"/>
      <c r="G44" s="319"/>
      <c r="H44" s="140" t="str">
        <f t="shared" si="1"/>
        <v/>
      </c>
      <c r="I44" s="319"/>
      <c r="J44" s="320" t="str">
        <f t="shared" si="2"/>
        <v/>
      </c>
      <c r="K44" s="319"/>
      <c r="L44" s="319"/>
      <c r="M44" s="320"/>
      <c r="N44" s="118" t="str">
        <f>IFERROR($G44*INDEX('Carbon factors'!$B$4:$B$10,MATCH($H44,Fuel_Type,0),1),"")</f>
        <v/>
      </c>
      <c r="O44" s="119" t="str">
        <f>IFERROR($I44*INDEX('Carbon factors'!$B$4:$B$10,MATCH($J44,Fuel_Type,0),1),"")</f>
        <v/>
      </c>
      <c r="P44" s="119" t="str">
        <f>IF(K44="","",K44*'Carbon factors'!$B$5)</f>
        <v/>
      </c>
      <c r="Q44" s="119" t="str">
        <f>IF(L44="","",L44*'Carbon factors'!$B$5)</f>
        <v/>
      </c>
      <c r="R44" s="119" t="str">
        <f>IF(M44="","",M44*'Carbon factors'!$B$5)</f>
        <v/>
      </c>
      <c r="S44" s="262" t="str">
        <f t="shared" si="3"/>
        <v/>
      </c>
      <c r="T44" s="124" t="str">
        <f>IFERROR($G44*INDEX('Carbon factors'!$C$4:$C$10,MATCH($H44,Fuel_Type,0),1),"")</f>
        <v/>
      </c>
      <c r="U44" s="119" t="str">
        <f>IFERROR($I44*INDEX('Carbon factors'!$C$4:$C$10,MATCH($J44,Fuel_Type,0),1),"")</f>
        <v/>
      </c>
      <c r="V44" s="119" t="str">
        <f>IF(K44="","",K44*'Carbon factors'!$C$5)</f>
        <v/>
      </c>
      <c r="W44" s="119" t="str">
        <f>IF(L44="","",L44*'Carbon factors'!$C$5)</f>
        <v/>
      </c>
      <c r="X44" s="119" t="str">
        <f>IF(M44="","",M44*'Carbon factors'!$C$5)</f>
        <v/>
      </c>
      <c r="Y44" s="220" t="str">
        <f t="shared" si="4"/>
        <v/>
      </c>
      <c r="Z44" s="61" t="str">
        <f t="shared" si="5"/>
        <v/>
      </c>
      <c r="AA44" s="280"/>
    </row>
    <row r="45" spans="1:27" ht="13.5" customHeight="1">
      <c r="A45" s="99"/>
      <c r="B45" s="100"/>
      <c r="C45" s="100"/>
      <c r="D45" s="101"/>
      <c r="E45" s="96" t="str">
        <f t="shared" si="6"/>
        <v/>
      </c>
      <c r="F45" s="108"/>
      <c r="G45" s="319"/>
      <c r="H45" s="140" t="str">
        <f t="shared" si="1"/>
        <v/>
      </c>
      <c r="I45" s="319"/>
      <c r="J45" s="320" t="str">
        <f t="shared" si="2"/>
        <v/>
      </c>
      <c r="K45" s="319"/>
      <c r="L45" s="319"/>
      <c r="M45" s="320"/>
      <c r="N45" s="118" t="str">
        <f>IFERROR($G45*INDEX('Carbon factors'!$B$4:$B$10,MATCH($H45,Fuel_Type,0),1),"")</f>
        <v/>
      </c>
      <c r="O45" s="119" t="str">
        <f>IFERROR($I45*INDEX('Carbon factors'!$B$4:$B$10,MATCH($J45,Fuel_Type,0),1),"")</f>
        <v/>
      </c>
      <c r="P45" s="119" t="str">
        <f>IF(K45="","",K45*'Carbon factors'!$B$5)</f>
        <v/>
      </c>
      <c r="Q45" s="119" t="str">
        <f>IF(L45="","",L45*'Carbon factors'!$B$5)</f>
        <v/>
      </c>
      <c r="R45" s="119" t="str">
        <f>IF(M45="","",M45*'Carbon factors'!$B$5)</f>
        <v/>
      </c>
      <c r="S45" s="262" t="str">
        <f t="shared" si="3"/>
        <v/>
      </c>
      <c r="T45" s="124" t="str">
        <f>IFERROR($G45*INDEX('Carbon factors'!$C$4:$C$10,MATCH($H45,Fuel_Type,0),1),"")</f>
        <v/>
      </c>
      <c r="U45" s="119" t="str">
        <f>IFERROR($I45*INDEX('Carbon factors'!$C$4:$C$10,MATCH($J45,Fuel_Type,0),1),"")</f>
        <v/>
      </c>
      <c r="V45" s="119" t="str">
        <f>IF(K45="","",K45*'Carbon factors'!$C$5)</f>
        <v/>
      </c>
      <c r="W45" s="119" t="str">
        <f>IF(L45="","",L45*'Carbon factors'!$C$5)</f>
        <v/>
      </c>
      <c r="X45" s="119" t="str">
        <f>IF(M45="","",M45*'Carbon factors'!$C$5)</f>
        <v/>
      </c>
      <c r="Y45" s="220" t="str">
        <f t="shared" si="4"/>
        <v/>
      </c>
      <c r="Z45" s="61" t="str">
        <f t="shared" si="5"/>
        <v/>
      </c>
      <c r="AA45" s="280"/>
    </row>
    <row r="46" spans="1:27" ht="13.5" customHeight="1">
      <c r="A46" s="99"/>
      <c r="B46" s="100"/>
      <c r="C46" s="100"/>
      <c r="D46" s="101"/>
      <c r="E46" s="96" t="str">
        <f t="shared" si="6"/>
        <v/>
      </c>
      <c r="F46" s="108"/>
      <c r="G46" s="319"/>
      <c r="H46" s="140" t="str">
        <f t="shared" si="1"/>
        <v/>
      </c>
      <c r="I46" s="319"/>
      <c r="J46" s="320" t="str">
        <f t="shared" si="2"/>
        <v/>
      </c>
      <c r="K46" s="319"/>
      <c r="L46" s="319"/>
      <c r="M46" s="320"/>
      <c r="N46" s="118" t="str">
        <f>IFERROR($G46*INDEX('Carbon factors'!$B$4:$B$10,MATCH($H46,Fuel_Type,0),1),"")</f>
        <v/>
      </c>
      <c r="O46" s="119" t="str">
        <f>IFERROR($I46*INDEX('Carbon factors'!$B$4:$B$10,MATCH($J46,Fuel_Type,0),1),"")</f>
        <v/>
      </c>
      <c r="P46" s="119" t="str">
        <f>IF(K46="","",K46*'Carbon factors'!$B$5)</f>
        <v/>
      </c>
      <c r="Q46" s="119" t="str">
        <f>IF(L46="","",L46*'Carbon factors'!$B$5)</f>
        <v/>
      </c>
      <c r="R46" s="119" t="str">
        <f>IF(M46="","",M46*'Carbon factors'!$B$5)</f>
        <v/>
      </c>
      <c r="S46" s="262" t="str">
        <f t="shared" si="3"/>
        <v/>
      </c>
      <c r="T46" s="124" t="str">
        <f>IFERROR($G46*INDEX('Carbon factors'!$C$4:$C$10,MATCH($H46,Fuel_Type,0),1),"")</f>
        <v/>
      </c>
      <c r="U46" s="119" t="str">
        <f>IFERROR($I46*INDEX('Carbon factors'!$C$4:$C$10,MATCH($J46,Fuel_Type,0),1),"")</f>
        <v/>
      </c>
      <c r="V46" s="119" t="str">
        <f>IF(K46="","",K46*'Carbon factors'!$C$5)</f>
        <v/>
      </c>
      <c r="W46" s="119" t="str">
        <f>IF(L46="","",L46*'Carbon factors'!$C$5)</f>
        <v/>
      </c>
      <c r="X46" s="119" t="str">
        <f>IF(M46="","",M46*'Carbon factors'!$C$5)</f>
        <v/>
      </c>
      <c r="Y46" s="220" t="str">
        <f t="shared" si="4"/>
        <v/>
      </c>
      <c r="Z46" s="61" t="str">
        <f t="shared" si="5"/>
        <v/>
      </c>
      <c r="AA46" s="280"/>
    </row>
    <row r="47" spans="1:27" ht="13.5" customHeight="1">
      <c r="A47" s="99"/>
      <c r="B47" s="100"/>
      <c r="C47" s="100"/>
      <c r="D47" s="101"/>
      <c r="E47" s="96" t="str">
        <f t="shared" si="6"/>
        <v/>
      </c>
      <c r="F47" s="108"/>
      <c r="G47" s="319"/>
      <c r="H47" s="140" t="str">
        <f t="shared" si="1"/>
        <v/>
      </c>
      <c r="I47" s="319"/>
      <c r="J47" s="320" t="str">
        <f t="shared" si="2"/>
        <v/>
      </c>
      <c r="K47" s="319"/>
      <c r="L47" s="319"/>
      <c r="M47" s="320"/>
      <c r="N47" s="118" t="str">
        <f>IFERROR($G47*INDEX('Carbon factors'!$B$4:$B$10,MATCH($H47,Fuel_Type,0),1),"")</f>
        <v/>
      </c>
      <c r="O47" s="119" t="str">
        <f>IFERROR($I47*INDEX('Carbon factors'!$B$4:$B$10,MATCH($J47,Fuel_Type,0),1),"")</f>
        <v/>
      </c>
      <c r="P47" s="119" t="str">
        <f>IF(K47="","",K47*'Carbon factors'!$B$5)</f>
        <v/>
      </c>
      <c r="Q47" s="119" t="str">
        <f>IF(L47="","",L47*'Carbon factors'!$B$5)</f>
        <v/>
      </c>
      <c r="R47" s="119" t="str">
        <f>IF(M47="","",M47*'Carbon factors'!$B$5)</f>
        <v/>
      </c>
      <c r="S47" s="262" t="str">
        <f t="shared" si="3"/>
        <v/>
      </c>
      <c r="T47" s="124" t="str">
        <f>IFERROR($G47*INDEX('Carbon factors'!$C$4:$C$10,MATCH($H47,Fuel_Type,0),1),"")</f>
        <v/>
      </c>
      <c r="U47" s="119" t="str">
        <f>IFERROR($I47*INDEX('Carbon factors'!$C$4:$C$10,MATCH($J47,Fuel_Type,0),1),"")</f>
        <v/>
      </c>
      <c r="V47" s="119" t="str">
        <f>IF(K47="","",K47*'Carbon factors'!$C$5)</f>
        <v/>
      </c>
      <c r="W47" s="119" t="str">
        <f>IF(L47="","",L47*'Carbon factors'!$C$5)</f>
        <v/>
      </c>
      <c r="X47" s="119" t="str">
        <f>IF(M47="","",M47*'Carbon factors'!$C$5)</f>
        <v/>
      </c>
      <c r="Y47" s="220" t="str">
        <f t="shared" si="4"/>
        <v/>
      </c>
      <c r="Z47" s="61" t="str">
        <f t="shared" si="5"/>
        <v/>
      </c>
      <c r="AA47" s="280"/>
    </row>
    <row r="48" spans="1:27" ht="13.5" customHeight="1">
      <c r="A48" s="99"/>
      <c r="B48" s="100"/>
      <c r="C48" s="100"/>
      <c r="D48" s="101"/>
      <c r="E48" s="96" t="str">
        <f t="shared" si="6"/>
        <v/>
      </c>
      <c r="F48" s="108"/>
      <c r="G48" s="319"/>
      <c r="H48" s="140" t="str">
        <f t="shared" si="1"/>
        <v/>
      </c>
      <c r="I48" s="319"/>
      <c r="J48" s="320" t="str">
        <f t="shared" si="2"/>
        <v/>
      </c>
      <c r="K48" s="319"/>
      <c r="L48" s="319"/>
      <c r="M48" s="320"/>
      <c r="N48" s="118" t="str">
        <f>IFERROR($G48*INDEX('Carbon factors'!$B$4:$B$10,MATCH($H48,Fuel_Type,0),1),"")</f>
        <v/>
      </c>
      <c r="O48" s="119" t="str">
        <f>IFERROR($I48*INDEX('Carbon factors'!$B$4:$B$10,MATCH($J48,Fuel_Type,0),1),"")</f>
        <v/>
      </c>
      <c r="P48" s="119" t="str">
        <f>IF(K48="","",K48*'Carbon factors'!$B$5)</f>
        <v/>
      </c>
      <c r="Q48" s="119" t="str">
        <f>IF(L48="","",L48*'Carbon factors'!$B$5)</f>
        <v/>
      </c>
      <c r="R48" s="119" t="str">
        <f>IF(M48="","",M48*'Carbon factors'!$B$5)</f>
        <v/>
      </c>
      <c r="S48" s="262" t="str">
        <f t="shared" si="3"/>
        <v/>
      </c>
      <c r="T48" s="124" t="str">
        <f>IFERROR($G48*INDEX('Carbon factors'!$C$4:$C$10,MATCH($H48,Fuel_Type,0),1),"")</f>
        <v/>
      </c>
      <c r="U48" s="119" t="str">
        <f>IFERROR($I48*INDEX('Carbon factors'!$C$4:$C$10,MATCH($J48,Fuel_Type,0),1),"")</f>
        <v/>
      </c>
      <c r="V48" s="119" t="str">
        <f>IF(K48="","",K48*'Carbon factors'!$C$5)</f>
        <v/>
      </c>
      <c r="W48" s="119" t="str">
        <f>IF(L48="","",L48*'Carbon factors'!$C$5)</f>
        <v/>
      </c>
      <c r="X48" s="119" t="str">
        <f>IF(M48="","",M48*'Carbon factors'!$C$5)</f>
        <v/>
      </c>
      <c r="Y48" s="220" t="str">
        <f t="shared" si="4"/>
        <v/>
      </c>
      <c r="Z48" s="61" t="str">
        <f t="shared" si="5"/>
        <v/>
      </c>
      <c r="AA48" s="280"/>
    </row>
    <row r="49" spans="1:27" ht="13.5" customHeight="1">
      <c r="A49" s="99"/>
      <c r="B49" s="100"/>
      <c r="C49" s="100"/>
      <c r="D49" s="101"/>
      <c r="E49" s="96" t="str">
        <f t="shared" si="6"/>
        <v/>
      </c>
      <c r="F49" s="108"/>
      <c r="G49" s="319"/>
      <c r="H49" s="140" t="str">
        <f t="shared" si="1"/>
        <v/>
      </c>
      <c r="I49" s="319"/>
      <c r="J49" s="320" t="str">
        <f t="shared" si="2"/>
        <v/>
      </c>
      <c r="K49" s="319"/>
      <c r="L49" s="319"/>
      <c r="M49" s="320"/>
      <c r="N49" s="118" t="str">
        <f>IFERROR($G49*INDEX('Carbon factors'!$B$4:$B$10,MATCH($H49,Fuel_Type,0),1),"")</f>
        <v/>
      </c>
      <c r="O49" s="119" t="str">
        <f>IFERROR($I49*INDEX('Carbon factors'!$B$4:$B$10,MATCH($J49,Fuel_Type,0),1),"")</f>
        <v/>
      </c>
      <c r="P49" s="119" t="str">
        <f>IF(K49="","",K49*'Carbon factors'!$B$5)</f>
        <v/>
      </c>
      <c r="Q49" s="119" t="str">
        <f>IF(L49="","",L49*'Carbon factors'!$B$5)</f>
        <v/>
      </c>
      <c r="R49" s="119" t="str">
        <f>IF(M49="","",M49*'Carbon factors'!$B$5)</f>
        <v/>
      </c>
      <c r="S49" s="262" t="str">
        <f t="shared" si="3"/>
        <v/>
      </c>
      <c r="T49" s="124" t="str">
        <f>IFERROR($G49*INDEX('Carbon factors'!$C$4:$C$10,MATCH($H49,Fuel_Type,0),1),"")</f>
        <v/>
      </c>
      <c r="U49" s="119" t="str">
        <f>IFERROR($I49*INDEX('Carbon factors'!$C$4:$C$10,MATCH($J49,Fuel_Type,0),1),"")</f>
        <v/>
      </c>
      <c r="V49" s="119" t="str">
        <f>IF(K49="","",K49*'Carbon factors'!$C$5)</f>
        <v/>
      </c>
      <c r="W49" s="119" t="str">
        <f>IF(L49="","",L49*'Carbon factors'!$C$5)</f>
        <v/>
      </c>
      <c r="X49" s="119" t="str">
        <f>IF(M49="","",M49*'Carbon factors'!$C$5)</f>
        <v/>
      </c>
      <c r="Y49" s="220" t="str">
        <f t="shared" si="4"/>
        <v/>
      </c>
      <c r="Z49" s="61" t="str">
        <f t="shared" si="5"/>
        <v/>
      </c>
      <c r="AA49" s="280"/>
    </row>
    <row r="50" spans="1:27" ht="13.5" customHeight="1">
      <c r="A50" s="99"/>
      <c r="B50" s="100"/>
      <c r="C50" s="100"/>
      <c r="D50" s="101"/>
      <c r="E50" s="96" t="str">
        <f t="shared" si="6"/>
        <v/>
      </c>
      <c r="F50" s="108"/>
      <c r="G50" s="319"/>
      <c r="H50" s="140" t="str">
        <f t="shared" si="1"/>
        <v/>
      </c>
      <c r="I50" s="319"/>
      <c r="J50" s="320" t="str">
        <f t="shared" si="2"/>
        <v/>
      </c>
      <c r="K50" s="319"/>
      <c r="L50" s="319"/>
      <c r="M50" s="320"/>
      <c r="N50" s="118" t="str">
        <f>IFERROR($G50*INDEX('Carbon factors'!$B$4:$B$10,MATCH($H50,Fuel_Type,0),1),"")</f>
        <v/>
      </c>
      <c r="O50" s="119" t="str">
        <f>IFERROR($I50*INDEX('Carbon factors'!$B$4:$B$10,MATCH($J50,Fuel_Type,0),1),"")</f>
        <v/>
      </c>
      <c r="P50" s="119" t="str">
        <f>IF(K50="","",K50*'Carbon factors'!$B$5)</f>
        <v/>
      </c>
      <c r="Q50" s="119" t="str">
        <f>IF(L50="","",L50*'Carbon factors'!$B$5)</f>
        <v/>
      </c>
      <c r="R50" s="119" t="str">
        <f>IF(M50="","",M50*'Carbon factors'!$B$5)</f>
        <v/>
      </c>
      <c r="S50" s="262" t="str">
        <f t="shared" si="3"/>
        <v/>
      </c>
      <c r="T50" s="124" t="str">
        <f>IFERROR($G50*INDEX('Carbon factors'!$C$4:$C$10,MATCH($H50,Fuel_Type,0),1),"")</f>
        <v/>
      </c>
      <c r="U50" s="119" t="str">
        <f>IFERROR($I50*INDEX('Carbon factors'!$C$4:$C$10,MATCH($J50,Fuel_Type,0),1),"")</f>
        <v/>
      </c>
      <c r="V50" s="119" t="str">
        <f>IF(K50="","",K50*'Carbon factors'!$C$5)</f>
        <v/>
      </c>
      <c r="W50" s="119" t="str">
        <f>IF(L50="","",L50*'Carbon factors'!$C$5)</f>
        <v/>
      </c>
      <c r="X50" s="119" t="str">
        <f>IF(M50="","",M50*'Carbon factors'!$C$5)</f>
        <v/>
      </c>
      <c r="Y50" s="220" t="str">
        <f t="shared" si="4"/>
        <v/>
      </c>
      <c r="Z50" s="61" t="str">
        <f t="shared" si="5"/>
        <v/>
      </c>
      <c r="AA50" s="280"/>
    </row>
    <row r="51" spans="1:27" ht="13.5" customHeight="1">
      <c r="A51" s="99"/>
      <c r="B51" s="100"/>
      <c r="C51" s="100"/>
      <c r="D51" s="101"/>
      <c r="E51" s="96" t="str">
        <f t="shared" si="6"/>
        <v/>
      </c>
      <c r="F51" s="108"/>
      <c r="G51" s="319"/>
      <c r="H51" s="140" t="str">
        <f t="shared" si="1"/>
        <v/>
      </c>
      <c r="I51" s="319"/>
      <c r="J51" s="320" t="str">
        <f t="shared" si="2"/>
        <v/>
      </c>
      <c r="K51" s="319"/>
      <c r="L51" s="319"/>
      <c r="M51" s="320"/>
      <c r="N51" s="118" t="str">
        <f>IFERROR($G51*INDEX('Carbon factors'!$B$4:$B$10,MATCH($H51,Fuel_Type,0),1),"")</f>
        <v/>
      </c>
      <c r="O51" s="119" t="str">
        <f>IFERROR($I51*INDEX('Carbon factors'!$B$4:$B$10,MATCH($J51,Fuel_Type,0),1),"")</f>
        <v/>
      </c>
      <c r="P51" s="119" t="str">
        <f>IF(K51="","",K51*'Carbon factors'!$B$5)</f>
        <v/>
      </c>
      <c r="Q51" s="119" t="str">
        <f>IF(L51="","",L51*'Carbon factors'!$B$5)</f>
        <v/>
      </c>
      <c r="R51" s="119" t="str">
        <f>IF(M51="","",M51*'Carbon factors'!$B$5)</f>
        <v/>
      </c>
      <c r="S51" s="262" t="str">
        <f t="shared" si="3"/>
        <v/>
      </c>
      <c r="T51" s="124" t="str">
        <f>IFERROR($G51*INDEX('Carbon factors'!$C$4:$C$10,MATCH($H51,Fuel_Type,0),1),"")</f>
        <v/>
      </c>
      <c r="U51" s="119" t="str">
        <f>IFERROR($I51*INDEX('Carbon factors'!$C$4:$C$10,MATCH($J51,Fuel_Type,0),1),"")</f>
        <v/>
      </c>
      <c r="V51" s="119" t="str">
        <f>IF(K51="","",K51*'Carbon factors'!$C$5)</f>
        <v/>
      </c>
      <c r="W51" s="119" t="str">
        <f>IF(L51="","",L51*'Carbon factors'!$C$5)</f>
        <v/>
      </c>
      <c r="X51" s="119" t="str">
        <f>IF(M51="","",M51*'Carbon factors'!$C$5)</f>
        <v/>
      </c>
      <c r="Y51" s="220" t="str">
        <f t="shared" si="4"/>
        <v/>
      </c>
      <c r="Z51" s="61" t="str">
        <f t="shared" si="5"/>
        <v/>
      </c>
      <c r="AA51" s="280"/>
    </row>
    <row r="52" spans="1:27" ht="13.5" customHeight="1">
      <c r="A52" s="99"/>
      <c r="B52" s="100"/>
      <c r="C52" s="100"/>
      <c r="D52" s="101"/>
      <c r="E52" s="96" t="str">
        <f t="shared" si="6"/>
        <v/>
      </c>
      <c r="F52" s="108"/>
      <c r="G52" s="319"/>
      <c r="H52" s="140" t="str">
        <f t="shared" si="1"/>
        <v/>
      </c>
      <c r="I52" s="319"/>
      <c r="J52" s="320" t="str">
        <f t="shared" si="2"/>
        <v/>
      </c>
      <c r="K52" s="319"/>
      <c r="L52" s="319"/>
      <c r="M52" s="320"/>
      <c r="N52" s="118" t="str">
        <f>IFERROR($G52*INDEX('Carbon factors'!$B$4:$B$10,MATCH($H52,Fuel_Type,0),1),"")</f>
        <v/>
      </c>
      <c r="O52" s="119" t="str">
        <f>IFERROR($I52*INDEX('Carbon factors'!$B$4:$B$10,MATCH($J52,Fuel_Type,0),1),"")</f>
        <v/>
      </c>
      <c r="P52" s="119" t="str">
        <f>IF(K52="","",K52*'Carbon factors'!$B$5)</f>
        <v/>
      </c>
      <c r="Q52" s="119" t="str">
        <f>IF(L52="","",L52*'Carbon factors'!$B$5)</f>
        <v/>
      </c>
      <c r="R52" s="119" t="str">
        <f>IF(M52="","",M52*'Carbon factors'!$B$5)</f>
        <v/>
      </c>
      <c r="S52" s="262" t="str">
        <f t="shared" si="3"/>
        <v/>
      </c>
      <c r="T52" s="124" t="str">
        <f>IFERROR($G52*INDEX('Carbon factors'!$C$4:$C$10,MATCH($H52,Fuel_Type,0),1),"")</f>
        <v/>
      </c>
      <c r="U52" s="119" t="str">
        <f>IFERROR($I52*INDEX('Carbon factors'!$C$4:$C$10,MATCH($J52,Fuel_Type,0),1),"")</f>
        <v/>
      </c>
      <c r="V52" s="119" t="str">
        <f>IF(K52="","",K52*'Carbon factors'!$C$5)</f>
        <v/>
      </c>
      <c r="W52" s="119" t="str">
        <f>IF(L52="","",L52*'Carbon factors'!$C$5)</f>
        <v/>
      </c>
      <c r="X52" s="119" t="str">
        <f>IF(M52="","",M52*'Carbon factors'!$C$5)</f>
        <v/>
      </c>
      <c r="Y52" s="220" t="str">
        <f t="shared" si="4"/>
        <v/>
      </c>
      <c r="Z52" s="61" t="str">
        <f t="shared" si="5"/>
        <v/>
      </c>
      <c r="AA52" s="280"/>
    </row>
    <row r="53" spans="1:27" ht="13.5" customHeight="1">
      <c r="A53" s="99"/>
      <c r="B53" s="100"/>
      <c r="C53" s="100"/>
      <c r="D53" s="101"/>
      <c r="E53" s="96" t="str">
        <f t="shared" si="6"/>
        <v/>
      </c>
      <c r="F53" s="108"/>
      <c r="G53" s="319"/>
      <c r="H53" s="140" t="str">
        <f t="shared" si="1"/>
        <v/>
      </c>
      <c r="I53" s="319"/>
      <c r="J53" s="320" t="str">
        <f t="shared" si="2"/>
        <v/>
      </c>
      <c r="K53" s="319"/>
      <c r="L53" s="319"/>
      <c r="M53" s="320"/>
      <c r="N53" s="118" t="str">
        <f>IFERROR($G53*INDEX('Carbon factors'!$B$4:$B$10,MATCH($H53,Fuel_Type,0),1),"")</f>
        <v/>
      </c>
      <c r="O53" s="119" t="str">
        <f>IFERROR($I53*INDEX('Carbon factors'!$B$4:$B$10,MATCH($J53,Fuel_Type,0),1),"")</f>
        <v/>
      </c>
      <c r="P53" s="119" t="str">
        <f>IF(K53="","",K53*'Carbon factors'!$B$5)</f>
        <v/>
      </c>
      <c r="Q53" s="119" t="str">
        <f>IF(L53="","",L53*'Carbon factors'!$B$5)</f>
        <v/>
      </c>
      <c r="R53" s="119" t="str">
        <f>IF(M53="","",M53*'Carbon factors'!$B$5)</f>
        <v/>
      </c>
      <c r="S53" s="262" t="str">
        <f t="shared" si="3"/>
        <v/>
      </c>
      <c r="T53" s="124" t="str">
        <f>IFERROR($G53*INDEX('Carbon factors'!$C$4:$C$10,MATCH($H53,Fuel_Type,0),1),"")</f>
        <v/>
      </c>
      <c r="U53" s="119" t="str">
        <f>IFERROR($I53*INDEX('Carbon factors'!$C$4:$C$10,MATCH($J53,Fuel_Type,0),1),"")</f>
        <v/>
      </c>
      <c r="V53" s="119" t="str">
        <f>IF(K53="","",K53*'Carbon factors'!$C$5)</f>
        <v/>
      </c>
      <c r="W53" s="119" t="str">
        <f>IF(L53="","",L53*'Carbon factors'!$C$5)</f>
        <v/>
      </c>
      <c r="X53" s="119" t="str">
        <f>IF(M53="","",M53*'Carbon factors'!$C$5)</f>
        <v/>
      </c>
      <c r="Y53" s="220" t="str">
        <f t="shared" si="4"/>
        <v/>
      </c>
      <c r="Z53" s="61" t="str">
        <f t="shared" si="5"/>
        <v/>
      </c>
      <c r="AA53" s="280"/>
    </row>
    <row r="54" spans="1:27" ht="13.5" customHeight="1">
      <c r="A54" s="99"/>
      <c r="B54" s="100"/>
      <c r="C54" s="100"/>
      <c r="D54" s="101"/>
      <c r="E54" s="96" t="str">
        <f t="shared" si="6"/>
        <v/>
      </c>
      <c r="F54" s="108"/>
      <c r="G54" s="319"/>
      <c r="H54" s="140" t="str">
        <f t="shared" si="1"/>
        <v/>
      </c>
      <c r="I54" s="319"/>
      <c r="J54" s="320" t="str">
        <f t="shared" si="2"/>
        <v/>
      </c>
      <c r="K54" s="319"/>
      <c r="L54" s="319"/>
      <c r="M54" s="320"/>
      <c r="N54" s="118" t="str">
        <f>IFERROR($G54*INDEX('Carbon factors'!$B$4:$B$10,MATCH($H54,Fuel_Type,0),1),"")</f>
        <v/>
      </c>
      <c r="O54" s="119" t="str">
        <f>IFERROR($I54*INDEX('Carbon factors'!$B$4:$B$10,MATCH($J54,Fuel_Type,0),1),"")</f>
        <v/>
      </c>
      <c r="P54" s="119" t="str">
        <f>IF(K54="","",K54*'Carbon factors'!$B$5)</f>
        <v/>
      </c>
      <c r="Q54" s="119" t="str">
        <f>IF(L54="","",L54*'Carbon factors'!$B$5)</f>
        <v/>
      </c>
      <c r="R54" s="119" t="str">
        <f>IF(M54="","",M54*'Carbon factors'!$B$5)</f>
        <v/>
      </c>
      <c r="S54" s="262" t="str">
        <f t="shared" si="3"/>
        <v/>
      </c>
      <c r="T54" s="124" t="str">
        <f>IFERROR($G54*INDEX('Carbon factors'!$C$4:$C$10,MATCH($H54,Fuel_Type,0),1),"")</f>
        <v/>
      </c>
      <c r="U54" s="119" t="str">
        <f>IFERROR($I54*INDEX('Carbon factors'!$C$4:$C$10,MATCH($J54,Fuel_Type,0),1),"")</f>
        <v/>
      </c>
      <c r="V54" s="119" t="str">
        <f>IF(K54="","",K54*'Carbon factors'!$C$5)</f>
        <v/>
      </c>
      <c r="W54" s="119" t="str">
        <f>IF(L54="","",L54*'Carbon factors'!$C$5)</f>
        <v/>
      </c>
      <c r="X54" s="119" t="str">
        <f>IF(M54="","",M54*'Carbon factors'!$C$5)</f>
        <v/>
      </c>
      <c r="Y54" s="220" t="str">
        <f t="shared" si="4"/>
        <v/>
      </c>
      <c r="Z54" s="61" t="str">
        <f t="shared" si="5"/>
        <v/>
      </c>
      <c r="AA54" s="280"/>
    </row>
    <row r="55" spans="1:27" ht="13.5" customHeight="1">
      <c r="A55" s="99"/>
      <c r="B55" s="100"/>
      <c r="C55" s="100"/>
      <c r="D55" s="101"/>
      <c r="E55" s="96" t="str">
        <f t="shared" si="6"/>
        <v/>
      </c>
      <c r="F55" s="108"/>
      <c r="G55" s="319"/>
      <c r="H55" s="140" t="str">
        <f t="shared" si="1"/>
        <v/>
      </c>
      <c r="I55" s="319"/>
      <c r="J55" s="320" t="str">
        <f t="shared" si="2"/>
        <v/>
      </c>
      <c r="K55" s="319"/>
      <c r="L55" s="319"/>
      <c r="M55" s="320"/>
      <c r="N55" s="118" t="str">
        <f>IFERROR($G55*INDEX('Carbon factors'!$B$4:$B$10,MATCH($H55,Fuel_Type,0),1),"")</f>
        <v/>
      </c>
      <c r="O55" s="119" t="str">
        <f>IFERROR($I55*INDEX('Carbon factors'!$B$4:$B$10,MATCH($J55,Fuel_Type,0),1),"")</f>
        <v/>
      </c>
      <c r="P55" s="119" t="str">
        <f>IF(K55="","",K55*'Carbon factors'!$B$5)</f>
        <v/>
      </c>
      <c r="Q55" s="119" t="str">
        <f>IF(L55="","",L55*'Carbon factors'!$B$5)</f>
        <v/>
      </c>
      <c r="R55" s="119" t="str">
        <f>IF(M55="","",M55*'Carbon factors'!$B$5)</f>
        <v/>
      </c>
      <c r="S55" s="262" t="str">
        <f t="shared" si="3"/>
        <v/>
      </c>
      <c r="T55" s="124" t="str">
        <f>IFERROR($G55*INDEX('Carbon factors'!$C$4:$C$10,MATCH($H55,Fuel_Type,0),1),"")</f>
        <v/>
      </c>
      <c r="U55" s="119" t="str">
        <f>IFERROR($I55*INDEX('Carbon factors'!$C$4:$C$10,MATCH($J55,Fuel_Type,0),1),"")</f>
        <v/>
      </c>
      <c r="V55" s="119" t="str">
        <f>IF(K55="","",K55*'Carbon factors'!$C$5)</f>
        <v/>
      </c>
      <c r="W55" s="119" t="str">
        <f>IF(L55="","",L55*'Carbon factors'!$C$5)</f>
        <v/>
      </c>
      <c r="X55" s="119" t="str">
        <f>IF(M55="","",M55*'Carbon factors'!$C$5)</f>
        <v/>
      </c>
      <c r="Y55" s="220" t="str">
        <f t="shared" si="4"/>
        <v/>
      </c>
      <c r="Z55" s="61" t="str">
        <f t="shared" si="5"/>
        <v/>
      </c>
      <c r="AA55" s="280"/>
    </row>
    <row r="56" spans="1:27" ht="13.5" customHeight="1">
      <c r="A56" s="103"/>
      <c r="B56" s="104"/>
      <c r="C56" s="104"/>
      <c r="D56" s="105"/>
      <c r="E56" s="97" t="str">
        <f t="shared" si="6"/>
        <v/>
      </c>
      <c r="F56" s="109"/>
      <c r="G56" s="321"/>
      <c r="H56" s="140" t="str">
        <f t="shared" si="1"/>
        <v/>
      </c>
      <c r="I56" s="321"/>
      <c r="J56" s="322" t="str">
        <f t="shared" si="2"/>
        <v/>
      </c>
      <c r="K56" s="321"/>
      <c r="L56" s="321"/>
      <c r="M56" s="323"/>
      <c r="N56" s="121" t="str">
        <f>IFERROR($G56*INDEX('Carbon factors'!$B$4:$B$10,MATCH($H56,Fuel_Type,0),1),"")</f>
        <v/>
      </c>
      <c r="O56" s="119" t="str">
        <f>IFERROR($I56*INDEX('Carbon factors'!$B$4:$B$10,MATCH($J56,Fuel_Type,0),1),"")</f>
        <v/>
      </c>
      <c r="P56" s="119" t="str">
        <f>IF(K56="","",K56*'Carbon factors'!$B$5)</f>
        <v/>
      </c>
      <c r="Q56" s="122" t="str">
        <f>IF(L56="","",L56*'Carbon factors'!$B$5)</f>
        <v/>
      </c>
      <c r="R56" s="122" t="str">
        <f>IF(M56="","",M56*'Carbon factors'!$B$5)</f>
        <v/>
      </c>
      <c r="S56" s="263" t="str">
        <f t="shared" si="3"/>
        <v/>
      </c>
      <c r="T56" s="125" t="str">
        <f>IFERROR($G56*INDEX('Carbon factors'!$C$4:$C$10,MATCH($H56,Fuel_Type,0),1),"")</f>
        <v/>
      </c>
      <c r="U56" s="122" t="str">
        <f>IFERROR($I56*INDEX('Carbon factors'!$C$4:$C$10,MATCH($J56,Fuel_Type,0),1),"")</f>
        <v/>
      </c>
      <c r="V56" s="122" t="str">
        <f>IF(K56="","",K56*'Carbon factors'!$C$5)</f>
        <v/>
      </c>
      <c r="W56" s="122" t="str">
        <f>IF(L56="","",L56*'Carbon factors'!$C$5)</f>
        <v/>
      </c>
      <c r="X56" s="122" t="str">
        <f>IF(M56="","",M56*'Carbon factors'!$C$5)</f>
        <v/>
      </c>
      <c r="Y56" s="220" t="str">
        <f t="shared" si="4"/>
        <v/>
      </c>
      <c r="Z56" s="61" t="str">
        <f t="shared" si="5"/>
        <v/>
      </c>
      <c r="AA56" s="280"/>
    </row>
    <row r="57" spans="1:27" ht="24" customHeight="1">
      <c r="A57" s="54" t="s">
        <v>2</v>
      </c>
      <c r="B57" s="55">
        <f>SUMPRODUCT(B6:B56,C6:C56)</f>
        <v>178.8</v>
      </c>
      <c r="C57" s="55">
        <f>SUM(C6:C56)</f>
        <v>3</v>
      </c>
      <c r="D57" s="55">
        <f>SUM(D6:D56)</f>
        <v>119.2</v>
      </c>
      <c r="E57" s="275">
        <f>S57/B57</f>
        <v>10.805939597315437</v>
      </c>
      <c r="F57" s="200" t="s">
        <v>3</v>
      </c>
      <c r="G57" s="55">
        <f>SUMPRODUCT(G6:G56,C6:C56)</f>
        <v>4312</v>
      </c>
      <c r="H57" s="83" t="s">
        <v>12</v>
      </c>
      <c r="I57" s="55">
        <f>SUMPRODUCT(I6:I56,C6:C56)</f>
        <v>6336</v>
      </c>
      <c r="J57" s="83" t="s">
        <v>12</v>
      </c>
      <c r="K57" s="55">
        <f>SUMPRODUCT(K6:K56,C6:C56)</f>
        <v>810</v>
      </c>
      <c r="L57" s="55">
        <f>SUMPRODUCT(L6:L56,C6:C56)</f>
        <v>225</v>
      </c>
      <c r="M57" s="56">
        <f>SUMPRODUCT(M6:M56,C6:C56)</f>
        <v>0</v>
      </c>
      <c r="N57" s="197">
        <f>SUMPRODUCT(N6:N56,$C$6:$C$56)</f>
        <v>931.39200000000005</v>
      </c>
      <c r="O57" s="198">
        <f>SUMPRODUCT(O6:O56,$C$6:$C$56)</f>
        <v>1368.576</v>
      </c>
      <c r="P57" s="198">
        <f>SUMPRODUCT(P6:P56,$C$6:$C$56)</f>
        <v>420.39</v>
      </c>
      <c r="Q57" s="55">
        <f>SUMPRODUCT(Q6:Q56,$C$6:$C$56)</f>
        <v>116.77500000000001</v>
      </c>
      <c r="R57" s="55">
        <f>SUMPRODUCT(R6:R56,$C$6:$C$56)</f>
        <v>0</v>
      </c>
      <c r="S57" s="270">
        <f>SUMPRODUCT(E6:E56,D6:D56)</f>
        <v>1932.1020000000001</v>
      </c>
      <c r="T57" s="58">
        <f>SUMPRODUCT(T6:T56,$C$6:$C$56)</f>
        <v>905.52</v>
      </c>
      <c r="U57" s="55">
        <f>SUMPRODUCT(U6:U56,$C$6:$C$56)</f>
        <v>1330.56</v>
      </c>
      <c r="V57" s="55">
        <f>SUMPRODUCT(V6:V56,$C$6:$C$56)</f>
        <v>188.73000000000002</v>
      </c>
      <c r="W57" s="55">
        <f>SUMPRODUCT(W6:W56,$C$6:$C$56)</f>
        <v>52.425000000000004</v>
      </c>
      <c r="X57" s="55">
        <f>SUMPRODUCT(X6:X56,$C$6:$C$56)</f>
        <v>0</v>
      </c>
      <c r="Y57" s="283">
        <f>SUMPRODUCT(Z6:Z56,D6:D56)</f>
        <v>1691.04</v>
      </c>
      <c r="Z57" s="284">
        <f>Y57/B57</f>
        <v>9.4577181208053691</v>
      </c>
      <c r="AA57" s="281">
        <f>SUMPRODUCT(AA6:AA56,$B$6:$B$56,$C$6:$C$56)/SUMPRODUCT(B6:B56,C6:C56)</f>
        <v>33.916666666666664</v>
      </c>
    </row>
    <row r="58" spans="1:27" s="37" customFormat="1" ht="27" customHeight="1">
      <c r="A58" s="374" t="s">
        <v>185</v>
      </c>
      <c r="B58" s="375"/>
      <c r="C58" s="375"/>
      <c r="D58" s="375"/>
      <c r="E58" s="375"/>
      <c r="F58" s="375"/>
      <c r="G58" s="375"/>
      <c r="H58" s="375"/>
      <c r="I58" s="375"/>
      <c r="J58" s="375"/>
      <c r="K58" s="375"/>
      <c r="L58" s="375"/>
      <c r="M58" s="375"/>
      <c r="N58" s="375"/>
      <c r="O58" s="375"/>
      <c r="P58" s="375"/>
      <c r="Q58" s="375"/>
      <c r="R58" s="375"/>
      <c r="S58" s="375"/>
      <c r="T58" s="375"/>
      <c r="U58" s="375"/>
      <c r="V58" s="375"/>
      <c r="W58" s="375"/>
      <c r="X58" s="375"/>
      <c r="Y58" s="376"/>
      <c r="Z58" s="377"/>
      <c r="AA58" s="36"/>
    </row>
    <row r="59" spans="1:27" ht="25.5" customHeight="1">
      <c r="A59" s="391" t="s">
        <v>196</v>
      </c>
      <c r="B59" s="382" t="s">
        <v>98</v>
      </c>
      <c r="C59" s="382" t="s">
        <v>1</v>
      </c>
      <c r="D59" s="382" t="str">
        <f>D3</f>
        <v>Total area represented by model  (m²)</v>
      </c>
      <c r="E59" s="394" t="s">
        <v>200</v>
      </c>
      <c r="F59" s="395"/>
      <c r="G59" s="369" t="s">
        <v>249</v>
      </c>
      <c r="H59" s="370"/>
      <c r="I59" s="370"/>
      <c r="J59" s="370"/>
      <c r="K59" s="370"/>
      <c r="L59" s="370"/>
      <c r="M59" s="371"/>
      <c r="N59" s="369" t="s">
        <v>248</v>
      </c>
      <c r="O59" s="370"/>
      <c r="P59" s="370"/>
      <c r="Q59" s="370"/>
      <c r="R59" s="370"/>
      <c r="S59" s="370"/>
      <c r="T59" s="416" t="s">
        <v>189</v>
      </c>
      <c r="U59" s="396"/>
      <c r="V59" s="396"/>
      <c r="W59" s="396"/>
      <c r="X59" s="397"/>
      <c r="Y59" s="396" t="s">
        <v>193</v>
      </c>
      <c r="Z59" s="397"/>
    </row>
    <row r="60" spans="1:27" ht="38.25" customHeight="1">
      <c r="A60" s="392"/>
      <c r="B60" s="383"/>
      <c r="C60" s="383"/>
      <c r="D60" s="383"/>
      <c r="E60" s="378" t="s">
        <v>23</v>
      </c>
      <c r="F60" s="389" t="s">
        <v>25</v>
      </c>
      <c r="G60" s="405" t="s">
        <v>129</v>
      </c>
      <c r="H60" s="387" t="s">
        <v>20</v>
      </c>
      <c r="I60" s="387" t="s">
        <v>186</v>
      </c>
      <c r="J60" s="387" t="s">
        <v>21</v>
      </c>
      <c r="K60" s="387" t="s">
        <v>131</v>
      </c>
      <c r="L60" s="387" t="s">
        <v>187</v>
      </c>
      <c r="M60" s="385" t="s">
        <v>194</v>
      </c>
      <c r="N60" s="259" t="str">
        <f>'Carbon factors'!A4</f>
        <v>Natural Gas</v>
      </c>
      <c r="O60" s="209" t="str">
        <f>'Carbon factors'!A5</f>
        <v xml:space="preserve">Grid Electricity </v>
      </c>
      <c r="P60" s="208"/>
      <c r="Q60" s="208"/>
      <c r="R60" s="208"/>
      <c r="S60" s="372" t="s">
        <v>95</v>
      </c>
      <c r="T60" s="219" t="str">
        <f>N60</f>
        <v>Natural Gas</v>
      </c>
      <c r="U60" s="150" t="str">
        <f>O60</f>
        <v xml:space="preserve">Grid Electricity </v>
      </c>
      <c r="V60" s="208"/>
      <c r="W60" s="208"/>
      <c r="X60" s="208"/>
      <c r="Y60" s="378" t="s">
        <v>113</v>
      </c>
      <c r="Z60" s="380" t="s">
        <v>118</v>
      </c>
    </row>
    <row r="61" spans="1:27">
      <c r="A61" s="393"/>
      <c r="B61" s="384"/>
      <c r="C61" s="384"/>
      <c r="D61" s="384"/>
      <c r="E61" s="379"/>
      <c r="F61" s="390"/>
      <c r="G61" s="406"/>
      <c r="H61" s="388"/>
      <c r="I61" s="388"/>
      <c r="J61" s="388"/>
      <c r="K61" s="388"/>
      <c r="L61" s="388"/>
      <c r="M61" s="386"/>
      <c r="N61" s="251">
        <f>VLOOKUP(N60,'Carbon factors'!$A$4:$C$10,2,FALSE)</f>
        <v>0.216</v>
      </c>
      <c r="O61" s="252">
        <f>VLOOKUP(O60,'Carbon factors'!$A$4:$C$10,2,FALSE)</f>
        <v>0.51900000000000002</v>
      </c>
      <c r="P61" s="182"/>
      <c r="Q61" s="182"/>
      <c r="R61" s="182"/>
      <c r="S61" s="373"/>
      <c r="T61" s="251">
        <f>VLOOKUP(T60,'Carbon factors'!$A$4:$C$10,3,FALSE)</f>
        <v>0.21</v>
      </c>
      <c r="U61" s="252">
        <f>VLOOKUP(U60,'Carbon factors'!$A$4:$C$10,3,FALSE)</f>
        <v>0.23300000000000001</v>
      </c>
      <c r="V61" s="182"/>
      <c r="W61" s="182"/>
      <c r="X61" s="182"/>
      <c r="Y61" s="379"/>
      <c r="Z61" s="381"/>
    </row>
    <row r="62" spans="1:27" ht="13.5" customHeight="1">
      <c r="A62" s="99" t="s">
        <v>280</v>
      </c>
      <c r="B62" s="100">
        <v>2684.7</v>
      </c>
      <c r="C62" s="100">
        <v>1</v>
      </c>
      <c r="D62" s="100">
        <v>2684.7</v>
      </c>
      <c r="E62" s="88">
        <f t="shared" ref="E62" si="7">IFERROR(S62/$B62,"")</f>
        <v>58.026960000000003</v>
      </c>
      <c r="F62" s="108">
        <v>58</v>
      </c>
      <c r="G62" s="100">
        <v>17.86</v>
      </c>
      <c r="H62" s="100" t="s">
        <v>11</v>
      </c>
      <c r="I62" s="100">
        <v>152.75</v>
      </c>
      <c r="J62" s="100" t="s">
        <v>11</v>
      </c>
      <c r="K62" s="100">
        <v>18.329999999999998</v>
      </c>
      <c r="L62" s="100">
        <v>20.25</v>
      </c>
      <c r="M62" s="100">
        <v>3.13</v>
      </c>
      <c r="N62" s="204">
        <v>170.61</v>
      </c>
      <c r="O62" s="205">
        <v>40.799999999999997</v>
      </c>
      <c r="P62" s="182"/>
      <c r="Q62" s="182"/>
      <c r="R62" s="182"/>
      <c r="S62" s="120">
        <f t="shared" ref="S62:S92" si="8">IF(SUM(N62:O62)=0,"",SUMPRODUCT($N$61:$O$61,N62:O62)*$B62*$C62)</f>
        <v>155784.97951199999</v>
      </c>
      <c r="T62" s="45">
        <f t="shared" ref="T62:T92" si="9">IF(N62=0,"",N62)</f>
        <v>170.61</v>
      </c>
      <c r="U62" s="43">
        <f t="shared" ref="U62:U92" si="10">IF(O62=0,"",O62)</f>
        <v>40.799999999999997</v>
      </c>
      <c r="V62" s="182"/>
      <c r="W62" s="182"/>
      <c r="X62" s="182"/>
      <c r="Y62" s="44">
        <f t="shared" ref="Y62:Y92" si="11">IF(SUM(T62:X62)=0,"",SUMPRODUCT($T$61:$U$61,T62:U62)*$B62*$C62)</f>
        <v>121709.53214999998</v>
      </c>
      <c r="Z62" s="129">
        <f>IFERROR(Y62/$B62,"")</f>
        <v>45.334499999999998</v>
      </c>
    </row>
    <row r="63" spans="1:27" ht="13.5" customHeight="1">
      <c r="A63" s="99"/>
      <c r="B63" s="100"/>
      <c r="C63" s="100"/>
      <c r="D63" s="100"/>
      <c r="E63" s="88" t="str">
        <f t="shared" ref="E63:E92" si="12">IFERROR(S63/$B63,"")</f>
        <v/>
      </c>
      <c r="F63" s="108"/>
      <c r="G63" s="319"/>
      <c r="H63" s="100"/>
      <c r="I63" s="100"/>
      <c r="J63" s="100"/>
      <c r="K63" s="100"/>
      <c r="L63" s="100"/>
      <c r="M63" s="100"/>
      <c r="N63" s="204"/>
      <c r="O63" s="205"/>
      <c r="P63" s="182"/>
      <c r="Q63" s="182"/>
      <c r="R63" s="182"/>
      <c r="S63" s="48" t="str">
        <f t="shared" si="8"/>
        <v/>
      </c>
      <c r="T63" s="124" t="str">
        <f t="shared" si="9"/>
        <v/>
      </c>
      <c r="U63" s="119" t="str">
        <f t="shared" si="10"/>
        <v/>
      </c>
      <c r="V63" s="182"/>
      <c r="W63" s="182"/>
      <c r="X63" s="182"/>
      <c r="Y63" s="120" t="str">
        <f t="shared" si="11"/>
        <v/>
      </c>
      <c r="Z63" s="129" t="str">
        <f t="shared" ref="Z63:Z92" si="13">IFERROR(Y63/$B63,"")</f>
        <v/>
      </c>
    </row>
    <row r="64" spans="1:27" ht="13.5" customHeight="1">
      <c r="A64" s="99"/>
      <c r="B64" s="100"/>
      <c r="C64" s="100"/>
      <c r="D64" s="100"/>
      <c r="E64" s="88" t="str">
        <f t="shared" si="12"/>
        <v/>
      </c>
      <c r="F64" s="108"/>
      <c r="G64" s="319"/>
      <c r="H64" s="100"/>
      <c r="I64" s="100"/>
      <c r="J64" s="100"/>
      <c r="K64" s="100"/>
      <c r="L64" s="100"/>
      <c r="M64" s="100"/>
      <c r="N64" s="204"/>
      <c r="O64" s="205"/>
      <c r="P64" s="182"/>
      <c r="Q64" s="182"/>
      <c r="R64" s="182"/>
      <c r="S64" s="48" t="str">
        <f t="shared" si="8"/>
        <v/>
      </c>
      <c r="T64" s="124" t="str">
        <f t="shared" si="9"/>
        <v/>
      </c>
      <c r="U64" s="119" t="str">
        <f t="shared" si="10"/>
        <v/>
      </c>
      <c r="V64" s="182"/>
      <c r="W64" s="182"/>
      <c r="X64" s="182"/>
      <c r="Y64" s="120" t="str">
        <f t="shared" si="11"/>
        <v/>
      </c>
      <c r="Z64" s="129" t="str">
        <f t="shared" si="13"/>
        <v/>
      </c>
    </row>
    <row r="65" spans="1:26" ht="13.5" customHeight="1">
      <c r="A65" s="99"/>
      <c r="B65" s="100"/>
      <c r="C65" s="100"/>
      <c r="D65" s="100"/>
      <c r="E65" s="88" t="str">
        <f t="shared" si="12"/>
        <v/>
      </c>
      <c r="F65" s="108"/>
      <c r="G65" s="319"/>
      <c r="H65" s="100"/>
      <c r="I65" s="100"/>
      <c r="J65" s="100"/>
      <c r="K65" s="100"/>
      <c r="L65" s="100"/>
      <c r="M65" s="100"/>
      <c r="N65" s="204"/>
      <c r="O65" s="205"/>
      <c r="P65" s="182"/>
      <c r="Q65" s="182"/>
      <c r="R65" s="182"/>
      <c r="S65" s="48" t="str">
        <f t="shared" si="8"/>
        <v/>
      </c>
      <c r="T65" s="124" t="str">
        <f t="shared" si="9"/>
        <v/>
      </c>
      <c r="U65" s="119" t="str">
        <f t="shared" si="10"/>
        <v/>
      </c>
      <c r="V65" s="182"/>
      <c r="W65" s="182"/>
      <c r="X65" s="182"/>
      <c r="Y65" s="120" t="str">
        <f t="shared" si="11"/>
        <v/>
      </c>
      <c r="Z65" s="129" t="str">
        <f t="shared" si="13"/>
        <v/>
      </c>
    </row>
    <row r="66" spans="1:26" ht="13.5" customHeight="1">
      <c r="A66" s="99"/>
      <c r="B66" s="100"/>
      <c r="C66" s="100"/>
      <c r="D66" s="100"/>
      <c r="E66" s="88" t="str">
        <f t="shared" si="12"/>
        <v/>
      </c>
      <c r="F66" s="108"/>
      <c r="G66" s="319"/>
      <c r="H66" s="100"/>
      <c r="I66" s="100"/>
      <c r="J66" s="100"/>
      <c r="K66" s="100"/>
      <c r="L66" s="100"/>
      <c r="M66" s="100"/>
      <c r="N66" s="204"/>
      <c r="O66" s="205"/>
      <c r="P66" s="182"/>
      <c r="Q66" s="182"/>
      <c r="R66" s="182"/>
      <c r="S66" s="48" t="str">
        <f t="shared" si="8"/>
        <v/>
      </c>
      <c r="T66" s="124" t="str">
        <f t="shared" si="9"/>
        <v/>
      </c>
      <c r="U66" s="119" t="str">
        <f t="shared" si="10"/>
        <v/>
      </c>
      <c r="V66" s="182"/>
      <c r="W66" s="182"/>
      <c r="X66" s="182"/>
      <c r="Y66" s="120" t="str">
        <f t="shared" si="11"/>
        <v/>
      </c>
      <c r="Z66" s="129" t="str">
        <f t="shared" si="13"/>
        <v/>
      </c>
    </row>
    <row r="67" spans="1:26" ht="13.5" customHeight="1">
      <c r="A67" s="99"/>
      <c r="B67" s="100"/>
      <c r="C67" s="100"/>
      <c r="D67" s="100"/>
      <c r="E67" s="88" t="str">
        <f t="shared" si="12"/>
        <v/>
      </c>
      <c r="F67" s="108"/>
      <c r="G67" s="319"/>
      <c r="H67" s="100"/>
      <c r="I67" s="100"/>
      <c r="J67" s="100"/>
      <c r="K67" s="100"/>
      <c r="L67" s="100"/>
      <c r="M67" s="100"/>
      <c r="N67" s="204"/>
      <c r="O67" s="205"/>
      <c r="P67" s="182"/>
      <c r="Q67" s="182"/>
      <c r="R67" s="182"/>
      <c r="S67" s="48" t="str">
        <f t="shared" si="8"/>
        <v/>
      </c>
      <c r="T67" s="124" t="str">
        <f t="shared" si="9"/>
        <v/>
      </c>
      <c r="U67" s="119" t="str">
        <f t="shared" si="10"/>
        <v/>
      </c>
      <c r="V67" s="182"/>
      <c r="W67" s="182"/>
      <c r="X67" s="182"/>
      <c r="Y67" s="120" t="str">
        <f t="shared" si="11"/>
        <v/>
      </c>
      <c r="Z67" s="129" t="str">
        <f t="shared" si="13"/>
        <v/>
      </c>
    </row>
    <row r="68" spans="1:26" ht="13.5" customHeight="1">
      <c r="A68" s="99"/>
      <c r="B68" s="100"/>
      <c r="C68" s="100"/>
      <c r="D68" s="100"/>
      <c r="E68" s="88" t="str">
        <f t="shared" si="12"/>
        <v/>
      </c>
      <c r="F68" s="108"/>
      <c r="G68" s="319"/>
      <c r="H68" s="100"/>
      <c r="I68" s="100"/>
      <c r="J68" s="100"/>
      <c r="K68" s="100"/>
      <c r="L68" s="100"/>
      <c r="M68" s="100"/>
      <c r="N68" s="204"/>
      <c r="O68" s="205"/>
      <c r="P68" s="182"/>
      <c r="Q68" s="182"/>
      <c r="R68" s="182"/>
      <c r="S68" s="48" t="str">
        <f t="shared" si="8"/>
        <v/>
      </c>
      <c r="T68" s="124" t="str">
        <f t="shared" si="9"/>
        <v/>
      </c>
      <c r="U68" s="119" t="str">
        <f t="shared" si="10"/>
        <v/>
      </c>
      <c r="V68" s="182"/>
      <c r="W68" s="182"/>
      <c r="X68" s="182"/>
      <c r="Y68" s="120" t="str">
        <f t="shared" si="11"/>
        <v/>
      </c>
      <c r="Z68" s="129" t="str">
        <f t="shared" si="13"/>
        <v/>
      </c>
    </row>
    <row r="69" spans="1:26" ht="13.5" customHeight="1">
      <c r="A69" s="99"/>
      <c r="B69" s="100"/>
      <c r="C69" s="100"/>
      <c r="D69" s="100"/>
      <c r="E69" s="88" t="str">
        <f t="shared" si="12"/>
        <v/>
      </c>
      <c r="F69" s="108"/>
      <c r="G69" s="319"/>
      <c r="H69" s="100"/>
      <c r="I69" s="100"/>
      <c r="J69" s="100"/>
      <c r="K69" s="100"/>
      <c r="L69" s="100"/>
      <c r="M69" s="100"/>
      <c r="N69" s="204"/>
      <c r="O69" s="205"/>
      <c r="P69" s="182"/>
      <c r="Q69" s="182"/>
      <c r="R69" s="182"/>
      <c r="S69" s="48" t="str">
        <f t="shared" si="8"/>
        <v/>
      </c>
      <c r="T69" s="124" t="str">
        <f t="shared" si="9"/>
        <v/>
      </c>
      <c r="U69" s="119" t="str">
        <f t="shared" si="10"/>
        <v/>
      </c>
      <c r="V69" s="182"/>
      <c r="W69" s="182"/>
      <c r="X69" s="182"/>
      <c r="Y69" s="120" t="str">
        <f t="shared" si="11"/>
        <v/>
      </c>
      <c r="Z69" s="129" t="str">
        <f t="shared" si="13"/>
        <v/>
      </c>
    </row>
    <row r="70" spans="1:26" ht="13.5" customHeight="1">
      <c r="A70" s="99"/>
      <c r="B70" s="100"/>
      <c r="C70" s="100"/>
      <c r="D70" s="100"/>
      <c r="E70" s="88" t="str">
        <f t="shared" si="12"/>
        <v/>
      </c>
      <c r="F70" s="108"/>
      <c r="G70" s="319"/>
      <c r="H70" s="100"/>
      <c r="I70" s="100"/>
      <c r="J70" s="100"/>
      <c r="K70" s="100"/>
      <c r="L70" s="100"/>
      <c r="M70" s="100"/>
      <c r="N70" s="204"/>
      <c r="O70" s="205"/>
      <c r="P70" s="182"/>
      <c r="Q70" s="182"/>
      <c r="R70" s="182"/>
      <c r="S70" s="48" t="str">
        <f t="shared" si="8"/>
        <v/>
      </c>
      <c r="T70" s="124" t="str">
        <f t="shared" si="9"/>
        <v/>
      </c>
      <c r="U70" s="119" t="str">
        <f t="shared" si="10"/>
        <v/>
      </c>
      <c r="V70" s="182"/>
      <c r="W70" s="182"/>
      <c r="X70" s="182"/>
      <c r="Y70" s="120" t="str">
        <f t="shared" si="11"/>
        <v/>
      </c>
      <c r="Z70" s="129" t="str">
        <f t="shared" si="13"/>
        <v/>
      </c>
    </row>
    <row r="71" spans="1:26" ht="13.5" customHeight="1">
      <c r="A71" s="99"/>
      <c r="B71" s="100"/>
      <c r="C71" s="100"/>
      <c r="D71" s="100"/>
      <c r="E71" s="88" t="str">
        <f t="shared" si="12"/>
        <v/>
      </c>
      <c r="F71" s="108"/>
      <c r="G71" s="319"/>
      <c r="H71" s="100"/>
      <c r="I71" s="100"/>
      <c r="J71" s="100"/>
      <c r="K71" s="100"/>
      <c r="L71" s="100"/>
      <c r="M71" s="100"/>
      <c r="N71" s="204"/>
      <c r="O71" s="205"/>
      <c r="P71" s="182"/>
      <c r="Q71" s="182"/>
      <c r="R71" s="182"/>
      <c r="S71" s="48" t="str">
        <f t="shared" si="8"/>
        <v/>
      </c>
      <c r="T71" s="124" t="str">
        <f t="shared" si="9"/>
        <v/>
      </c>
      <c r="U71" s="119" t="str">
        <f t="shared" si="10"/>
        <v/>
      </c>
      <c r="V71" s="182"/>
      <c r="W71" s="182"/>
      <c r="X71" s="182"/>
      <c r="Y71" s="120" t="str">
        <f t="shared" si="11"/>
        <v/>
      </c>
      <c r="Z71" s="129" t="str">
        <f t="shared" si="13"/>
        <v/>
      </c>
    </row>
    <row r="72" spans="1:26" ht="13.5" customHeight="1">
      <c r="A72" s="99"/>
      <c r="B72" s="100"/>
      <c r="C72" s="100"/>
      <c r="D72" s="100"/>
      <c r="E72" s="88" t="str">
        <f t="shared" si="12"/>
        <v/>
      </c>
      <c r="F72" s="108"/>
      <c r="G72" s="319"/>
      <c r="H72" s="100"/>
      <c r="I72" s="100"/>
      <c r="J72" s="100"/>
      <c r="K72" s="100"/>
      <c r="L72" s="100"/>
      <c r="M72" s="100"/>
      <c r="N72" s="204"/>
      <c r="O72" s="205"/>
      <c r="P72" s="182"/>
      <c r="Q72" s="182"/>
      <c r="R72" s="182"/>
      <c r="S72" s="48" t="str">
        <f t="shared" si="8"/>
        <v/>
      </c>
      <c r="T72" s="124" t="str">
        <f t="shared" si="9"/>
        <v/>
      </c>
      <c r="U72" s="119" t="str">
        <f t="shared" si="10"/>
        <v/>
      </c>
      <c r="V72" s="182"/>
      <c r="W72" s="182"/>
      <c r="X72" s="182"/>
      <c r="Y72" s="120" t="str">
        <f t="shared" si="11"/>
        <v/>
      </c>
      <c r="Z72" s="129" t="str">
        <f t="shared" si="13"/>
        <v/>
      </c>
    </row>
    <row r="73" spans="1:26" ht="13.5" customHeight="1">
      <c r="A73" s="99"/>
      <c r="B73" s="100"/>
      <c r="C73" s="100"/>
      <c r="D73" s="100"/>
      <c r="E73" s="88" t="str">
        <f t="shared" si="12"/>
        <v/>
      </c>
      <c r="F73" s="108"/>
      <c r="G73" s="319"/>
      <c r="H73" s="100"/>
      <c r="I73" s="100"/>
      <c r="J73" s="100"/>
      <c r="K73" s="100"/>
      <c r="L73" s="100"/>
      <c r="M73" s="100"/>
      <c r="N73" s="204"/>
      <c r="O73" s="205"/>
      <c r="P73" s="182"/>
      <c r="Q73" s="182"/>
      <c r="R73" s="182"/>
      <c r="S73" s="48" t="str">
        <f t="shared" si="8"/>
        <v/>
      </c>
      <c r="T73" s="124" t="str">
        <f t="shared" si="9"/>
        <v/>
      </c>
      <c r="U73" s="119" t="str">
        <f t="shared" si="10"/>
        <v/>
      </c>
      <c r="V73" s="182"/>
      <c r="W73" s="182"/>
      <c r="X73" s="182"/>
      <c r="Y73" s="120" t="str">
        <f t="shared" si="11"/>
        <v/>
      </c>
      <c r="Z73" s="129" t="str">
        <f t="shared" si="13"/>
        <v/>
      </c>
    </row>
    <row r="74" spans="1:26" ht="13.5" customHeight="1">
      <c r="A74" s="99"/>
      <c r="B74" s="100"/>
      <c r="C74" s="100"/>
      <c r="D74" s="100"/>
      <c r="E74" s="88" t="str">
        <f t="shared" si="12"/>
        <v/>
      </c>
      <c r="F74" s="108"/>
      <c r="G74" s="319"/>
      <c r="H74" s="100"/>
      <c r="I74" s="100"/>
      <c r="J74" s="100"/>
      <c r="K74" s="100"/>
      <c r="L74" s="100"/>
      <c r="M74" s="100"/>
      <c r="N74" s="204"/>
      <c r="O74" s="205"/>
      <c r="P74" s="182"/>
      <c r="Q74" s="182"/>
      <c r="R74" s="182"/>
      <c r="S74" s="48" t="str">
        <f t="shared" si="8"/>
        <v/>
      </c>
      <c r="T74" s="124" t="str">
        <f t="shared" si="9"/>
        <v/>
      </c>
      <c r="U74" s="119" t="str">
        <f t="shared" si="10"/>
        <v/>
      </c>
      <c r="V74" s="182"/>
      <c r="W74" s="182"/>
      <c r="X74" s="182"/>
      <c r="Y74" s="120" t="str">
        <f t="shared" si="11"/>
        <v/>
      </c>
      <c r="Z74" s="129" t="str">
        <f t="shared" si="13"/>
        <v/>
      </c>
    </row>
    <row r="75" spans="1:26" ht="13.5" customHeight="1">
      <c r="A75" s="99"/>
      <c r="B75" s="100"/>
      <c r="C75" s="100"/>
      <c r="D75" s="100"/>
      <c r="E75" s="88" t="str">
        <f t="shared" si="12"/>
        <v/>
      </c>
      <c r="F75" s="108"/>
      <c r="G75" s="319"/>
      <c r="H75" s="100"/>
      <c r="I75" s="100"/>
      <c r="J75" s="100"/>
      <c r="K75" s="100"/>
      <c r="L75" s="100"/>
      <c r="M75" s="100"/>
      <c r="N75" s="204"/>
      <c r="O75" s="205"/>
      <c r="P75" s="182"/>
      <c r="Q75" s="182"/>
      <c r="R75" s="182"/>
      <c r="S75" s="48" t="str">
        <f t="shared" si="8"/>
        <v/>
      </c>
      <c r="T75" s="124" t="str">
        <f t="shared" si="9"/>
        <v/>
      </c>
      <c r="U75" s="119" t="str">
        <f t="shared" si="10"/>
        <v/>
      </c>
      <c r="V75" s="182"/>
      <c r="W75" s="182"/>
      <c r="X75" s="182"/>
      <c r="Y75" s="120" t="str">
        <f t="shared" si="11"/>
        <v/>
      </c>
      <c r="Z75" s="129" t="str">
        <f t="shared" si="13"/>
        <v/>
      </c>
    </row>
    <row r="76" spans="1:26" ht="13.5" customHeight="1">
      <c r="A76" s="99"/>
      <c r="B76" s="100"/>
      <c r="C76" s="100"/>
      <c r="D76" s="100"/>
      <c r="E76" s="88" t="str">
        <f t="shared" si="12"/>
        <v/>
      </c>
      <c r="F76" s="108"/>
      <c r="G76" s="319"/>
      <c r="H76" s="100"/>
      <c r="I76" s="100"/>
      <c r="J76" s="100"/>
      <c r="K76" s="100"/>
      <c r="L76" s="100"/>
      <c r="M76" s="100"/>
      <c r="N76" s="204"/>
      <c r="O76" s="205"/>
      <c r="P76" s="182"/>
      <c r="Q76" s="182"/>
      <c r="R76" s="182"/>
      <c r="S76" s="48" t="str">
        <f t="shared" si="8"/>
        <v/>
      </c>
      <c r="T76" s="124" t="str">
        <f t="shared" si="9"/>
        <v/>
      </c>
      <c r="U76" s="119" t="str">
        <f t="shared" si="10"/>
        <v/>
      </c>
      <c r="V76" s="182"/>
      <c r="W76" s="182"/>
      <c r="X76" s="182"/>
      <c r="Y76" s="120" t="str">
        <f t="shared" si="11"/>
        <v/>
      </c>
      <c r="Z76" s="129" t="str">
        <f t="shared" si="13"/>
        <v/>
      </c>
    </row>
    <row r="77" spans="1:26" ht="13.5" customHeight="1">
      <c r="A77" s="99"/>
      <c r="B77" s="100"/>
      <c r="C77" s="100"/>
      <c r="D77" s="100"/>
      <c r="E77" s="88" t="str">
        <f t="shared" si="12"/>
        <v/>
      </c>
      <c r="F77" s="108"/>
      <c r="G77" s="319"/>
      <c r="H77" s="100"/>
      <c r="I77" s="100"/>
      <c r="J77" s="100"/>
      <c r="K77" s="100"/>
      <c r="L77" s="100"/>
      <c r="M77" s="100"/>
      <c r="N77" s="204"/>
      <c r="O77" s="205"/>
      <c r="P77" s="182"/>
      <c r="Q77" s="182"/>
      <c r="R77" s="182"/>
      <c r="S77" s="48" t="str">
        <f t="shared" si="8"/>
        <v/>
      </c>
      <c r="T77" s="124" t="str">
        <f t="shared" si="9"/>
        <v/>
      </c>
      <c r="U77" s="119" t="str">
        <f t="shared" si="10"/>
        <v/>
      </c>
      <c r="V77" s="182"/>
      <c r="W77" s="182"/>
      <c r="X77" s="182"/>
      <c r="Y77" s="120" t="str">
        <f t="shared" si="11"/>
        <v/>
      </c>
      <c r="Z77" s="129" t="str">
        <f t="shared" si="13"/>
        <v/>
      </c>
    </row>
    <row r="78" spans="1:26" ht="13.5" customHeight="1">
      <c r="A78" s="99"/>
      <c r="B78" s="100"/>
      <c r="C78" s="100"/>
      <c r="D78" s="100"/>
      <c r="E78" s="88" t="str">
        <f t="shared" si="12"/>
        <v/>
      </c>
      <c r="F78" s="108"/>
      <c r="G78" s="319"/>
      <c r="H78" s="100"/>
      <c r="I78" s="100"/>
      <c r="J78" s="100"/>
      <c r="K78" s="100"/>
      <c r="L78" s="100"/>
      <c r="M78" s="100"/>
      <c r="N78" s="204"/>
      <c r="O78" s="205"/>
      <c r="P78" s="182"/>
      <c r="Q78" s="182"/>
      <c r="R78" s="182"/>
      <c r="S78" s="48" t="str">
        <f t="shared" si="8"/>
        <v/>
      </c>
      <c r="T78" s="124" t="str">
        <f t="shared" si="9"/>
        <v/>
      </c>
      <c r="U78" s="119" t="str">
        <f t="shared" si="10"/>
        <v/>
      </c>
      <c r="V78" s="182"/>
      <c r="W78" s="182"/>
      <c r="X78" s="182"/>
      <c r="Y78" s="120" t="str">
        <f t="shared" si="11"/>
        <v/>
      </c>
      <c r="Z78" s="129" t="str">
        <f t="shared" si="13"/>
        <v/>
      </c>
    </row>
    <row r="79" spans="1:26" ht="13.5" customHeight="1">
      <c r="A79" s="99"/>
      <c r="B79" s="100"/>
      <c r="C79" s="100"/>
      <c r="D79" s="100"/>
      <c r="E79" s="88" t="str">
        <f t="shared" si="12"/>
        <v/>
      </c>
      <c r="F79" s="108"/>
      <c r="G79" s="319"/>
      <c r="H79" s="100"/>
      <c r="I79" s="100"/>
      <c r="J79" s="100"/>
      <c r="K79" s="100"/>
      <c r="L79" s="100"/>
      <c r="M79" s="100"/>
      <c r="N79" s="204"/>
      <c r="O79" s="205"/>
      <c r="P79" s="182"/>
      <c r="Q79" s="182"/>
      <c r="R79" s="182"/>
      <c r="S79" s="48" t="str">
        <f t="shared" si="8"/>
        <v/>
      </c>
      <c r="T79" s="124" t="str">
        <f t="shared" si="9"/>
        <v/>
      </c>
      <c r="U79" s="119" t="str">
        <f t="shared" si="10"/>
        <v/>
      </c>
      <c r="V79" s="182"/>
      <c r="W79" s="182"/>
      <c r="X79" s="182"/>
      <c r="Y79" s="120" t="str">
        <f t="shared" si="11"/>
        <v/>
      </c>
      <c r="Z79" s="129" t="str">
        <f t="shared" si="13"/>
        <v/>
      </c>
    </row>
    <row r="80" spans="1:26" ht="13.5" customHeight="1">
      <c r="A80" s="99"/>
      <c r="B80" s="100"/>
      <c r="C80" s="100"/>
      <c r="D80" s="100"/>
      <c r="E80" s="88" t="str">
        <f t="shared" si="12"/>
        <v/>
      </c>
      <c r="F80" s="108"/>
      <c r="G80" s="319"/>
      <c r="H80" s="100"/>
      <c r="I80" s="100"/>
      <c r="J80" s="100"/>
      <c r="K80" s="100"/>
      <c r="L80" s="100"/>
      <c r="M80" s="100"/>
      <c r="N80" s="204"/>
      <c r="O80" s="205"/>
      <c r="P80" s="182"/>
      <c r="Q80" s="182"/>
      <c r="R80" s="182"/>
      <c r="S80" s="48" t="str">
        <f t="shared" si="8"/>
        <v/>
      </c>
      <c r="T80" s="124" t="str">
        <f t="shared" si="9"/>
        <v/>
      </c>
      <c r="U80" s="119" t="str">
        <f t="shared" si="10"/>
        <v/>
      </c>
      <c r="V80" s="182"/>
      <c r="W80" s="182"/>
      <c r="X80" s="182"/>
      <c r="Y80" s="120" t="str">
        <f t="shared" si="11"/>
        <v/>
      </c>
      <c r="Z80" s="129" t="str">
        <f t="shared" si="13"/>
        <v/>
      </c>
    </row>
    <row r="81" spans="1:27" ht="13.5" customHeight="1">
      <c r="A81" s="99"/>
      <c r="B81" s="100"/>
      <c r="C81" s="100"/>
      <c r="D81" s="100"/>
      <c r="E81" s="88" t="str">
        <f t="shared" si="12"/>
        <v/>
      </c>
      <c r="F81" s="108"/>
      <c r="G81" s="319"/>
      <c r="H81" s="100"/>
      <c r="I81" s="100"/>
      <c r="J81" s="100"/>
      <c r="K81" s="100"/>
      <c r="L81" s="100"/>
      <c r="M81" s="100"/>
      <c r="N81" s="204"/>
      <c r="O81" s="205"/>
      <c r="P81" s="182"/>
      <c r="Q81" s="182"/>
      <c r="R81" s="182"/>
      <c r="S81" s="48" t="str">
        <f t="shared" si="8"/>
        <v/>
      </c>
      <c r="T81" s="124" t="str">
        <f t="shared" si="9"/>
        <v/>
      </c>
      <c r="U81" s="119" t="str">
        <f t="shared" si="10"/>
        <v/>
      </c>
      <c r="V81" s="182"/>
      <c r="W81" s="182"/>
      <c r="X81" s="182"/>
      <c r="Y81" s="120" t="str">
        <f t="shared" si="11"/>
        <v/>
      </c>
      <c r="Z81" s="129" t="str">
        <f t="shared" si="13"/>
        <v/>
      </c>
    </row>
    <row r="82" spans="1:27" ht="13.5" customHeight="1">
      <c r="A82" s="99"/>
      <c r="B82" s="100"/>
      <c r="C82" s="100"/>
      <c r="D82" s="100"/>
      <c r="E82" s="88" t="str">
        <f t="shared" si="12"/>
        <v/>
      </c>
      <c r="F82" s="108"/>
      <c r="G82" s="319"/>
      <c r="H82" s="100"/>
      <c r="I82" s="100"/>
      <c r="J82" s="100"/>
      <c r="K82" s="100"/>
      <c r="L82" s="100"/>
      <c r="M82" s="100"/>
      <c r="N82" s="204"/>
      <c r="O82" s="205"/>
      <c r="P82" s="182"/>
      <c r="Q82" s="182"/>
      <c r="R82" s="182"/>
      <c r="S82" s="48" t="str">
        <f t="shared" si="8"/>
        <v/>
      </c>
      <c r="T82" s="124" t="str">
        <f t="shared" si="9"/>
        <v/>
      </c>
      <c r="U82" s="119" t="str">
        <f t="shared" si="10"/>
        <v/>
      </c>
      <c r="V82" s="182"/>
      <c r="W82" s="182"/>
      <c r="X82" s="182"/>
      <c r="Y82" s="120" t="str">
        <f t="shared" si="11"/>
        <v/>
      </c>
      <c r="Z82" s="129" t="str">
        <f t="shared" si="13"/>
        <v/>
      </c>
    </row>
    <row r="83" spans="1:27" ht="13.5" customHeight="1">
      <c r="A83" s="99"/>
      <c r="B83" s="100"/>
      <c r="C83" s="100"/>
      <c r="D83" s="100"/>
      <c r="E83" s="88" t="str">
        <f t="shared" si="12"/>
        <v/>
      </c>
      <c r="F83" s="108"/>
      <c r="G83" s="319"/>
      <c r="H83" s="100"/>
      <c r="I83" s="100"/>
      <c r="J83" s="100"/>
      <c r="K83" s="100"/>
      <c r="L83" s="100"/>
      <c r="M83" s="100"/>
      <c r="N83" s="204"/>
      <c r="O83" s="205"/>
      <c r="P83" s="182"/>
      <c r="Q83" s="182"/>
      <c r="R83" s="182"/>
      <c r="S83" s="48" t="str">
        <f t="shared" si="8"/>
        <v/>
      </c>
      <c r="T83" s="124" t="str">
        <f t="shared" si="9"/>
        <v/>
      </c>
      <c r="U83" s="119" t="str">
        <f t="shared" si="10"/>
        <v/>
      </c>
      <c r="V83" s="182"/>
      <c r="W83" s="182"/>
      <c r="X83" s="182"/>
      <c r="Y83" s="120" t="str">
        <f t="shared" si="11"/>
        <v/>
      </c>
      <c r="Z83" s="129" t="str">
        <f t="shared" si="13"/>
        <v/>
      </c>
    </row>
    <row r="84" spans="1:27" ht="13.5" customHeight="1">
      <c r="A84" s="99"/>
      <c r="B84" s="100"/>
      <c r="C84" s="100"/>
      <c r="D84" s="100"/>
      <c r="E84" s="88" t="str">
        <f t="shared" si="12"/>
        <v/>
      </c>
      <c r="F84" s="108"/>
      <c r="G84" s="319"/>
      <c r="H84" s="100"/>
      <c r="I84" s="100"/>
      <c r="J84" s="100"/>
      <c r="K84" s="100"/>
      <c r="L84" s="100"/>
      <c r="M84" s="100"/>
      <c r="N84" s="204"/>
      <c r="O84" s="205"/>
      <c r="P84" s="182"/>
      <c r="Q84" s="182"/>
      <c r="R84" s="182"/>
      <c r="S84" s="48" t="str">
        <f t="shared" si="8"/>
        <v/>
      </c>
      <c r="T84" s="124" t="str">
        <f t="shared" si="9"/>
        <v/>
      </c>
      <c r="U84" s="119" t="str">
        <f t="shared" si="10"/>
        <v/>
      </c>
      <c r="V84" s="182"/>
      <c r="W84" s="182"/>
      <c r="X84" s="182"/>
      <c r="Y84" s="120" t="str">
        <f t="shared" si="11"/>
        <v/>
      </c>
      <c r="Z84" s="129" t="str">
        <f t="shared" si="13"/>
        <v/>
      </c>
    </row>
    <row r="85" spans="1:27" ht="13.5" customHeight="1">
      <c r="A85" s="99"/>
      <c r="B85" s="100"/>
      <c r="C85" s="100"/>
      <c r="D85" s="100"/>
      <c r="E85" s="88" t="str">
        <f t="shared" si="12"/>
        <v/>
      </c>
      <c r="F85" s="108"/>
      <c r="G85" s="319"/>
      <c r="H85" s="100"/>
      <c r="I85" s="100"/>
      <c r="J85" s="100"/>
      <c r="K85" s="100"/>
      <c r="L85" s="100"/>
      <c r="M85" s="100"/>
      <c r="N85" s="204"/>
      <c r="O85" s="205"/>
      <c r="P85" s="182"/>
      <c r="Q85" s="182"/>
      <c r="R85" s="182"/>
      <c r="S85" s="48" t="str">
        <f t="shared" si="8"/>
        <v/>
      </c>
      <c r="T85" s="124" t="str">
        <f t="shared" si="9"/>
        <v/>
      </c>
      <c r="U85" s="119" t="str">
        <f t="shared" si="10"/>
        <v/>
      </c>
      <c r="V85" s="182"/>
      <c r="W85" s="182"/>
      <c r="X85" s="182"/>
      <c r="Y85" s="120" t="str">
        <f t="shared" si="11"/>
        <v/>
      </c>
      <c r="Z85" s="129" t="str">
        <f t="shared" si="13"/>
        <v/>
      </c>
    </row>
    <row r="86" spans="1:27" ht="13.5" customHeight="1">
      <c r="A86" s="99"/>
      <c r="B86" s="100"/>
      <c r="C86" s="100"/>
      <c r="D86" s="100"/>
      <c r="E86" s="88" t="str">
        <f t="shared" si="12"/>
        <v/>
      </c>
      <c r="F86" s="108"/>
      <c r="G86" s="319"/>
      <c r="H86" s="100"/>
      <c r="I86" s="100"/>
      <c r="J86" s="100"/>
      <c r="K86" s="100"/>
      <c r="L86" s="100"/>
      <c r="M86" s="100"/>
      <c r="N86" s="204"/>
      <c r="O86" s="205"/>
      <c r="P86" s="182"/>
      <c r="Q86" s="182"/>
      <c r="R86" s="182"/>
      <c r="S86" s="48" t="str">
        <f t="shared" si="8"/>
        <v/>
      </c>
      <c r="T86" s="124" t="str">
        <f t="shared" si="9"/>
        <v/>
      </c>
      <c r="U86" s="119" t="str">
        <f t="shared" si="10"/>
        <v/>
      </c>
      <c r="V86" s="182"/>
      <c r="W86" s="182"/>
      <c r="X86" s="182"/>
      <c r="Y86" s="120" t="str">
        <f t="shared" si="11"/>
        <v/>
      </c>
      <c r="Z86" s="129" t="str">
        <f t="shared" si="13"/>
        <v/>
      </c>
    </row>
    <row r="87" spans="1:27" ht="13.5" customHeight="1">
      <c r="A87" s="99"/>
      <c r="B87" s="100"/>
      <c r="C87" s="100"/>
      <c r="D87" s="100"/>
      <c r="E87" s="88" t="str">
        <f t="shared" si="12"/>
        <v/>
      </c>
      <c r="F87" s="108"/>
      <c r="G87" s="319"/>
      <c r="H87" s="100"/>
      <c r="I87" s="100"/>
      <c r="J87" s="100"/>
      <c r="K87" s="100"/>
      <c r="L87" s="100"/>
      <c r="M87" s="100"/>
      <c r="N87" s="204"/>
      <c r="O87" s="205"/>
      <c r="P87" s="182"/>
      <c r="Q87" s="182"/>
      <c r="R87" s="182"/>
      <c r="S87" s="48" t="str">
        <f t="shared" si="8"/>
        <v/>
      </c>
      <c r="T87" s="124" t="str">
        <f t="shared" si="9"/>
        <v/>
      </c>
      <c r="U87" s="119" t="str">
        <f t="shared" si="10"/>
        <v/>
      </c>
      <c r="V87" s="182"/>
      <c r="W87" s="182"/>
      <c r="X87" s="182"/>
      <c r="Y87" s="120" t="str">
        <f t="shared" si="11"/>
        <v/>
      </c>
      <c r="Z87" s="129" t="str">
        <f t="shared" si="13"/>
        <v/>
      </c>
    </row>
    <row r="88" spans="1:27" ht="13.5" customHeight="1">
      <c r="A88" s="99"/>
      <c r="B88" s="100"/>
      <c r="C88" s="100"/>
      <c r="D88" s="100"/>
      <c r="E88" s="88" t="str">
        <f t="shared" si="12"/>
        <v/>
      </c>
      <c r="F88" s="108"/>
      <c r="G88" s="319"/>
      <c r="H88" s="100"/>
      <c r="I88" s="100"/>
      <c r="J88" s="100"/>
      <c r="K88" s="100"/>
      <c r="L88" s="100"/>
      <c r="M88" s="100"/>
      <c r="N88" s="204"/>
      <c r="O88" s="205"/>
      <c r="P88" s="182"/>
      <c r="Q88" s="182"/>
      <c r="R88" s="182"/>
      <c r="S88" s="48" t="str">
        <f t="shared" si="8"/>
        <v/>
      </c>
      <c r="T88" s="124" t="str">
        <f t="shared" si="9"/>
        <v/>
      </c>
      <c r="U88" s="119" t="str">
        <f t="shared" si="10"/>
        <v/>
      </c>
      <c r="V88" s="182"/>
      <c r="W88" s="182"/>
      <c r="X88" s="182"/>
      <c r="Y88" s="120" t="str">
        <f t="shared" si="11"/>
        <v/>
      </c>
      <c r="Z88" s="129" t="str">
        <f t="shared" si="13"/>
        <v/>
      </c>
    </row>
    <row r="89" spans="1:27" ht="13.5" customHeight="1">
      <c r="A89" s="99"/>
      <c r="B89" s="100"/>
      <c r="C89" s="100"/>
      <c r="D89" s="100"/>
      <c r="E89" s="88" t="str">
        <f t="shared" si="12"/>
        <v/>
      </c>
      <c r="F89" s="108"/>
      <c r="G89" s="319"/>
      <c r="H89" s="100"/>
      <c r="I89" s="100"/>
      <c r="J89" s="100"/>
      <c r="K89" s="100"/>
      <c r="L89" s="100"/>
      <c r="M89" s="100"/>
      <c r="N89" s="204"/>
      <c r="O89" s="205"/>
      <c r="P89" s="182"/>
      <c r="Q89" s="182"/>
      <c r="R89" s="182"/>
      <c r="S89" s="48" t="str">
        <f t="shared" si="8"/>
        <v/>
      </c>
      <c r="T89" s="124" t="str">
        <f t="shared" si="9"/>
        <v/>
      </c>
      <c r="U89" s="119" t="str">
        <f t="shared" si="10"/>
        <v/>
      </c>
      <c r="V89" s="182"/>
      <c r="W89" s="182"/>
      <c r="X89" s="182"/>
      <c r="Y89" s="120" t="str">
        <f t="shared" si="11"/>
        <v/>
      </c>
      <c r="Z89" s="129" t="str">
        <f t="shared" si="13"/>
        <v/>
      </c>
    </row>
    <row r="90" spans="1:27" ht="13.5" customHeight="1">
      <c r="A90" s="99"/>
      <c r="B90" s="100"/>
      <c r="C90" s="100"/>
      <c r="D90" s="100"/>
      <c r="E90" s="88" t="str">
        <f t="shared" si="12"/>
        <v/>
      </c>
      <c r="F90" s="108"/>
      <c r="G90" s="319"/>
      <c r="H90" s="100"/>
      <c r="I90" s="100"/>
      <c r="J90" s="100"/>
      <c r="K90" s="100"/>
      <c r="L90" s="100"/>
      <c r="M90" s="100"/>
      <c r="N90" s="204"/>
      <c r="O90" s="205"/>
      <c r="P90" s="182"/>
      <c r="Q90" s="182"/>
      <c r="R90" s="182"/>
      <c r="S90" s="48" t="str">
        <f t="shared" si="8"/>
        <v/>
      </c>
      <c r="T90" s="124" t="str">
        <f t="shared" si="9"/>
        <v/>
      </c>
      <c r="U90" s="119" t="str">
        <f t="shared" si="10"/>
        <v/>
      </c>
      <c r="V90" s="182"/>
      <c r="W90" s="182"/>
      <c r="X90" s="182"/>
      <c r="Y90" s="120" t="str">
        <f t="shared" si="11"/>
        <v/>
      </c>
      <c r="Z90" s="129" t="str">
        <f t="shared" si="13"/>
        <v/>
      </c>
    </row>
    <row r="91" spans="1:27" ht="13.5" customHeight="1">
      <c r="A91" s="99"/>
      <c r="B91" s="100"/>
      <c r="C91" s="100"/>
      <c r="D91" s="100"/>
      <c r="E91" s="88" t="str">
        <f t="shared" si="12"/>
        <v/>
      </c>
      <c r="F91" s="108"/>
      <c r="G91" s="319"/>
      <c r="H91" s="100"/>
      <c r="I91" s="100"/>
      <c r="J91" s="100"/>
      <c r="K91" s="100"/>
      <c r="L91" s="100"/>
      <c r="M91" s="100"/>
      <c r="N91" s="204"/>
      <c r="O91" s="205"/>
      <c r="P91" s="182"/>
      <c r="Q91" s="182"/>
      <c r="R91" s="182"/>
      <c r="S91" s="48" t="str">
        <f t="shared" si="8"/>
        <v/>
      </c>
      <c r="T91" s="124" t="str">
        <f t="shared" si="9"/>
        <v/>
      </c>
      <c r="U91" s="119" t="str">
        <f t="shared" si="10"/>
        <v/>
      </c>
      <c r="V91" s="182"/>
      <c r="W91" s="182"/>
      <c r="X91" s="182"/>
      <c r="Y91" s="120" t="str">
        <f t="shared" si="11"/>
        <v/>
      </c>
      <c r="Z91" s="129" t="str">
        <f t="shared" si="13"/>
        <v/>
      </c>
    </row>
    <row r="92" spans="1:27" ht="13.5" customHeight="1">
      <c r="A92" s="103"/>
      <c r="B92" s="104"/>
      <c r="C92" s="104"/>
      <c r="D92" s="104"/>
      <c r="E92" s="89" t="str">
        <f t="shared" si="12"/>
        <v/>
      </c>
      <c r="F92" s="109"/>
      <c r="G92" s="321"/>
      <c r="H92" s="100"/>
      <c r="I92" s="100"/>
      <c r="J92" s="100"/>
      <c r="K92" s="100"/>
      <c r="L92" s="100"/>
      <c r="M92" s="100"/>
      <c r="N92" s="204"/>
      <c r="O92" s="205"/>
      <c r="P92" s="261"/>
      <c r="Q92" s="261"/>
      <c r="R92" s="261"/>
      <c r="S92" s="52" t="str">
        <f t="shared" si="8"/>
        <v/>
      </c>
      <c r="T92" s="125" t="str">
        <f t="shared" si="9"/>
        <v/>
      </c>
      <c r="U92" s="122" t="str">
        <f t="shared" si="10"/>
        <v/>
      </c>
      <c r="V92" s="261"/>
      <c r="W92" s="261"/>
      <c r="X92" s="261"/>
      <c r="Y92" s="123" t="str">
        <f t="shared" si="11"/>
        <v/>
      </c>
      <c r="Z92" s="130" t="str">
        <f t="shared" si="13"/>
        <v/>
      </c>
    </row>
    <row r="93" spans="1:27" ht="24" customHeight="1">
      <c r="A93" s="54" t="s">
        <v>2</v>
      </c>
      <c r="B93" s="55">
        <f>SUM(B62:B92)</f>
        <v>2684.7</v>
      </c>
      <c r="C93" s="55">
        <f t="shared" ref="C93:D93" si="14">SUM(C62:C92)</f>
        <v>1</v>
      </c>
      <c r="D93" s="55">
        <f t="shared" si="14"/>
        <v>2684.7</v>
      </c>
      <c r="E93" s="201">
        <f>IFERROR(S93/B93,"")</f>
        <v>58.026960000000003</v>
      </c>
      <c r="F93" s="200" t="s">
        <v>3</v>
      </c>
      <c r="G93" s="55">
        <f>SUMPRODUCT(G62:G92,B62:B92,C62:C92)</f>
        <v>47948.741999999998</v>
      </c>
      <c r="H93" s="198">
        <f>SUMPRODUCT(G62:G92,B62:B92,C62:C92)</f>
        <v>47948.741999999998</v>
      </c>
      <c r="I93" s="198">
        <f>SUMPRODUCT(H62:H92,C62:C92,G62:G92)</f>
        <v>0</v>
      </c>
      <c r="J93" s="198">
        <f t="shared" ref="J93:M93" si="15">SUMPRODUCT(I62:I92,G62:G92,H62:H92)</f>
        <v>0</v>
      </c>
      <c r="K93" s="198">
        <f t="shared" si="15"/>
        <v>0</v>
      </c>
      <c r="L93" s="198">
        <f t="shared" si="15"/>
        <v>0</v>
      </c>
      <c r="M93" s="198">
        <f t="shared" si="15"/>
        <v>0</v>
      </c>
      <c r="N93" s="65">
        <f>SUMPRODUCT(N62:N92,$C$62:$C$92)</f>
        <v>170.61</v>
      </c>
      <c r="O93" s="66">
        <f>SUMPRODUCT(O62:O92,$C$62:$C$92)</f>
        <v>40.799999999999997</v>
      </c>
      <c r="P93" s="208" t="s">
        <v>12</v>
      </c>
      <c r="Q93" s="208" t="s">
        <v>12</v>
      </c>
      <c r="R93" s="208" t="s">
        <v>12</v>
      </c>
      <c r="S93" s="57">
        <f>SUMPRODUCT(E62:E92,D62:D92)</f>
        <v>155784.97951199999</v>
      </c>
      <c r="T93" s="236">
        <f>SUMPRODUCT(T62:T92,$C$62:$C$92)</f>
        <v>170.61</v>
      </c>
      <c r="U93" s="237">
        <f>SUMPRODUCT(U62:U92,$C$62:$C$92)</f>
        <v>40.799999999999997</v>
      </c>
      <c r="V93" s="208" t="s">
        <v>12</v>
      </c>
      <c r="W93" s="208" t="s">
        <v>12</v>
      </c>
      <c r="X93" s="208" t="s">
        <v>12</v>
      </c>
      <c r="Y93" s="57">
        <f>SUMPRODUCT(Z62:Z92,D62:D92)</f>
        <v>121709.53214999998</v>
      </c>
      <c r="Z93" s="202">
        <f>Y93/B93</f>
        <v>45.334499999999998</v>
      </c>
    </row>
    <row r="94" spans="1:27" s="37" customFormat="1" ht="27" customHeight="1">
      <c r="A94" s="402" t="s">
        <v>184</v>
      </c>
      <c r="B94" s="402"/>
      <c r="C94" s="402"/>
      <c r="D94" s="402"/>
      <c r="E94" s="402"/>
      <c r="F94" s="402"/>
      <c r="G94" s="402"/>
      <c r="H94" s="402"/>
      <c r="I94" s="402"/>
      <c r="J94" s="402"/>
      <c r="K94" s="402"/>
      <c r="L94" s="403"/>
      <c r="M94" s="403"/>
      <c r="N94" s="403"/>
      <c r="O94" s="403"/>
      <c r="P94" s="403"/>
      <c r="Q94" s="402"/>
      <c r="R94" s="402"/>
      <c r="S94" s="402"/>
      <c r="T94" s="404"/>
      <c r="U94" s="404"/>
      <c r="V94" s="404"/>
      <c r="W94" s="404"/>
      <c r="X94" s="404"/>
      <c r="Y94" s="402"/>
      <c r="Z94" s="402"/>
      <c r="AA94" s="36"/>
    </row>
    <row r="95" spans="1:27" ht="22.5" customHeight="1">
      <c r="A95" s="398" t="s">
        <v>0</v>
      </c>
      <c r="B95" s="407" t="s">
        <v>94</v>
      </c>
      <c r="C95" s="408"/>
      <c r="D95" s="409"/>
      <c r="E95" s="378" t="s">
        <v>23</v>
      </c>
      <c r="F95" s="389" t="s">
        <v>3</v>
      </c>
      <c r="G95" s="369" t="s">
        <v>4</v>
      </c>
      <c r="H95" s="370"/>
      <c r="I95" s="370"/>
      <c r="J95" s="370"/>
      <c r="K95" s="370"/>
      <c r="L95" s="370"/>
      <c r="M95" s="371"/>
      <c r="N95" s="217"/>
      <c r="O95" s="212"/>
      <c r="P95" s="212"/>
      <c r="Q95" s="212"/>
      <c r="R95" s="218"/>
      <c r="S95" s="260" t="s">
        <v>19</v>
      </c>
      <c r="T95" s="235"/>
      <c r="U95" s="230"/>
      <c r="V95" s="230"/>
      <c r="W95" s="230"/>
      <c r="X95" s="230"/>
      <c r="Y95" s="396" t="s">
        <v>18</v>
      </c>
      <c r="Z95" s="397"/>
    </row>
    <row r="96" spans="1:27" ht="54.75" customHeight="1" thickBot="1">
      <c r="A96" s="399"/>
      <c r="B96" s="399"/>
      <c r="C96" s="410"/>
      <c r="D96" s="411"/>
      <c r="E96" s="414"/>
      <c r="F96" s="415"/>
      <c r="G96" s="41" t="s">
        <v>5</v>
      </c>
      <c r="H96" s="400" t="s">
        <v>12</v>
      </c>
      <c r="I96" s="150" t="s">
        <v>6</v>
      </c>
      <c r="J96" s="400" t="s">
        <v>12</v>
      </c>
      <c r="K96" s="150" t="s">
        <v>7</v>
      </c>
      <c r="L96" s="150" t="s">
        <v>8</v>
      </c>
      <c r="M96" s="150" t="s">
        <v>9</v>
      </c>
      <c r="N96" s="213"/>
      <c r="O96" s="182"/>
      <c r="P96" s="182"/>
      <c r="Q96" s="182"/>
      <c r="R96" s="183"/>
      <c r="S96" s="150" t="s">
        <v>95</v>
      </c>
      <c r="T96" s="231"/>
      <c r="U96" s="182"/>
      <c r="V96" s="182"/>
      <c r="W96" s="182"/>
      <c r="X96" s="182"/>
      <c r="Y96" s="150" t="s">
        <v>113</v>
      </c>
      <c r="Z96" s="86" t="s">
        <v>117</v>
      </c>
    </row>
    <row r="97" spans="1:26" ht="23.25" customHeight="1">
      <c r="A97" s="85" t="s">
        <v>2</v>
      </c>
      <c r="B97" s="412">
        <f>D93+D57</f>
        <v>2803.8999999999996</v>
      </c>
      <c r="C97" s="412"/>
      <c r="D97" s="413"/>
      <c r="E97" s="92">
        <f>S97/B97</f>
        <v>56.249182036449241</v>
      </c>
      <c r="F97" s="95" t="s">
        <v>3</v>
      </c>
      <c r="G97" s="30">
        <f>G57+G93</f>
        <v>52260.741999999998</v>
      </c>
      <c r="H97" s="401"/>
      <c r="I97" s="30">
        <f>I57+I93</f>
        <v>6336</v>
      </c>
      <c r="J97" s="401"/>
      <c r="K97" s="30">
        <f>K57+K93</f>
        <v>810</v>
      </c>
      <c r="L97" s="30">
        <f>L57+L93</f>
        <v>225</v>
      </c>
      <c r="M97" s="30">
        <f>M57+M93</f>
        <v>0</v>
      </c>
      <c r="N97" s="214"/>
      <c r="O97" s="215"/>
      <c r="P97" s="215"/>
      <c r="Q97" s="215"/>
      <c r="R97" s="216"/>
      <c r="S97" s="69">
        <f>S57+S93</f>
        <v>157717.081512</v>
      </c>
      <c r="T97" s="232"/>
      <c r="U97" s="215"/>
      <c r="V97" s="215"/>
      <c r="W97" s="215"/>
      <c r="X97" s="215"/>
      <c r="Y97" s="69">
        <f>Y57+Y93</f>
        <v>123400.57214999998</v>
      </c>
      <c r="Z97" s="91">
        <f>Y97/B97</f>
        <v>44.010332804308284</v>
      </c>
    </row>
    <row r="98" spans="1:26">
      <c r="A98" s="71"/>
      <c r="B98" s="72"/>
      <c r="C98" s="73"/>
      <c r="D98" s="73"/>
      <c r="E98" s="73"/>
      <c r="F98" s="73"/>
      <c r="G98" s="73"/>
      <c r="H98" s="73"/>
      <c r="I98" s="73"/>
      <c r="J98" s="73"/>
      <c r="K98" s="73"/>
      <c r="L98" s="73"/>
      <c r="M98" s="73"/>
      <c r="N98" s="73"/>
      <c r="O98" s="73"/>
      <c r="P98" s="73"/>
      <c r="Q98" s="73"/>
      <c r="R98" s="73"/>
    </row>
    <row r="99" spans="1:26">
      <c r="A99" s="71"/>
      <c r="B99" s="72"/>
      <c r="C99" s="73"/>
      <c r="D99" s="73"/>
      <c r="E99" s="73"/>
      <c r="F99" s="73"/>
      <c r="G99" s="73"/>
      <c r="H99" s="73"/>
      <c r="I99" s="73"/>
      <c r="J99" s="73"/>
      <c r="K99" s="73"/>
      <c r="L99" s="73"/>
      <c r="M99" s="73"/>
      <c r="N99" s="73"/>
      <c r="O99" s="73"/>
      <c r="P99" s="73"/>
      <c r="Q99" s="73"/>
      <c r="R99" s="74"/>
    </row>
    <row r="100" spans="1:26">
      <c r="A100" s="71"/>
      <c r="B100" s="72"/>
      <c r="C100" s="73"/>
      <c r="D100" s="73"/>
      <c r="E100" s="73"/>
      <c r="F100" s="73"/>
      <c r="G100" s="73"/>
      <c r="H100" s="73"/>
      <c r="I100" s="73"/>
      <c r="J100" s="73"/>
      <c r="K100" s="73"/>
      <c r="L100" s="73"/>
      <c r="M100" s="73"/>
      <c r="N100" s="73"/>
      <c r="O100" s="73"/>
      <c r="P100" s="73"/>
      <c r="Q100" s="73"/>
      <c r="R100" s="73"/>
    </row>
    <row r="101" spans="1:26">
      <c r="A101" s="71"/>
      <c r="B101" s="72"/>
      <c r="C101" s="73"/>
      <c r="D101" s="73"/>
      <c r="E101" s="73"/>
      <c r="F101" s="73"/>
      <c r="G101" s="73"/>
      <c r="H101" s="73"/>
      <c r="I101" s="73"/>
      <c r="J101" s="73"/>
      <c r="K101" s="73"/>
      <c r="L101" s="73"/>
      <c r="M101" s="73"/>
      <c r="N101" s="73"/>
      <c r="O101" s="73"/>
      <c r="P101" s="73"/>
      <c r="Q101" s="73"/>
      <c r="R101" s="73"/>
    </row>
    <row r="102" spans="1:26">
      <c r="A102" s="71"/>
      <c r="B102" s="72"/>
      <c r="C102" s="73"/>
      <c r="D102" s="73"/>
      <c r="E102" s="73"/>
      <c r="F102" s="73"/>
      <c r="G102" s="73"/>
      <c r="H102" s="73"/>
      <c r="I102" s="73"/>
      <c r="J102" s="73"/>
      <c r="K102" s="73"/>
      <c r="L102" s="73"/>
      <c r="M102" s="73"/>
      <c r="N102" s="73"/>
      <c r="O102" s="73"/>
      <c r="P102" s="73"/>
      <c r="Q102" s="73"/>
      <c r="R102" s="73"/>
    </row>
    <row r="103" spans="1:26">
      <c r="A103" s="71"/>
      <c r="B103" s="72"/>
      <c r="C103" s="73"/>
      <c r="D103" s="73"/>
      <c r="E103" s="73"/>
      <c r="F103" s="73"/>
      <c r="G103" s="73"/>
      <c r="H103" s="73"/>
      <c r="I103" s="73"/>
      <c r="J103" s="73"/>
      <c r="K103" s="73"/>
      <c r="L103" s="73"/>
      <c r="M103" s="73"/>
      <c r="N103" s="73"/>
      <c r="O103" s="73"/>
      <c r="P103" s="73"/>
      <c r="Q103" s="73"/>
      <c r="R103" s="73"/>
    </row>
    <row r="104" spans="1:26">
      <c r="A104" s="71"/>
      <c r="B104" s="72"/>
      <c r="C104" s="73"/>
      <c r="D104" s="73"/>
      <c r="E104" s="73"/>
      <c r="F104" s="73"/>
      <c r="G104" s="73"/>
      <c r="H104" s="73"/>
      <c r="I104" s="73"/>
      <c r="J104" s="73"/>
      <c r="K104" s="73"/>
      <c r="L104" s="73"/>
      <c r="M104" s="73"/>
      <c r="N104" s="73"/>
      <c r="O104" s="73"/>
      <c r="P104" s="73"/>
      <c r="Q104" s="73"/>
      <c r="R104" s="73"/>
    </row>
    <row r="105" spans="1:26">
      <c r="A105" s="71"/>
      <c r="B105" s="72"/>
      <c r="C105" s="73"/>
      <c r="D105" s="73"/>
      <c r="E105" s="73"/>
      <c r="F105" s="73"/>
      <c r="G105" s="73"/>
      <c r="H105" s="73"/>
      <c r="I105" s="73"/>
      <c r="J105" s="73"/>
      <c r="K105" s="73"/>
      <c r="L105" s="73"/>
      <c r="M105" s="73"/>
      <c r="N105" s="73"/>
      <c r="O105" s="73"/>
      <c r="P105" s="73"/>
      <c r="Q105" s="73"/>
      <c r="R105" s="73"/>
    </row>
    <row r="106" spans="1:26">
      <c r="A106" s="71"/>
      <c r="B106" s="72"/>
      <c r="C106" s="73"/>
      <c r="D106" s="73"/>
      <c r="E106" s="73"/>
      <c r="F106" s="73"/>
      <c r="G106" s="73"/>
      <c r="H106" s="73"/>
      <c r="I106" s="73"/>
      <c r="J106" s="73"/>
      <c r="K106" s="73"/>
      <c r="L106" s="73"/>
      <c r="M106" s="73"/>
      <c r="N106" s="73"/>
      <c r="O106" s="73"/>
      <c r="P106" s="73"/>
      <c r="Q106" s="73"/>
      <c r="R106" s="73"/>
    </row>
    <row r="107" spans="1:26">
      <c r="A107" s="71"/>
      <c r="B107" s="72"/>
      <c r="C107" s="73"/>
      <c r="D107" s="73"/>
      <c r="E107" s="73"/>
      <c r="F107" s="73"/>
      <c r="G107" s="73"/>
      <c r="H107" s="73"/>
      <c r="I107" s="73"/>
      <c r="J107" s="73"/>
      <c r="K107" s="73"/>
      <c r="L107" s="73"/>
      <c r="M107" s="73"/>
      <c r="N107" s="73"/>
      <c r="O107" s="73"/>
      <c r="P107" s="73"/>
      <c r="Q107" s="73"/>
      <c r="R107" s="73"/>
    </row>
    <row r="108" spans="1:26">
      <c r="A108" s="71"/>
      <c r="B108" s="72"/>
      <c r="C108" s="73"/>
      <c r="D108" s="73"/>
      <c r="E108" s="73"/>
      <c r="F108" s="73"/>
      <c r="G108" s="73"/>
      <c r="H108" s="73"/>
      <c r="I108" s="73"/>
      <c r="J108" s="73"/>
      <c r="K108" s="73"/>
      <c r="L108" s="73"/>
      <c r="M108" s="73"/>
      <c r="N108" s="73"/>
      <c r="O108" s="73"/>
      <c r="P108" s="73"/>
      <c r="Q108" s="73"/>
      <c r="R108" s="73"/>
    </row>
    <row r="109" spans="1:26">
      <c r="A109" s="71"/>
      <c r="B109" s="72"/>
      <c r="C109" s="73"/>
      <c r="D109" s="73"/>
      <c r="E109" s="73"/>
      <c r="F109" s="73"/>
      <c r="G109" s="73"/>
      <c r="H109" s="73"/>
      <c r="I109" s="73"/>
      <c r="J109" s="73"/>
      <c r="K109" s="73"/>
      <c r="L109" s="73"/>
      <c r="M109" s="73"/>
      <c r="N109" s="73"/>
      <c r="O109" s="73"/>
      <c r="P109" s="73"/>
      <c r="Q109" s="73"/>
      <c r="R109" s="73"/>
    </row>
    <row r="110" spans="1:26">
      <c r="A110" s="71"/>
      <c r="B110" s="72"/>
      <c r="C110" s="73"/>
      <c r="D110" s="73"/>
      <c r="E110" s="73"/>
      <c r="F110" s="73"/>
      <c r="G110" s="73"/>
      <c r="H110" s="73"/>
      <c r="I110" s="73"/>
      <c r="J110" s="73"/>
      <c r="K110" s="73"/>
      <c r="L110" s="73"/>
      <c r="M110" s="73"/>
      <c r="N110" s="73"/>
      <c r="O110" s="73"/>
      <c r="P110" s="73"/>
      <c r="Q110" s="73"/>
      <c r="R110" s="73"/>
    </row>
    <row r="111" spans="1:26">
      <c r="A111" s="71"/>
      <c r="B111" s="72"/>
      <c r="C111" s="73"/>
      <c r="D111" s="73"/>
      <c r="E111" s="73"/>
      <c r="F111" s="73"/>
      <c r="G111" s="73"/>
      <c r="H111" s="73"/>
      <c r="I111" s="73"/>
      <c r="J111" s="73"/>
      <c r="K111" s="73"/>
      <c r="L111" s="73"/>
      <c r="M111" s="73"/>
      <c r="N111" s="73"/>
      <c r="O111" s="73"/>
      <c r="P111" s="73"/>
      <c r="Q111" s="73"/>
      <c r="R111" s="73"/>
    </row>
    <row r="112" spans="1:26">
      <c r="A112" s="71"/>
      <c r="B112" s="72"/>
      <c r="C112" s="73"/>
      <c r="D112" s="73"/>
      <c r="E112" s="73"/>
      <c r="F112" s="73"/>
      <c r="G112" s="73"/>
      <c r="H112" s="73"/>
      <c r="I112" s="73"/>
      <c r="J112" s="73"/>
      <c r="K112" s="73"/>
      <c r="L112" s="73"/>
      <c r="M112" s="73"/>
      <c r="N112" s="73"/>
      <c r="O112" s="73"/>
      <c r="P112" s="73"/>
      <c r="Q112" s="73"/>
      <c r="R112" s="73"/>
    </row>
    <row r="113" spans="1:18">
      <c r="A113" s="71"/>
      <c r="B113" s="72"/>
      <c r="C113" s="73"/>
      <c r="D113" s="73"/>
      <c r="E113" s="73"/>
      <c r="F113" s="73"/>
      <c r="G113" s="73"/>
      <c r="H113" s="73"/>
      <c r="I113" s="73"/>
      <c r="J113" s="73"/>
      <c r="K113" s="73"/>
      <c r="L113" s="73"/>
      <c r="M113" s="73"/>
      <c r="N113" s="73"/>
      <c r="O113" s="73"/>
      <c r="P113" s="73"/>
      <c r="Q113" s="73"/>
      <c r="R113" s="73"/>
    </row>
    <row r="114" spans="1:18">
      <c r="A114" s="71"/>
      <c r="B114" s="72"/>
      <c r="C114" s="73"/>
      <c r="D114" s="73"/>
      <c r="E114" s="73"/>
      <c r="F114" s="73"/>
      <c r="G114" s="73"/>
      <c r="H114" s="73"/>
      <c r="I114" s="73"/>
      <c r="J114" s="73"/>
      <c r="K114" s="73"/>
      <c r="L114" s="73"/>
      <c r="M114" s="73"/>
      <c r="N114" s="73"/>
      <c r="O114" s="73"/>
      <c r="P114" s="73"/>
      <c r="Q114" s="73"/>
      <c r="R114" s="73"/>
    </row>
    <row r="115" spans="1:18">
      <c r="A115" s="71"/>
      <c r="B115" s="72"/>
      <c r="C115" s="73"/>
      <c r="D115" s="73"/>
      <c r="E115" s="73"/>
      <c r="F115" s="73"/>
      <c r="G115" s="73"/>
      <c r="H115" s="73"/>
      <c r="I115" s="73"/>
      <c r="J115" s="73"/>
      <c r="K115" s="73"/>
      <c r="L115" s="73"/>
      <c r="M115" s="73"/>
      <c r="N115" s="73"/>
      <c r="O115" s="73"/>
      <c r="P115" s="73"/>
      <c r="Q115" s="73"/>
      <c r="R115" s="73"/>
    </row>
    <row r="116" spans="1:18">
      <c r="A116" s="71"/>
      <c r="B116" s="72"/>
      <c r="C116" s="73"/>
      <c r="D116" s="73"/>
      <c r="E116" s="73"/>
      <c r="F116" s="73"/>
      <c r="G116" s="73"/>
      <c r="H116" s="73"/>
      <c r="I116" s="73"/>
      <c r="J116" s="73"/>
      <c r="K116" s="73"/>
      <c r="L116" s="73"/>
      <c r="M116" s="73"/>
      <c r="N116" s="73"/>
      <c r="O116" s="73"/>
      <c r="P116" s="73"/>
      <c r="Q116" s="73"/>
      <c r="R116" s="73"/>
    </row>
    <row r="117" spans="1:18">
      <c r="A117" s="71"/>
      <c r="B117" s="72"/>
      <c r="C117" s="73"/>
      <c r="D117" s="73"/>
      <c r="E117" s="73"/>
      <c r="F117" s="73"/>
      <c r="G117" s="73"/>
      <c r="H117" s="73"/>
      <c r="I117" s="73"/>
      <c r="J117" s="73"/>
      <c r="K117" s="73"/>
      <c r="L117" s="73"/>
      <c r="M117" s="73"/>
      <c r="N117" s="73"/>
      <c r="O117" s="73"/>
      <c r="P117" s="73"/>
      <c r="Q117" s="73"/>
      <c r="R117" s="73"/>
    </row>
    <row r="118" spans="1:18">
      <c r="A118" s="71"/>
      <c r="B118" s="72"/>
      <c r="C118" s="73"/>
      <c r="D118" s="73"/>
      <c r="E118" s="73"/>
      <c r="F118" s="73"/>
      <c r="G118" s="73"/>
      <c r="H118" s="73"/>
      <c r="I118" s="73"/>
      <c r="J118" s="73"/>
      <c r="K118" s="73"/>
      <c r="L118" s="73"/>
      <c r="M118" s="73"/>
      <c r="N118" s="73"/>
      <c r="O118" s="73"/>
      <c r="P118" s="73"/>
      <c r="Q118" s="73"/>
      <c r="R118" s="73"/>
    </row>
    <row r="119" spans="1:18">
      <c r="A119" s="71"/>
      <c r="B119" s="72"/>
      <c r="C119" s="73"/>
      <c r="D119" s="73"/>
      <c r="E119" s="73"/>
      <c r="F119" s="73"/>
      <c r="G119" s="73"/>
      <c r="H119" s="73"/>
      <c r="I119" s="73"/>
      <c r="J119" s="73"/>
      <c r="K119" s="73"/>
      <c r="L119" s="73"/>
      <c r="M119" s="73"/>
      <c r="N119" s="73"/>
      <c r="O119" s="73"/>
      <c r="P119" s="73"/>
      <c r="Q119" s="73"/>
      <c r="R119" s="73"/>
    </row>
    <row r="120" spans="1:18">
      <c r="A120" s="71"/>
      <c r="B120" s="72"/>
      <c r="C120" s="73"/>
      <c r="D120" s="73"/>
      <c r="E120" s="73"/>
      <c r="F120" s="73"/>
      <c r="G120" s="73"/>
      <c r="H120" s="73"/>
      <c r="I120" s="73"/>
      <c r="J120" s="73"/>
      <c r="K120" s="73"/>
      <c r="L120" s="73"/>
      <c r="M120" s="73"/>
      <c r="N120" s="73"/>
      <c r="O120" s="73"/>
      <c r="P120" s="73"/>
      <c r="Q120" s="73"/>
      <c r="R120" s="73"/>
    </row>
    <row r="121" spans="1:18">
      <c r="A121" s="71"/>
      <c r="B121" s="72"/>
      <c r="C121" s="73"/>
      <c r="D121" s="73"/>
      <c r="E121" s="73"/>
      <c r="F121" s="73"/>
      <c r="G121" s="73"/>
      <c r="H121" s="73"/>
      <c r="I121" s="73"/>
      <c r="J121" s="73"/>
      <c r="K121" s="73"/>
      <c r="L121" s="73"/>
      <c r="M121" s="73"/>
      <c r="N121" s="73"/>
      <c r="O121" s="73"/>
      <c r="P121" s="73"/>
      <c r="Q121" s="73"/>
      <c r="R121" s="73"/>
    </row>
    <row r="122" spans="1:18">
      <c r="A122" s="71"/>
      <c r="B122" s="72"/>
      <c r="C122" s="73"/>
      <c r="D122" s="73"/>
      <c r="E122" s="73"/>
      <c r="F122" s="73"/>
      <c r="G122" s="73"/>
      <c r="H122" s="73"/>
      <c r="I122" s="73"/>
      <c r="J122" s="73"/>
      <c r="K122" s="73"/>
      <c r="L122" s="73"/>
      <c r="M122" s="73"/>
      <c r="N122" s="73"/>
      <c r="O122" s="73"/>
      <c r="P122" s="73"/>
      <c r="Q122" s="73"/>
      <c r="R122" s="73"/>
    </row>
    <row r="123" spans="1:18">
      <c r="A123" s="71"/>
      <c r="B123" s="72"/>
      <c r="C123" s="73"/>
      <c r="D123" s="73"/>
      <c r="E123" s="73"/>
      <c r="F123" s="73"/>
      <c r="G123" s="73"/>
      <c r="H123" s="73"/>
      <c r="I123" s="73"/>
      <c r="J123" s="73"/>
      <c r="K123" s="73"/>
      <c r="L123" s="73"/>
      <c r="M123" s="73"/>
      <c r="N123" s="73"/>
      <c r="O123" s="73"/>
      <c r="P123" s="73"/>
      <c r="Q123" s="73"/>
      <c r="R123" s="73"/>
    </row>
    <row r="124" spans="1:18">
      <c r="A124" s="71"/>
      <c r="B124" s="72"/>
      <c r="C124" s="73"/>
      <c r="D124" s="73"/>
      <c r="E124" s="73"/>
      <c r="F124" s="73"/>
      <c r="G124" s="73"/>
      <c r="H124" s="73"/>
      <c r="I124" s="73"/>
      <c r="J124" s="73"/>
      <c r="K124" s="73"/>
      <c r="L124" s="73"/>
      <c r="M124" s="73"/>
      <c r="N124" s="73"/>
      <c r="O124" s="73"/>
      <c r="P124" s="73"/>
      <c r="Q124" s="73"/>
      <c r="R124" s="73"/>
    </row>
    <row r="125" spans="1:18">
      <c r="A125" s="71"/>
      <c r="B125" s="72"/>
      <c r="C125" s="73"/>
      <c r="D125" s="73"/>
      <c r="E125" s="73"/>
      <c r="F125" s="73"/>
      <c r="G125" s="73"/>
      <c r="H125" s="73"/>
      <c r="I125" s="73"/>
      <c r="J125" s="73"/>
      <c r="K125" s="73"/>
      <c r="L125" s="73"/>
      <c r="M125" s="73"/>
      <c r="N125" s="73"/>
      <c r="O125" s="73"/>
      <c r="P125" s="73"/>
      <c r="Q125" s="73"/>
      <c r="R125" s="73"/>
    </row>
    <row r="126" spans="1:18">
      <c r="A126" s="71"/>
      <c r="B126" s="73"/>
      <c r="C126" s="73"/>
      <c r="D126" s="73"/>
      <c r="E126" s="73"/>
      <c r="F126" s="73"/>
      <c r="G126" s="73"/>
      <c r="H126" s="73"/>
      <c r="I126" s="73"/>
      <c r="J126" s="73"/>
      <c r="K126" s="73"/>
      <c r="L126" s="73"/>
      <c r="M126" s="73"/>
      <c r="N126" s="73"/>
      <c r="O126" s="73"/>
      <c r="P126" s="73"/>
      <c r="Q126" s="73"/>
      <c r="R126" s="73"/>
    </row>
    <row r="127" spans="1:18">
      <c r="A127" s="71"/>
      <c r="B127" s="72"/>
      <c r="C127" s="73"/>
      <c r="D127" s="73"/>
      <c r="E127" s="73"/>
      <c r="F127" s="73"/>
      <c r="G127" s="73"/>
      <c r="H127" s="73"/>
      <c r="I127" s="73"/>
      <c r="J127" s="73"/>
      <c r="K127" s="73"/>
      <c r="L127" s="73"/>
      <c r="M127" s="73"/>
      <c r="N127" s="73"/>
      <c r="O127" s="73"/>
      <c r="P127" s="73"/>
      <c r="Q127" s="73"/>
      <c r="R127" s="73"/>
    </row>
    <row r="130" spans="1:18">
      <c r="A130" s="75"/>
      <c r="B130" s="76"/>
      <c r="C130" s="76"/>
      <c r="D130" s="76"/>
      <c r="E130" s="76"/>
      <c r="F130" s="76"/>
      <c r="G130" s="76"/>
      <c r="H130" s="76"/>
      <c r="I130" s="76"/>
      <c r="J130" s="76"/>
      <c r="K130" s="76"/>
      <c r="L130" s="76"/>
      <c r="M130" s="76"/>
      <c r="N130" s="76"/>
      <c r="O130" s="76"/>
      <c r="P130" s="76"/>
      <c r="Q130" s="76"/>
      <c r="R130" s="76"/>
    </row>
    <row r="131" spans="1:18">
      <c r="A131" s="75"/>
      <c r="B131" s="76"/>
      <c r="C131" s="76"/>
      <c r="D131" s="76"/>
      <c r="E131" s="76"/>
      <c r="F131" s="76"/>
      <c r="G131" s="76"/>
      <c r="H131" s="76"/>
      <c r="I131" s="76"/>
      <c r="J131" s="76"/>
      <c r="K131" s="76"/>
      <c r="L131" s="76"/>
      <c r="M131" s="76"/>
      <c r="N131" s="76"/>
      <c r="O131" s="76"/>
      <c r="P131" s="76"/>
      <c r="Q131" s="76"/>
      <c r="R131" s="76"/>
    </row>
  </sheetData>
  <sheetProtection algorithmName="SHA-512" hashValue="F7DSHVge3hoeL58slM0a1EC2WdvkXOjvs9iz0QWvRCstixiN5hT3YMsi0mwdz6jvFHyYEqL+dXG2TQXCSJ7PcA==" saltValue="aczhUNqAnN8da7V/Y4ADbA==" spinCount="100000" sheet="1" objects="1" scenarios="1"/>
  <mergeCells count="44">
    <mergeCell ref="T1:Z1"/>
    <mergeCell ref="G3:M3"/>
    <mergeCell ref="A3:A4"/>
    <mergeCell ref="B3:B4"/>
    <mergeCell ref="C3:C4"/>
    <mergeCell ref="N1:S1"/>
    <mergeCell ref="A2:Z2"/>
    <mergeCell ref="A1:M1"/>
    <mergeCell ref="N3:S3"/>
    <mergeCell ref="E3:F3"/>
    <mergeCell ref="D3:D4"/>
    <mergeCell ref="T3:Z3"/>
    <mergeCell ref="A95:A96"/>
    <mergeCell ref="H96:H97"/>
    <mergeCell ref="J96:J97"/>
    <mergeCell ref="A94:Z94"/>
    <mergeCell ref="I60:I61"/>
    <mergeCell ref="G60:G61"/>
    <mergeCell ref="Y95:Z95"/>
    <mergeCell ref="G95:M95"/>
    <mergeCell ref="B95:D96"/>
    <mergeCell ref="B97:D97"/>
    <mergeCell ref="E95:E96"/>
    <mergeCell ref="F95:F96"/>
    <mergeCell ref="C59:C61"/>
    <mergeCell ref="B59:B61"/>
    <mergeCell ref="T59:X59"/>
    <mergeCell ref="H60:H61"/>
    <mergeCell ref="G59:M59"/>
    <mergeCell ref="S60:S61"/>
    <mergeCell ref="A58:Z58"/>
    <mergeCell ref="Y60:Y61"/>
    <mergeCell ref="Z60:Z61"/>
    <mergeCell ref="D59:D61"/>
    <mergeCell ref="E60:E61"/>
    <mergeCell ref="M60:M61"/>
    <mergeCell ref="L60:L61"/>
    <mergeCell ref="K60:K61"/>
    <mergeCell ref="F60:F61"/>
    <mergeCell ref="J60:J61"/>
    <mergeCell ref="A59:A61"/>
    <mergeCell ref="N59:S59"/>
    <mergeCell ref="E59:F59"/>
    <mergeCell ref="Y59:Z59"/>
  </mergeCells>
  <dataValidations count="2">
    <dataValidation type="list" allowBlank="1" showInputMessage="1" showErrorMessage="1" sqref="H62:H92 J62:J92" xr:uid="{00000000-0002-0000-0200-000000000000}">
      <formula1>Fuel_Type</formula1>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O62:O92" xr:uid="{00000000-0002-0000-0200-000001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131"/>
  <sheetViews>
    <sheetView topLeftCell="H61" zoomScale="85" zoomScaleNormal="85" workbookViewId="0">
      <selection activeCell="Y93" sqref="Y93"/>
    </sheetView>
  </sheetViews>
  <sheetFormatPr defaultColWidth="9.140625" defaultRowHeight="12.75"/>
  <cols>
    <col min="1" max="1" width="15.7109375" style="34" customWidth="1"/>
    <col min="2" max="4" width="12.42578125" style="35" customWidth="1"/>
    <col min="5" max="5" width="15.28515625" style="35" customWidth="1"/>
    <col min="6" max="6" width="16.140625" style="35" bestFit="1" customWidth="1"/>
    <col min="7" max="7" width="15.28515625" style="35" customWidth="1"/>
    <col min="8" max="8" width="18.42578125" style="35" customWidth="1"/>
    <col min="9" max="18" width="15.28515625" style="35" customWidth="1"/>
    <col min="19" max="25" width="15.28515625" style="2" customWidth="1"/>
    <col min="26" max="26" width="17.85546875" style="2" customWidth="1"/>
    <col min="27" max="42" width="15.28515625" style="2" customWidth="1"/>
    <col min="43" max="43" width="10" style="2" customWidth="1"/>
    <col min="44" max="44" width="35" style="2" customWidth="1"/>
    <col min="45" max="45" width="19.5703125" style="2" customWidth="1"/>
    <col min="46" max="46" width="14" style="2" customWidth="1"/>
    <col min="47" max="47" width="14.5703125" style="2" customWidth="1"/>
    <col min="48" max="48" width="13.5703125" style="2" customWidth="1"/>
    <col min="49" max="49" width="11.42578125" style="2" customWidth="1"/>
    <col min="50" max="50" width="10.42578125" style="2" customWidth="1"/>
    <col min="51" max="51" width="12" style="2" customWidth="1"/>
    <col min="52" max="16384" width="9.140625" style="2"/>
  </cols>
  <sheetData>
    <row r="1" spans="1:35" s="36" customFormat="1" ht="27" customHeight="1">
      <c r="A1" s="425" t="s">
        <v>105</v>
      </c>
      <c r="B1" s="425"/>
      <c r="C1" s="425"/>
      <c r="D1" s="425"/>
      <c r="E1" s="425"/>
      <c r="F1" s="425"/>
      <c r="G1" s="425"/>
      <c r="H1" s="425"/>
      <c r="I1" s="425"/>
      <c r="J1" s="425"/>
      <c r="K1" s="425"/>
      <c r="L1" s="425"/>
      <c r="M1" s="425"/>
      <c r="N1" s="456" t="s">
        <v>109</v>
      </c>
      <c r="O1" s="456"/>
      <c r="P1" s="456"/>
      <c r="Q1" s="456"/>
      <c r="R1" s="456"/>
      <c r="S1" s="457"/>
      <c r="T1" s="454" t="s">
        <v>110</v>
      </c>
      <c r="U1" s="455"/>
      <c r="V1" s="455"/>
      <c r="W1" s="455"/>
      <c r="X1" s="455"/>
      <c r="Y1" s="455"/>
      <c r="Z1" s="455"/>
      <c r="AA1" s="73"/>
    </row>
    <row r="2" spans="1:35" s="37" customFormat="1" ht="27" customHeight="1">
      <c r="A2" s="271" t="s">
        <v>179</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458" t="s">
        <v>209</v>
      </c>
      <c r="AB2" s="458"/>
      <c r="AC2" s="458"/>
      <c r="AD2" s="458"/>
      <c r="AE2" s="458"/>
      <c r="AF2" s="459"/>
    </row>
    <row r="3" spans="1:35" s="36" customFormat="1" ht="30.75" customHeight="1">
      <c r="A3" s="383" t="str">
        <f>Baseline!A3</f>
        <v>Unit identifier (e.g. plot number, dwelling type etc.)</v>
      </c>
      <c r="B3" s="383" t="str">
        <f>Baseline!B3</f>
        <v>Model total floor area (m²)</v>
      </c>
      <c r="C3" s="383" t="str">
        <f>Baseline!C3</f>
        <v>Number of units</v>
      </c>
      <c r="D3" s="383" t="str">
        <f>Baseline!D3</f>
        <v>Total area represented by model  (m²)</v>
      </c>
      <c r="E3" s="394" t="str">
        <f>Baseline!E3</f>
        <v>VALIDATION CHECK</v>
      </c>
      <c r="F3" s="395"/>
      <c r="G3" s="369" t="s">
        <v>159</v>
      </c>
      <c r="H3" s="370"/>
      <c r="I3" s="370"/>
      <c r="J3" s="370"/>
      <c r="K3" s="370"/>
      <c r="L3" s="370"/>
      <c r="M3" s="371"/>
      <c r="N3" s="394" t="s">
        <v>151</v>
      </c>
      <c r="O3" s="426"/>
      <c r="P3" s="426"/>
      <c r="Q3" s="426"/>
      <c r="R3" s="426"/>
      <c r="S3" s="426"/>
      <c r="T3" s="446" t="s">
        <v>18</v>
      </c>
      <c r="U3" s="447"/>
      <c r="V3" s="447"/>
      <c r="W3" s="447"/>
      <c r="X3" s="447"/>
      <c r="Y3" s="461"/>
      <c r="Z3" s="462"/>
      <c r="AA3" s="184" t="s">
        <v>81</v>
      </c>
      <c r="AB3" s="369" t="s">
        <v>82</v>
      </c>
      <c r="AC3" s="370"/>
      <c r="AD3" s="370"/>
      <c r="AE3" s="370"/>
      <c r="AF3" s="371"/>
      <c r="AG3" s="2"/>
      <c r="AH3" s="2"/>
      <c r="AI3" s="2"/>
    </row>
    <row r="4" spans="1:35" s="180" customFormat="1" ht="58.5" customHeight="1">
      <c r="A4" s="383"/>
      <c r="B4" s="383"/>
      <c r="C4" s="383"/>
      <c r="D4" s="383"/>
      <c r="E4" s="244" t="s">
        <v>26</v>
      </c>
      <c r="F4" s="249" t="s">
        <v>27</v>
      </c>
      <c r="G4" s="155" t="s">
        <v>129</v>
      </c>
      <c r="H4" s="250" t="s">
        <v>20</v>
      </c>
      <c r="I4" s="250" t="s">
        <v>130</v>
      </c>
      <c r="J4" s="250" t="s">
        <v>21</v>
      </c>
      <c r="K4" s="250" t="s">
        <v>131</v>
      </c>
      <c r="L4" s="250" t="s">
        <v>132</v>
      </c>
      <c r="M4" s="157" t="s">
        <v>133</v>
      </c>
      <c r="N4" s="155" t="s">
        <v>135</v>
      </c>
      <c r="O4" s="250" t="s">
        <v>136</v>
      </c>
      <c r="P4" s="250" t="s">
        <v>138</v>
      </c>
      <c r="Q4" s="250" t="s">
        <v>139</v>
      </c>
      <c r="R4" s="250" t="s">
        <v>140</v>
      </c>
      <c r="S4" s="268" t="s">
        <v>95</v>
      </c>
      <c r="T4" s="177" t="s">
        <v>13</v>
      </c>
      <c r="U4" s="250" t="s">
        <v>14</v>
      </c>
      <c r="V4" s="250" t="s">
        <v>15</v>
      </c>
      <c r="W4" s="250" t="s">
        <v>16</v>
      </c>
      <c r="X4" s="250" t="s">
        <v>17</v>
      </c>
      <c r="Y4" s="244" t="s">
        <v>113</v>
      </c>
      <c r="Z4" s="240" t="s">
        <v>114</v>
      </c>
      <c r="AA4" s="157" t="s">
        <v>97</v>
      </c>
      <c r="AB4" s="155" t="s">
        <v>5</v>
      </c>
      <c r="AC4" s="250" t="s">
        <v>6</v>
      </c>
      <c r="AD4" s="250" t="s">
        <v>7</v>
      </c>
      <c r="AE4" s="250" t="s">
        <v>8</v>
      </c>
      <c r="AF4" s="157" t="s">
        <v>9</v>
      </c>
      <c r="AG4" s="292"/>
      <c r="AH4" s="292"/>
      <c r="AI4" s="292"/>
    </row>
    <row r="5" spans="1:35" s="36" customFormat="1" ht="51">
      <c r="A5" s="141"/>
      <c r="B5" s="148"/>
      <c r="C5" s="148"/>
      <c r="D5" s="142"/>
      <c r="E5" s="144"/>
      <c r="F5" s="227" t="s">
        <v>201</v>
      </c>
      <c r="G5" s="148" t="s">
        <v>202</v>
      </c>
      <c r="H5" s="148" t="s">
        <v>220</v>
      </c>
      <c r="I5" s="148" t="s">
        <v>203</v>
      </c>
      <c r="J5" s="148" t="s">
        <v>220</v>
      </c>
      <c r="K5" s="148" t="s">
        <v>124</v>
      </c>
      <c r="L5" s="149" t="s">
        <v>126</v>
      </c>
      <c r="M5" s="149" t="s">
        <v>123</v>
      </c>
      <c r="N5" s="144"/>
      <c r="O5" s="142"/>
      <c r="P5" s="142"/>
      <c r="Q5" s="142"/>
      <c r="R5" s="142"/>
      <c r="S5" s="265"/>
      <c r="T5" s="145"/>
      <c r="U5" s="142"/>
      <c r="V5" s="142"/>
      <c r="W5" s="142"/>
      <c r="X5" s="142"/>
      <c r="Y5" s="144"/>
      <c r="Z5" s="143"/>
      <c r="AA5" s="143"/>
      <c r="AB5" s="144"/>
      <c r="AC5" s="142"/>
      <c r="AD5" s="142"/>
      <c r="AE5" s="142"/>
      <c r="AF5" s="143"/>
      <c r="AG5" s="2"/>
      <c r="AH5" s="2"/>
      <c r="AI5" s="2"/>
    </row>
    <row r="6" spans="1:35" s="36" customFormat="1" ht="13.5" customHeight="1">
      <c r="A6" s="286" t="str">
        <f>IF(Baseline!A6="","",Baseline!A6)</f>
        <v>Mid</v>
      </c>
      <c r="B6" s="140">
        <f>IF(Baseline!B6="","",Baseline!B6)</f>
        <v>59.6</v>
      </c>
      <c r="C6" s="140">
        <f>IF(Baseline!C6="","",Baseline!C6)</f>
        <v>2</v>
      </c>
      <c r="D6" s="287">
        <f>IF(Baseline!D6="","",Baseline!D6)</f>
        <v>59.6</v>
      </c>
      <c r="E6" s="88">
        <f t="shared" ref="E6:E37" si="0">IFERROR(S6/$B6,"")</f>
        <v>12.020083892617448</v>
      </c>
      <c r="F6" s="108">
        <v>12.03</v>
      </c>
      <c r="G6" s="100">
        <v>696</v>
      </c>
      <c r="H6" s="100" t="s">
        <v>11</v>
      </c>
      <c r="I6" s="100">
        <v>1537</v>
      </c>
      <c r="J6" s="100" t="s">
        <v>11</v>
      </c>
      <c r="K6" s="100">
        <v>270</v>
      </c>
      <c r="L6" s="100">
        <v>181</v>
      </c>
      <c r="M6" s="100">
        <v>0</v>
      </c>
      <c r="N6" s="46">
        <f>IFERROR($G6*INDEX('Carbon factors'!$B$4:$B$10,MATCH($H6,Fuel_Type,0),1),"")</f>
        <v>150.33599999999998</v>
      </c>
      <c r="O6" s="47">
        <f>IFERROR($I6*INDEX('Carbon factors'!$B$4:$B$10,MATCH($J6,Fuel_Type,0),1),"")</f>
        <v>331.99200000000002</v>
      </c>
      <c r="P6" s="47">
        <f>IF(K6="","",K6*'Carbon factors'!$B$5)</f>
        <v>140.13</v>
      </c>
      <c r="Q6" s="47">
        <f>IF(L6="","",L6*'Carbon factors'!$B$5)</f>
        <v>93.939000000000007</v>
      </c>
      <c r="R6" s="47">
        <f>IF(M6="","",M6*'Carbon factors'!$B$5)</f>
        <v>0</v>
      </c>
      <c r="S6" s="266">
        <f>IF(SUM(N6:R6)=0,"",(SUM(N6:R6)))</f>
        <v>716.39699999999993</v>
      </c>
      <c r="T6" s="49">
        <f>IFERROR($G6*INDEX('Carbon factors'!$C$4:$C$10,MATCH($H6,Fuel_Type,0),1),"")</f>
        <v>146.16</v>
      </c>
      <c r="U6" s="47">
        <f>IFERROR($I6*INDEX('Carbon factors'!$C$4:$C$10,MATCH($J6,Fuel_Type,0),1),"")</f>
        <v>322.77</v>
      </c>
      <c r="V6" s="47">
        <f>IF(K6="","",K6*'Carbon factors'!$C$5)</f>
        <v>62.910000000000004</v>
      </c>
      <c r="W6" s="47">
        <f>IF(L6="","",L6*'Carbon factors'!$C$5)</f>
        <v>42.173000000000002</v>
      </c>
      <c r="X6" s="47">
        <f>IF(M6="","",M6*'Carbon factors'!$C$5)</f>
        <v>0</v>
      </c>
      <c r="Y6" s="221">
        <f>IF(SUM(T6:X6)=0,"",(SUM(T6:X6)))</f>
        <v>574.01299999999992</v>
      </c>
      <c r="Z6" s="61">
        <f>IFERROR(Y6/$B6,"")</f>
        <v>9.6310906040268449</v>
      </c>
      <c r="AA6" s="280">
        <v>28.8</v>
      </c>
      <c r="AB6" s="313">
        <v>1234</v>
      </c>
      <c r="AC6" s="314">
        <v>1409</v>
      </c>
      <c r="AD6" s="314">
        <v>270</v>
      </c>
      <c r="AE6" s="314">
        <v>115</v>
      </c>
      <c r="AF6" s="315">
        <v>0</v>
      </c>
    </row>
    <row r="7" spans="1:35" s="36" customFormat="1" ht="13.5" customHeight="1">
      <c r="A7" s="286" t="str">
        <f>IF(Baseline!A7="","",Baseline!A7)</f>
        <v>Top</v>
      </c>
      <c r="B7" s="140">
        <f>IF(Baseline!B7="","",Baseline!B7)</f>
        <v>59.6</v>
      </c>
      <c r="C7" s="140">
        <f>IF(Baseline!C7="","",Baseline!C7)</f>
        <v>1</v>
      </c>
      <c r="D7" s="287">
        <f>IF(Baseline!D7="","",Baseline!D7)</f>
        <v>59.6</v>
      </c>
      <c r="E7" s="88">
        <f t="shared" si="0"/>
        <v>14.796191275167784</v>
      </c>
      <c r="F7" s="108">
        <v>14.81</v>
      </c>
      <c r="G7" s="100">
        <v>1487</v>
      </c>
      <c r="H7" s="100" t="s">
        <v>11</v>
      </c>
      <c r="I7" s="100">
        <v>1512</v>
      </c>
      <c r="J7" s="100" t="s">
        <v>11</v>
      </c>
      <c r="K7" s="100">
        <v>270</v>
      </c>
      <c r="L7" s="100">
        <v>181</v>
      </c>
      <c r="M7" s="100">
        <v>0</v>
      </c>
      <c r="N7" s="46">
        <f>IFERROR($G7*INDEX('Carbon factors'!$B$4:$B$10,MATCH($H7,Fuel_Type,0),1),"")</f>
        <v>321.19200000000001</v>
      </c>
      <c r="O7" s="47">
        <f>IFERROR($I7*INDEX('Carbon factors'!$B$4:$B$10,MATCH($J7,Fuel_Type,0),1),"")</f>
        <v>326.59199999999998</v>
      </c>
      <c r="P7" s="47">
        <f>IF(K7="","",K7*'Carbon factors'!$B$5)</f>
        <v>140.13</v>
      </c>
      <c r="Q7" s="47">
        <f>IF(L7="","",L7*'Carbon factors'!$B$5)</f>
        <v>93.939000000000007</v>
      </c>
      <c r="R7" s="47">
        <f>IF(M7="","",M7*'Carbon factors'!$B$5)</f>
        <v>0</v>
      </c>
      <c r="S7" s="266">
        <f t="shared" ref="S7:S56" si="1">IF(SUM(N7:R7)=0,"",(SUM(N7:R7)))</f>
        <v>881.85299999999995</v>
      </c>
      <c r="T7" s="49">
        <f>IFERROR($G7*INDEX('Carbon factors'!$C$4:$C$10,MATCH($H7,Fuel_Type,0),1),"")</f>
        <v>312.27</v>
      </c>
      <c r="U7" s="47">
        <f>IFERROR($I7*INDEX('Carbon factors'!$C$4:$C$10,MATCH($J7,Fuel_Type,0),1),"")</f>
        <v>317.52</v>
      </c>
      <c r="V7" s="47">
        <f>IF(K7="","",K7*'Carbon factors'!$C$5)</f>
        <v>62.910000000000004</v>
      </c>
      <c r="W7" s="47">
        <f>IF(L7="","",L7*'Carbon factors'!$C$5)</f>
        <v>42.173000000000002</v>
      </c>
      <c r="X7" s="47">
        <f>IF(M7="","",M7*'Carbon factors'!$C$5)</f>
        <v>0</v>
      </c>
      <c r="Y7" s="221">
        <f t="shared" ref="Y7:Y56" si="2">IF(SUM(T7:X7)=0,"",(SUM(T7:X7)))</f>
        <v>734.87299999999993</v>
      </c>
      <c r="Z7" s="61">
        <f t="shared" ref="Z7:Z56" si="3">IFERROR(Y7/$B7,"")</f>
        <v>12.330083892617449</v>
      </c>
      <c r="AA7" s="280">
        <v>43.54</v>
      </c>
      <c r="AB7" s="111">
        <v>2223</v>
      </c>
      <c r="AC7" s="112">
        <v>1397</v>
      </c>
      <c r="AD7" s="112">
        <v>270</v>
      </c>
      <c r="AE7" s="112">
        <v>115</v>
      </c>
      <c r="AF7" s="113">
        <v>0</v>
      </c>
    </row>
    <row r="8" spans="1:35" s="36" customFormat="1" ht="13.5" customHeight="1">
      <c r="A8" s="286" t="str">
        <f>IF(Baseline!A8="","",Baseline!A8)</f>
        <v/>
      </c>
      <c r="B8" s="140" t="str">
        <f>IF(Baseline!B8="","",Baseline!B8)</f>
        <v/>
      </c>
      <c r="C8" s="140" t="str">
        <f>IF(Baseline!C8="","",Baseline!C8)</f>
        <v/>
      </c>
      <c r="D8" s="287" t="str">
        <f>IF(Baseline!D8="","",Baseline!D8)</f>
        <v/>
      </c>
      <c r="E8" s="88" t="str">
        <f t="shared" si="0"/>
        <v/>
      </c>
      <c r="F8" s="108"/>
      <c r="G8" s="100"/>
      <c r="H8" s="100"/>
      <c r="I8" s="100"/>
      <c r="J8" s="100"/>
      <c r="K8" s="100"/>
      <c r="L8" s="100"/>
      <c r="M8" s="100"/>
      <c r="N8" s="46" t="str">
        <f>IFERROR($G8*INDEX('Carbon factors'!$B$4:$B$10,MATCH($H8,Fuel_Type,0),1),"")</f>
        <v/>
      </c>
      <c r="O8" s="47" t="str">
        <f>IFERROR($I8*INDEX('Carbon factors'!$B$4:$B$10,MATCH($J8,Fuel_Type,0),1),"")</f>
        <v/>
      </c>
      <c r="P8" s="47" t="str">
        <f>IF(K8="","",K8*'Carbon factors'!$B$5)</f>
        <v/>
      </c>
      <c r="Q8" s="47" t="str">
        <f>IF(L8="","",L8*'Carbon factors'!$B$5)</f>
        <v/>
      </c>
      <c r="R8" s="47" t="str">
        <f>IF(M8="","",M8*'Carbon factors'!$B$5)</f>
        <v/>
      </c>
      <c r="S8" s="266" t="str">
        <f t="shared" si="1"/>
        <v/>
      </c>
      <c r="T8" s="49" t="str">
        <f>IFERROR($G8*INDEX('Carbon factors'!$C$4:$C$10,MATCH($H8,Fuel_Type,0),1),"")</f>
        <v/>
      </c>
      <c r="U8" s="47" t="str">
        <f>IFERROR($I8*INDEX('Carbon factors'!$C$4:$C$10,MATCH($J8,Fuel_Type,0),1),"")</f>
        <v/>
      </c>
      <c r="V8" s="47" t="str">
        <f>IF(K8="","",K8*'Carbon factors'!$C$5)</f>
        <v/>
      </c>
      <c r="W8" s="47" t="str">
        <f>IF(L8="","",L8*'Carbon factors'!$C$5)</f>
        <v/>
      </c>
      <c r="X8" s="47" t="str">
        <f>IF(M8="","",M8*'Carbon factors'!$C$5)</f>
        <v/>
      </c>
      <c r="Y8" s="221" t="str">
        <f t="shared" si="2"/>
        <v/>
      </c>
      <c r="Z8" s="61" t="str">
        <f t="shared" si="3"/>
        <v/>
      </c>
      <c r="AA8" s="280"/>
      <c r="AB8" s="111"/>
      <c r="AC8" s="112"/>
      <c r="AD8" s="112"/>
      <c r="AE8" s="112"/>
      <c r="AF8" s="113"/>
    </row>
    <row r="9" spans="1:35" s="36" customFormat="1" ht="13.5" customHeight="1">
      <c r="A9" s="286" t="str">
        <f>IF(Baseline!A9="","",Baseline!A9)</f>
        <v/>
      </c>
      <c r="B9" s="140" t="str">
        <f>IF(Baseline!B9="","",Baseline!B9)</f>
        <v/>
      </c>
      <c r="C9" s="140" t="str">
        <f>IF(Baseline!C9="","",Baseline!C9)</f>
        <v/>
      </c>
      <c r="D9" s="287" t="str">
        <f>IF(Baseline!D9="","",Baseline!D9)</f>
        <v/>
      </c>
      <c r="E9" s="88" t="str">
        <f t="shared" si="0"/>
        <v/>
      </c>
      <c r="F9" s="108"/>
      <c r="G9" s="100"/>
      <c r="H9" s="100"/>
      <c r="I9" s="100"/>
      <c r="J9" s="100"/>
      <c r="K9" s="100"/>
      <c r="L9" s="100"/>
      <c r="M9" s="100"/>
      <c r="N9" s="46" t="str">
        <f>IFERROR($G9*INDEX('Carbon factors'!$B$4:$B$10,MATCH($H9,Fuel_Type,0),1),"")</f>
        <v/>
      </c>
      <c r="O9" s="47" t="str">
        <f>IFERROR($I9*INDEX('Carbon factors'!$B$4:$B$10,MATCH($J9,Fuel_Type,0),1),"")</f>
        <v/>
      </c>
      <c r="P9" s="47" t="str">
        <f>IF(K9="","",K9*'Carbon factors'!$B$5)</f>
        <v/>
      </c>
      <c r="Q9" s="47" t="str">
        <f>IF(L9="","",L9*'Carbon factors'!$B$5)</f>
        <v/>
      </c>
      <c r="R9" s="47" t="str">
        <f>IF(M9="","",M9*'Carbon factors'!$B$5)</f>
        <v/>
      </c>
      <c r="S9" s="266" t="str">
        <f t="shared" si="1"/>
        <v/>
      </c>
      <c r="T9" s="49" t="str">
        <f>IFERROR($G9*INDEX('Carbon factors'!$C$4:$C$10,MATCH($H9,Fuel_Type,0),1),"")</f>
        <v/>
      </c>
      <c r="U9" s="47" t="str">
        <f>IFERROR($I9*INDEX('Carbon factors'!$C$4:$C$10,MATCH($J9,Fuel_Type,0),1),"")</f>
        <v/>
      </c>
      <c r="V9" s="47" t="str">
        <f>IF(K9="","",K9*'Carbon factors'!$C$5)</f>
        <v/>
      </c>
      <c r="W9" s="47" t="str">
        <f>IF(L9="","",L9*'Carbon factors'!$C$5)</f>
        <v/>
      </c>
      <c r="X9" s="47" t="str">
        <f>IF(M9="","",M9*'Carbon factors'!$C$5)</f>
        <v/>
      </c>
      <c r="Y9" s="221" t="str">
        <f t="shared" si="2"/>
        <v/>
      </c>
      <c r="Z9" s="61" t="str">
        <f t="shared" si="3"/>
        <v/>
      </c>
      <c r="AA9" s="280"/>
      <c r="AB9" s="111"/>
      <c r="AC9" s="112"/>
      <c r="AD9" s="112"/>
      <c r="AE9" s="112"/>
      <c r="AF9" s="113"/>
    </row>
    <row r="10" spans="1:35" s="36" customFormat="1" ht="13.5" customHeight="1">
      <c r="A10" s="286" t="str">
        <f>IF(Baseline!A10="","",Baseline!A10)</f>
        <v/>
      </c>
      <c r="B10" s="140" t="str">
        <f>IF(Baseline!B10="","",Baseline!B10)</f>
        <v/>
      </c>
      <c r="C10" s="140" t="str">
        <f>IF(Baseline!C10="","",Baseline!C10)</f>
        <v/>
      </c>
      <c r="D10" s="287" t="str">
        <f>IF(Baseline!D10="","",Baseline!D10)</f>
        <v/>
      </c>
      <c r="E10" s="88" t="str">
        <f t="shared" si="0"/>
        <v/>
      </c>
      <c r="F10" s="108"/>
      <c r="G10" s="100"/>
      <c r="H10" s="100"/>
      <c r="I10" s="100"/>
      <c r="J10" s="100"/>
      <c r="K10" s="100"/>
      <c r="L10" s="100"/>
      <c r="M10" s="100"/>
      <c r="N10" s="46" t="str">
        <f>IFERROR($G10*INDEX('Carbon factors'!$B$4:$B$10,MATCH($H10,Fuel_Type,0),1),"")</f>
        <v/>
      </c>
      <c r="O10" s="47" t="str">
        <f>IFERROR($I10*INDEX('Carbon factors'!$B$4:$B$10,MATCH($J10,Fuel_Type,0),1),"")</f>
        <v/>
      </c>
      <c r="P10" s="47" t="str">
        <f>IF(K10="","",K10*'Carbon factors'!$B$5)</f>
        <v/>
      </c>
      <c r="Q10" s="47" t="str">
        <f>IF(L10="","",L10*'Carbon factors'!$B$5)</f>
        <v/>
      </c>
      <c r="R10" s="47" t="str">
        <f>IF(M10="","",M10*'Carbon factors'!$B$5)</f>
        <v/>
      </c>
      <c r="S10" s="266" t="str">
        <f t="shared" si="1"/>
        <v/>
      </c>
      <c r="T10" s="49" t="str">
        <f>IFERROR($G10*INDEX('Carbon factors'!$C$4:$C$10,MATCH($H10,Fuel_Type,0),1),"")</f>
        <v/>
      </c>
      <c r="U10" s="47" t="str">
        <f>IFERROR($I10*INDEX('Carbon factors'!$C$4:$C$10,MATCH($J10,Fuel_Type,0),1),"")</f>
        <v/>
      </c>
      <c r="V10" s="47" t="str">
        <f>IF(K10="","",K10*'Carbon factors'!$C$5)</f>
        <v/>
      </c>
      <c r="W10" s="47" t="str">
        <f>IF(L10="","",L10*'Carbon factors'!$C$5)</f>
        <v/>
      </c>
      <c r="X10" s="47" t="str">
        <f>IF(M10="","",M10*'Carbon factors'!$C$5)</f>
        <v/>
      </c>
      <c r="Y10" s="221" t="str">
        <f t="shared" si="2"/>
        <v/>
      </c>
      <c r="Z10" s="61" t="str">
        <f t="shared" si="3"/>
        <v/>
      </c>
      <c r="AA10" s="280"/>
      <c r="AB10" s="111"/>
      <c r="AC10" s="112"/>
      <c r="AD10" s="112"/>
      <c r="AE10" s="112"/>
      <c r="AF10" s="113"/>
    </row>
    <row r="11" spans="1:35" s="36" customFormat="1" ht="13.5" customHeight="1">
      <c r="A11" s="286" t="str">
        <f>IF(Baseline!A11="","",Baseline!A11)</f>
        <v/>
      </c>
      <c r="B11" s="140" t="str">
        <f>IF(Baseline!B11="","",Baseline!B11)</f>
        <v/>
      </c>
      <c r="C11" s="140" t="str">
        <f>IF(Baseline!C11="","",Baseline!C11)</f>
        <v/>
      </c>
      <c r="D11" s="287" t="str">
        <f>IF(Baseline!D11="","",Baseline!D11)</f>
        <v/>
      </c>
      <c r="E11" s="88" t="str">
        <f t="shared" si="0"/>
        <v/>
      </c>
      <c r="F11" s="108"/>
      <c r="G11" s="100"/>
      <c r="H11" s="100"/>
      <c r="I11" s="100"/>
      <c r="J11" s="100"/>
      <c r="K11" s="100"/>
      <c r="L11" s="100"/>
      <c r="M11" s="100"/>
      <c r="N11" s="46" t="str">
        <f>IFERROR($G11*INDEX('Carbon factors'!$B$4:$B$10,MATCH($H11,Fuel_Type,0),1),"")</f>
        <v/>
      </c>
      <c r="O11" s="47" t="str">
        <f>IFERROR($I11*INDEX('Carbon factors'!$B$4:$B$10,MATCH($J11,Fuel_Type,0),1),"")</f>
        <v/>
      </c>
      <c r="P11" s="47" t="str">
        <f>IF(K11="","",K11*'Carbon factors'!$B$5)</f>
        <v/>
      </c>
      <c r="Q11" s="47" t="str">
        <f>IF(L11="","",L11*'Carbon factors'!$B$5)</f>
        <v/>
      </c>
      <c r="R11" s="47" t="str">
        <f>IF(M11="","",M11*'Carbon factors'!$B$5)</f>
        <v/>
      </c>
      <c r="S11" s="266" t="str">
        <f t="shared" si="1"/>
        <v/>
      </c>
      <c r="T11" s="49" t="str">
        <f>IFERROR($G11*INDEX('Carbon factors'!$C$4:$C$10,MATCH($H11,Fuel_Type,0),1),"")</f>
        <v/>
      </c>
      <c r="U11" s="47" t="str">
        <f>IFERROR($I11*INDEX('Carbon factors'!$C$4:$C$10,MATCH($J11,Fuel_Type,0),1),"")</f>
        <v/>
      </c>
      <c r="V11" s="47" t="str">
        <f>IF(K11="","",K11*'Carbon factors'!$C$5)</f>
        <v/>
      </c>
      <c r="W11" s="47" t="str">
        <f>IF(L11="","",L11*'Carbon factors'!$C$5)</f>
        <v/>
      </c>
      <c r="X11" s="47" t="str">
        <f>IF(M11="","",M11*'Carbon factors'!$C$5)</f>
        <v/>
      </c>
      <c r="Y11" s="221" t="str">
        <f t="shared" si="2"/>
        <v/>
      </c>
      <c r="Z11" s="61" t="str">
        <f t="shared" si="3"/>
        <v/>
      </c>
      <c r="AA11" s="280"/>
      <c r="AB11" s="111"/>
      <c r="AC11" s="112"/>
      <c r="AD11" s="112"/>
      <c r="AE11" s="112"/>
      <c r="AF11" s="113"/>
    </row>
    <row r="12" spans="1:35" s="36" customFormat="1" ht="13.5" customHeight="1">
      <c r="A12" s="286" t="str">
        <f>IF(Baseline!A12="","",Baseline!A12)</f>
        <v/>
      </c>
      <c r="B12" s="140" t="str">
        <f>IF(Baseline!B12="","",Baseline!B12)</f>
        <v/>
      </c>
      <c r="C12" s="140" t="str">
        <f>IF(Baseline!C12="","",Baseline!C12)</f>
        <v/>
      </c>
      <c r="D12" s="287" t="str">
        <f>IF(Baseline!D12="","",Baseline!D12)</f>
        <v/>
      </c>
      <c r="E12" s="88" t="str">
        <f t="shared" si="0"/>
        <v/>
      </c>
      <c r="F12" s="108"/>
      <c r="G12" s="100"/>
      <c r="H12" s="100"/>
      <c r="I12" s="100"/>
      <c r="J12" s="100"/>
      <c r="K12" s="100"/>
      <c r="L12" s="100"/>
      <c r="M12" s="100"/>
      <c r="N12" s="46" t="str">
        <f>IFERROR($G12*INDEX('Carbon factors'!$B$4:$B$10,MATCH($H12,Fuel_Type,0),1),"")</f>
        <v/>
      </c>
      <c r="O12" s="47" t="str">
        <f>IFERROR($I12*INDEX('Carbon factors'!$B$4:$B$10,MATCH($J12,Fuel_Type,0),1),"")</f>
        <v/>
      </c>
      <c r="P12" s="47" t="str">
        <f>IF(K12="","",K12*'Carbon factors'!$B$5)</f>
        <v/>
      </c>
      <c r="Q12" s="47" t="str">
        <f>IF(L12="","",L12*'Carbon factors'!$B$5)</f>
        <v/>
      </c>
      <c r="R12" s="47" t="str">
        <f>IF(M12="","",M12*'Carbon factors'!$B$5)</f>
        <v/>
      </c>
      <c r="S12" s="266" t="str">
        <f t="shared" si="1"/>
        <v/>
      </c>
      <c r="T12" s="49" t="str">
        <f>IFERROR($G12*INDEX('Carbon factors'!$C$4:$C$10,MATCH($H12,Fuel_Type,0),1),"")</f>
        <v/>
      </c>
      <c r="U12" s="47" t="str">
        <f>IFERROR($I12*INDEX('Carbon factors'!$C$4:$C$10,MATCH($J12,Fuel_Type,0),1),"")</f>
        <v/>
      </c>
      <c r="V12" s="47" t="str">
        <f>IF(K12="","",K12*'Carbon factors'!$C$5)</f>
        <v/>
      </c>
      <c r="W12" s="47" t="str">
        <f>IF(L12="","",L12*'Carbon factors'!$C$5)</f>
        <v/>
      </c>
      <c r="X12" s="47" t="str">
        <f>IF(M12="","",M12*'Carbon factors'!$C$5)</f>
        <v/>
      </c>
      <c r="Y12" s="221" t="str">
        <f t="shared" si="2"/>
        <v/>
      </c>
      <c r="Z12" s="61" t="str">
        <f t="shared" si="3"/>
        <v/>
      </c>
      <c r="AA12" s="280"/>
      <c r="AB12" s="111"/>
      <c r="AC12" s="112"/>
      <c r="AD12" s="112"/>
      <c r="AE12" s="112"/>
      <c r="AF12" s="113"/>
    </row>
    <row r="13" spans="1:35" s="36" customFormat="1" ht="13.5" customHeight="1">
      <c r="A13" s="286" t="str">
        <f>IF(Baseline!A13="","",Baseline!A13)</f>
        <v/>
      </c>
      <c r="B13" s="140" t="str">
        <f>IF(Baseline!B13="","",Baseline!B13)</f>
        <v/>
      </c>
      <c r="C13" s="140" t="str">
        <f>IF(Baseline!C13="","",Baseline!C13)</f>
        <v/>
      </c>
      <c r="D13" s="287" t="str">
        <f>IF(Baseline!D13="","",Baseline!D13)</f>
        <v/>
      </c>
      <c r="E13" s="88" t="str">
        <f t="shared" si="0"/>
        <v/>
      </c>
      <c r="F13" s="108"/>
      <c r="G13" s="100"/>
      <c r="H13" s="100"/>
      <c r="I13" s="100"/>
      <c r="J13" s="100"/>
      <c r="K13" s="100"/>
      <c r="L13" s="100"/>
      <c r="M13" s="100"/>
      <c r="N13" s="46" t="str">
        <f>IFERROR($G13*INDEX('Carbon factors'!$B$4:$B$10,MATCH($H13,Fuel_Type,0),1),"")</f>
        <v/>
      </c>
      <c r="O13" s="47" t="str">
        <f>IFERROR($I13*INDEX('Carbon factors'!$B$4:$B$10,MATCH($J13,Fuel_Type,0),1),"")</f>
        <v/>
      </c>
      <c r="P13" s="47" t="str">
        <f>IF(K13="","",K13*'Carbon factors'!$B$5)</f>
        <v/>
      </c>
      <c r="Q13" s="47" t="str">
        <f>IF(L13="","",L13*'Carbon factors'!$B$5)</f>
        <v/>
      </c>
      <c r="R13" s="47" t="str">
        <f>IF(M13="","",M13*'Carbon factors'!$B$5)</f>
        <v/>
      </c>
      <c r="S13" s="266" t="str">
        <f t="shared" si="1"/>
        <v/>
      </c>
      <c r="T13" s="49" t="str">
        <f>IFERROR($G13*INDEX('Carbon factors'!$C$4:$C$10,MATCH($H13,Fuel_Type,0),1),"")</f>
        <v/>
      </c>
      <c r="U13" s="47" t="str">
        <f>IFERROR($I13*INDEX('Carbon factors'!$C$4:$C$10,MATCH($J13,Fuel_Type,0),1),"")</f>
        <v/>
      </c>
      <c r="V13" s="47" t="str">
        <f>IF(K13="","",K13*'Carbon factors'!$C$5)</f>
        <v/>
      </c>
      <c r="W13" s="47" t="str">
        <f>IF(L13="","",L13*'Carbon factors'!$C$5)</f>
        <v/>
      </c>
      <c r="X13" s="47" t="str">
        <f>IF(M13="","",M13*'Carbon factors'!$C$5)</f>
        <v/>
      </c>
      <c r="Y13" s="221" t="str">
        <f t="shared" si="2"/>
        <v/>
      </c>
      <c r="Z13" s="61" t="str">
        <f t="shared" si="3"/>
        <v/>
      </c>
      <c r="AA13" s="280"/>
      <c r="AB13" s="111"/>
      <c r="AC13" s="112"/>
      <c r="AD13" s="112"/>
      <c r="AE13" s="112"/>
      <c r="AF13" s="113"/>
    </row>
    <row r="14" spans="1:35" s="36" customFormat="1" ht="13.5" customHeight="1">
      <c r="A14" s="286" t="str">
        <f>IF(Baseline!A14="","",Baseline!A14)</f>
        <v/>
      </c>
      <c r="B14" s="140" t="str">
        <f>IF(Baseline!B14="","",Baseline!B14)</f>
        <v/>
      </c>
      <c r="C14" s="140" t="str">
        <f>IF(Baseline!C14="","",Baseline!C14)</f>
        <v/>
      </c>
      <c r="D14" s="287" t="str">
        <f>IF(Baseline!D14="","",Baseline!D14)</f>
        <v/>
      </c>
      <c r="E14" s="88" t="str">
        <f t="shared" si="0"/>
        <v/>
      </c>
      <c r="F14" s="108"/>
      <c r="G14" s="100"/>
      <c r="H14" s="100"/>
      <c r="I14" s="100"/>
      <c r="J14" s="100"/>
      <c r="K14" s="100"/>
      <c r="L14" s="100"/>
      <c r="M14" s="100"/>
      <c r="N14" s="46" t="str">
        <f>IFERROR($G14*INDEX('Carbon factors'!$B$4:$B$10,MATCH($H14,Fuel_Type,0),1),"")</f>
        <v/>
      </c>
      <c r="O14" s="47" t="str">
        <f>IFERROR($I14*INDEX('Carbon factors'!$B$4:$B$10,MATCH($J14,Fuel_Type,0),1),"")</f>
        <v/>
      </c>
      <c r="P14" s="47" t="str">
        <f>IF(K14="","",K14*'Carbon factors'!$B$5)</f>
        <v/>
      </c>
      <c r="Q14" s="47" t="str">
        <f>IF(L14="","",L14*'Carbon factors'!$B$5)</f>
        <v/>
      </c>
      <c r="R14" s="47" t="str">
        <f>IF(M14="","",M14*'Carbon factors'!$B$5)</f>
        <v/>
      </c>
      <c r="S14" s="266" t="str">
        <f t="shared" si="1"/>
        <v/>
      </c>
      <c r="T14" s="49" t="str">
        <f>IFERROR($G14*INDEX('Carbon factors'!$C$4:$C$10,MATCH($H14,Fuel_Type,0),1),"")</f>
        <v/>
      </c>
      <c r="U14" s="47" t="str">
        <f>IFERROR($I14*INDEX('Carbon factors'!$C$4:$C$10,MATCH($J14,Fuel_Type,0),1),"")</f>
        <v/>
      </c>
      <c r="V14" s="47" t="str">
        <f>IF(K14="","",K14*'Carbon factors'!$C$5)</f>
        <v/>
      </c>
      <c r="W14" s="47" t="str">
        <f>IF(L14="","",L14*'Carbon factors'!$C$5)</f>
        <v/>
      </c>
      <c r="X14" s="47" t="str">
        <f>IF(M14="","",M14*'Carbon factors'!$C$5)</f>
        <v/>
      </c>
      <c r="Y14" s="221" t="str">
        <f t="shared" si="2"/>
        <v/>
      </c>
      <c r="Z14" s="61" t="str">
        <f t="shared" si="3"/>
        <v/>
      </c>
      <c r="AA14" s="280"/>
      <c r="AB14" s="111"/>
      <c r="AC14" s="112"/>
      <c r="AD14" s="112"/>
      <c r="AE14" s="112"/>
      <c r="AF14" s="113"/>
    </row>
    <row r="15" spans="1:35" s="36" customFormat="1" ht="13.5" customHeight="1">
      <c r="A15" s="286" t="str">
        <f>IF(Baseline!A15="","",Baseline!A15)</f>
        <v/>
      </c>
      <c r="B15" s="140" t="str">
        <f>IF(Baseline!B15="","",Baseline!B15)</f>
        <v/>
      </c>
      <c r="C15" s="140" t="str">
        <f>IF(Baseline!C15="","",Baseline!C15)</f>
        <v/>
      </c>
      <c r="D15" s="287" t="str">
        <f>IF(Baseline!D15="","",Baseline!D15)</f>
        <v/>
      </c>
      <c r="E15" s="88" t="str">
        <f t="shared" si="0"/>
        <v/>
      </c>
      <c r="F15" s="108"/>
      <c r="G15" s="100"/>
      <c r="H15" s="100"/>
      <c r="I15" s="100"/>
      <c r="J15" s="100"/>
      <c r="K15" s="100"/>
      <c r="L15" s="100"/>
      <c r="M15" s="100"/>
      <c r="N15" s="46" t="str">
        <f>IFERROR($G15*INDEX('Carbon factors'!$B$4:$B$10,MATCH($H15,Fuel_Type,0),1),"")</f>
        <v/>
      </c>
      <c r="O15" s="47" t="str">
        <f>IFERROR($I15*INDEX('Carbon factors'!$B$4:$B$10,MATCH($J15,Fuel_Type,0),1),"")</f>
        <v/>
      </c>
      <c r="P15" s="47" t="str">
        <f>IF(K15="","",K15*'Carbon factors'!$B$5)</f>
        <v/>
      </c>
      <c r="Q15" s="47" t="str">
        <f>IF(L15="","",L15*'Carbon factors'!$B$5)</f>
        <v/>
      </c>
      <c r="R15" s="47" t="str">
        <f>IF(M15="","",M15*'Carbon factors'!$B$5)</f>
        <v/>
      </c>
      <c r="S15" s="266" t="str">
        <f t="shared" si="1"/>
        <v/>
      </c>
      <c r="T15" s="49" t="str">
        <f>IFERROR($G15*INDEX('Carbon factors'!$C$4:$C$10,MATCH($H15,Fuel_Type,0),1),"")</f>
        <v/>
      </c>
      <c r="U15" s="47" t="str">
        <f>IFERROR($I15*INDEX('Carbon factors'!$C$4:$C$10,MATCH($J15,Fuel_Type,0),1),"")</f>
        <v/>
      </c>
      <c r="V15" s="47" t="str">
        <f>IF(K15="","",K15*'Carbon factors'!$C$5)</f>
        <v/>
      </c>
      <c r="W15" s="47" t="str">
        <f>IF(L15="","",L15*'Carbon factors'!$C$5)</f>
        <v/>
      </c>
      <c r="X15" s="47" t="str">
        <f>IF(M15="","",M15*'Carbon factors'!$C$5)</f>
        <v/>
      </c>
      <c r="Y15" s="221" t="str">
        <f t="shared" si="2"/>
        <v/>
      </c>
      <c r="Z15" s="61" t="str">
        <f t="shared" si="3"/>
        <v/>
      </c>
      <c r="AA15" s="280"/>
      <c r="AB15" s="111"/>
      <c r="AC15" s="112"/>
      <c r="AD15" s="112"/>
      <c r="AE15" s="112"/>
      <c r="AF15" s="113"/>
    </row>
    <row r="16" spans="1:35" s="36" customFormat="1" ht="13.5" customHeight="1">
      <c r="A16" s="286" t="str">
        <f>IF(Baseline!A16="","",Baseline!A16)</f>
        <v/>
      </c>
      <c r="B16" s="140" t="str">
        <f>IF(Baseline!B16="","",Baseline!B16)</f>
        <v/>
      </c>
      <c r="C16" s="140" t="str">
        <f>IF(Baseline!C16="","",Baseline!C16)</f>
        <v/>
      </c>
      <c r="D16" s="287" t="str">
        <f>IF(Baseline!D16="","",Baseline!D16)</f>
        <v/>
      </c>
      <c r="E16" s="88" t="str">
        <f t="shared" si="0"/>
        <v/>
      </c>
      <c r="F16" s="108"/>
      <c r="G16" s="100"/>
      <c r="H16" s="100"/>
      <c r="I16" s="100"/>
      <c r="J16" s="100"/>
      <c r="K16" s="100"/>
      <c r="L16" s="100"/>
      <c r="M16" s="100"/>
      <c r="N16" s="46" t="str">
        <f>IFERROR($G16*INDEX('Carbon factors'!$B$4:$B$10,MATCH($H16,Fuel_Type,0),1),"")</f>
        <v/>
      </c>
      <c r="O16" s="47" t="str">
        <f>IFERROR($I16*INDEX('Carbon factors'!$B$4:$B$10,MATCH($J16,Fuel_Type,0),1),"")</f>
        <v/>
      </c>
      <c r="P16" s="47" t="str">
        <f>IF(K16="","",K16*'Carbon factors'!$B$5)</f>
        <v/>
      </c>
      <c r="Q16" s="47" t="str">
        <f>IF(L16="","",L16*'Carbon factors'!$B$5)</f>
        <v/>
      </c>
      <c r="R16" s="47" t="str">
        <f>IF(M16="","",M16*'Carbon factors'!$B$5)</f>
        <v/>
      </c>
      <c r="S16" s="266" t="str">
        <f t="shared" si="1"/>
        <v/>
      </c>
      <c r="T16" s="49" t="str">
        <f>IFERROR($G16*INDEX('Carbon factors'!$C$4:$C$10,MATCH($H16,Fuel_Type,0),1),"")</f>
        <v/>
      </c>
      <c r="U16" s="47" t="str">
        <f>IFERROR($I16*INDEX('Carbon factors'!$C$4:$C$10,MATCH($J16,Fuel_Type,0),1),"")</f>
        <v/>
      </c>
      <c r="V16" s="47" t="str">
        <f>IF(K16="","",K16*'Carbon factors'!$C$5)</f>
        <v/>
      </c>
      <c r="W16" s="47" t="str">
        <f>IF(L16="","",L16*'Carbon factors'!$C$5)</f>
        <v/>
      </c>
      <c r="X16" s="47" t="str">
        <f>IF(M16="","",M16*'Carbon factors'!$C$5)</f>
        <v/>
      </c>
      <c r="Y16" s="221" t="str">
        <f t="shared" si="2"/>
        <v/>
      </c>
      <c r="Z16" s="61" t="str">
        <f t="shared" si="3"/>
        <v/>
      </c>
      <c r="AA16" s="280"/>
      <c r="AB16" s="111"/>
      <c r="AC16" s="112"/>
      <c r="AD16" s="112"/>
      <c r="AE16" s="112"/>
      <c r="AF16" s="113"/>
    </row>
    <row r="17" spans="1:32" s="36" customFormat="1" ht="13.5" customHeight="1">
      <c r="A17" s="286" t="str">
        <f>IF(Baseline!A17="","",Baseline!A17)</f>
        <v/>
      </c>
      <c r="B17" s="140" t="str">
        <f>IF(Baseline!B17="","",Baseline!B17)</f>
        <v/>
      </c>
      <c r="C17" s="140" t="str">
        <f>IF(Baseline!C17="","",Baseline!C17)</f>
        <v/>
      </c>
      <c r="D17" s="287" t="str">
        <f>IF(Baseline!D17="","",Baseline!D17)</f>
        <v/>
      </c>
      <c r="E17" s="88" t="str">
        <f t="shared" si="0"/>
        <v/>
      </c>
      <c r="F17" s="108"/>
      <c r="G17" s="100"/>
      <c r="H17" s="100"/>
      <c r="I17" s="100"/>
      <c r="J17" s="100"/>
      <c r="K17" s="100"/>
      <c r="L17" s="100"/>
      <c r="M17" s="100"/>
      <c r="N17" s="46" t="str">
        <f>IFERROR($G17*INDEX('Carbon factors'!$B$4:$B$10,MATCH($H17,Fuel_Type,0),1),"")</f>
        <v/>
      </c>
      <c r="O17" s="47" t="str">
        <f>IFERROR($I17*INDEX('Carbon factors'!$B$4:$B$10,MATCH($J17,Fuel_Type,0),1),"")</f>
        <v/>
      </c>
      <c r="P17" s="47" t="str">
        <f>IF(K17="","",K17*'Carbon factors'!$B$5)</f>
        <v/>
      </c>
      <c r="Q17" s="47" t="str">
        <f>IF(L17="","",L17*'Carbon factors'!$B$5)</f>
        <v/>
      </c>
      <c r="R17" s="47" t="str">
        <f>IF(M17="","",M17*'Carbon factors'!$B$5)</f>
        <v/>
      </c>
      <c r="S17" s="266" t="str">
        <f t="shared" si="1"/>
        <v/>
      </c>
      <c r="T17" s="49" t="str">
        <f>IFERROR($G17*INDEX('Carbon factors'!$C$4:$C$10,MATCH($H17,Fuel_Type,0),1),"")</f>
        <v/>
      </c>
      <c r="U17" s="47" t="str">
        <f>IFERROR($I17*INDEX('Carbon factors'!$C$4:$C$10,MATCH($J17,Fuel_Type,0),1),"")</f>
        <v/>
      </c>
      <c r="V17" s="47" t="str">
        <f>IF(K17="","",K17*'Carbon factors'!$C$5)</f>
        <v/>
      </c>
      <c r="W17" s="47" t="str">
        <f>IF(L17="","",L17*'Carbon factors'!$C$5)</f>
        <v/>
      </c>
      <c r="X17" s="47" t="str">
        <f>IF(M17="","",M17*'Carbon factors'!$C$5)</f>
        <v/>
      </c>
      <c r="Y17" s="221" t="str">
        <f t="shared" si="2"/>
        <v/>
      </c>
      <c r="Z17" s="61" t="str">
        <f t="shared" si="3"/>
        <v/>
      </c>
      <c r="AA17" s="280"/>
      <c r="AB17" s="111"/>
      <c r="AC17" s="112"/>
      <c r="AD17" s="112"/>
      <c r="AE17" s="112"/>
      <c r="AF17" s="113"/>
    </row>
    <row r="18" spans="1:32" s="36" customFormat="1" ht="13.5" customHeight="1">
      <c r="A18" s="286" t="str">
        <f>IF(Baseline!A18="","",Baseline!A18)</f>
        <v/>
      </c>
      <c r="B18" s="140" t="str">
        <f>IF(Baseline!B18="","",Baseline!B18)</f>
        <v/>
      </c>
      <c r="C18" s="140" t="str">
        <f>IF(Baseline!C18="","",Baseline!C18)</f>
        <v/>
      </c>
      <c r="D18" s="287" t="str">
        <f>IF(Baseline!D18="","",Baseline!D18)</f>
        <v/>
      </c>
      <c r="E18" s="88" t="str">
        <f t="shared" si="0"/>
        <v/>
      </c>
      <c r="F18" s="108"/>
      <c r="G18" s="100"/>
      <c r="H18" s="100"/>
      <c r="I18" s="100"/>
      <c r="J18" s="100"/>
      <c r="K18" s="100"/>
      <c r="L18" s="100"/>
      <c r="M18" s="100"/>
      <c r="N18" s="46" t="str">
        <f>IFERROR($G18*INDEX('Carbon factors'!$B$4:$B$10,MATCH($H18,Fuel_Type,0),1),"")</f>
        <v/>
      </c>
      <c r="O18" s="47" t="str">
        <f>IFERROR($I18*INDEX('Carbon factors'!$B$4:$B$10,MATCH($J18,Fuel_Type,0),1),"")</f>
        <v/>
      </c>
      <c r="P18" s="47" t="str">
        <f>IF(K18="","",K18*'Carbon factors'!$B$5)</f>
        <v/>
      </c>
      <c r="Q18" s="47" t="str">
        <f>IF(L18="","",L18*'Carbon factors'!$B$5)</f>
        <v/>
      </c>
      <c r="R18" s="47" t="str">
        <f>IF(M18="","",M18*'Carbon factors'!$B$5)</f>
        <v/>
      </c>
      <c r="S18" s="266" t="str">
        <f t="shared" si="1"/>
        <v/>
      </c>
      <c r="T18" s="49" t="str">
        <f>IFERROR($G18*INDEX('Carbon factors'!$C$4:$C$10,MATCH($H18,Fuel_Type,0),1),"")</f>
        <v/>
      </c>
      <c r="U18" s="47" t="str">
        <f>IFERROR($I18*INDEX('Carbon factors'!$C$4:$C$10,MATCH($J18,Fuel_Type,0),1),"")</f>
        <v/>
      </c>
      <c r="V18" s="47" t="str">
        <f>IF(K18="","",K18*'Carbon factors'!$C$5)</f>
        <v/>
      </c>
      <c r="W18" s="47" t="str">
        <f>IF(L18="","",L18*'Carbon factors'!$C$5)</f>
        <v/>
      </c>
      <c r="X18" s="47" t="str">
        <f>IF(M18="","",M18*'Carbon factors'!$C$5)</f>
        <v/>
      </c>
      <c r="Y18" s="221" t="str">
        <f t="shared" si="2"/>
        <v/>
      </c>
      <c r="Z18" s="61" t="str">
        <f t="shared" si="3"/>
        <v/>
      </c>
      <c r="AA18" s="280"/>
      <c r="AB18" s="111"/>
      <c r="AC18" s="112"/>
      <c r="AD18" s="112"/>
      <c r="AE18" s="112"/>
      <c r="AF18" s="113"/>
    </row>
    <row r="19" spans="1:32" s="36" customFormat="1" ht="13.5" customHeight="1">
      <c r="A19" s="286" t="str">
        <f>IF(Baseline!A19="","",Baseline!A19)</f>
        <v/>
      </c>
      <c r="B19" s="140" t="str">
        <f>IF(Baseline!B19="","",Baseline!B19)</f>
        <v/>
      </c>
      <c r="C19" s="140" t="str">
        <f>IF(Baseline!C19="","",Baseline!C19)</f>
        <v/>
      </c>
      <c r="D19" s="287" t="str">
        <f>IF(Baseline!D19="","",Baseline!D19)</f>
        <v/>
      </c>
      <c r="E19" s="88" t="str">
        <f t="shared" si="0"/>
        <v/>
      </c>
      <c r="F19" s="108"/>
      <c r="G19" s="100"/>
      <c r="H19" s="100"/>
      <c r="I19" s="100"/>
      <c r="J19" s="100"/>
      <c r="K19" s="100"/>
      <c r="L19" s="100"/>
      <c r="M19" s="100"/>
      <c r="N19" s="46" t="str">
        <f>IFERROR($G19*INDEX('Carbon factors'!$B$4:$B$10,MATCH($H19,Fuel_Type,0),1),"")</f>
        <v/>
      </c>
      <c r="O19" s="47" t="str">
        <f>IFERROR($I19*INDEX('Carbon factors'!$B$4:$B$10,MATCH($J19,Fuel_Type,0),1),"")</f>
        <v/>
      </c>
      <c r="P19" s="47" t="str">
        <f>IF(K19="","",K19*'Carbon factors'!$B$5)</f>
        <v/>
      </c>
      <c r="Q19" s="47" t="str">
        <f>IF(L19="","",L19*'Carbon factors'!$B$5)</f>
        <v/>
      </c>
      <c r="R19" s="47" t="str">
        <f>IF(M19="","",M19*'Carbon factors'!$B$5)</f>
        <v/>
      </c>
      <c r="S19" s="266" t="str">
        <f t="shared" si="1"/>
        <v/>
      </c>
      <c r="T19" s="49" t="str">
        <f>IFERROR($G19*INDEX('Carbon factors'!$C$4:$C$10,MATCH($H19,Fuel_Type,0),1),"")</f>
        <v/>
      </c>
      <c r="U19" s="47" t="str">
        <f>IFERROR($I19*INDEX('Carbon factors'!$C$4:$C$10,MATCH($J19,Fuel_Type,0),1),"")</f>
        <v/>
      </c>
      <c r="V19" s="47" t="str">
        <f>IF(K19="","",K19*'Carbon factors'!$C$5)</f>
        <v/>
      </c>
      <c r="W19" s="47" t="str">
        <f>IF(L19="","",L19*'Carbon factors'!$C$5)</f>
        <v/>
      </c>
      <c r="X19" s="47" t="str">
        <f>IF(M19="","",M19*'Carbon factors'!$C$5)</f>
        <v/>
      </c>
      <c r="Y19" s="221" t="str">
        <f t="shared" si="2"/>
        <v/>
      </c>
      <c r="Z19" s="61" t="str">
        <f t="shared" si="3"/>
        <v/>
      </c>
      <c r="AA19" s="280"/>
      <c r="AB19" s="111"/>
      <c r="AC19" s="112"/>
      <c r="AD19" s="112"/>
      <c r="AE19" s="112"/>
      <c r="AF19" s="113"/>
    </row>
    <row r="20" spans="1:32" s="36" customFormat="1" ht="13.5" customHeight="1">
      <c r="A20" s="286" t="str">
        <f>IF(Baseline!A20="","",Baseline!A20)</f>
        <v/>
      </c>
      <c r="B20" s="140" t="str">
        <f>IF(Baseline!B20="","",Baseline!B20)</f>
        <v/>
      </c>
      <c r="C20" s="140" t="str">
        <f>IF(Baseline!C20="","",Baseline!C20)</f>
        <v/>
      </c>
      <c r="D20" s="287" t="str">
        <f>IF(Baseline!D20="","",Baseline!D20)</f>
        <v/>
      </c>
      <c r="E20" s="88" t="str">
        <f t="shared" si="0"/>
        <v/>
      </c>
      <c r="F20" s="108"/>
      <c r="G20" s="100"/>
      <c r="H20" s="100"/>
      <c r="I20" s="100"/>
      <c r="J20" s="100"/>
      <c r="K20" s="100"/>
      <c r="L20" s="100"/>
      <c r="M20" s="100"/>
      <c r="N20" s="46" t="str">
        <f>IFERROR($G20*INDEX('Carbon factors'!$B$4:$B$10,MATCH($H20,Fuel_Type,0),1),"")</f>
        <v/>
      </c>
      <c r="O20" s="47" t="str">
        <f>IFERROR($I20*INDEX('Carbon factors'!$B$4:$B$10,MATCH($J20,Fuel_Type,0),1),"")</f>
        <v/>
      </c>
      <c r="P20" s="47" t="str">
        <f>IF(K20="","",K20*'Carbon factors'!$B$5)</f>
        <v/>
      </c>
      <c r="Q20" s="47" t="str">
        <f>IF(L20="","",L20*'Carbon factors'!$B$5)</f>
        <v/>
      </c>
      <c r="R20" s="47" t="str">
        <f>IF(M20="","",M20*'Carbon factors'!$B$5)</f>
        <v/>
      </c>
      <c r="S20" s="266" t="str">
        <f t="shared" si="1"/>
        <v/>
      </c>
      <c r="T20" s="49" t="str">
        <f>IFERROR($G20*INDEX('Carbon factors'!$C$4:$C$10,MATCH($H20,Fuel_Type,0),1),"")</f>
        <v/>
      </c>
      <c r="U20" s="47" t="str">
        <f>IFERROR($I20*INDEX('Carbon factors'!$C$4:$C$10,MATCH($J20,Fuel_Type,0),1),"")</f>
        <v/>
      </c>
      <c r="V20" s="47" t="str">
        <f>IF(K20="","",K20*'Carbon factors'!$C$5)</f>
        <v/>
      </c>
      <c r="W20" s="47" t="str">
        <f>IF(L20="","",L20*'Carbon factors'!$C$5)</f>
        <v/>
      </c>
      <c r="X20" s="47" t="str">
        <f>IF(M20="","",M20*'Carbon factors'!$C$5)</f>
        <v/>
      </c>
      <c r="Y20" s="221" t="str">
        <f t="shared" si="2"/>
        <v/>
      </c>
      <c r="Z20" s="61" t="str">
        <f t="shared" si="3"/>
        <v/>
      </c>
      <c r="AA20" s="280"/>
      <c r="AB20" s="111"/>
      <c r="AC20" s="112"/>
      <c r="AD20" s="112"/>
      <c r="AE20" s="112"/>
      <c r="AF20" s="113"/>
    </row>
    <row r="21" spans="1:32" s="36" customFormat="1" ht="13.5" customHeight="1">
      <c r="A21" s="286" t="str">
        <f>IF(Baseline!A21="","",Baseline!A21)</f>
        <v/>
      </c>
      <c r="B21" s="140" t="str">
        <f>IF(Baseline!B21="","",Baseline!B21)</f>
        <v/>
      </c>
      <c r="C21" s="140" t="str">
        <f>IF(Baseline!C21="","",Baseline!C21)</f>
        <v/>
      </c>
      <c r="D21" s="287" t="str">
        <f>IF(Baseline!D21="","",Baseline!D21)</f>
        <v/>
      </c>
      <c r="E21" s="88" t="str">
        <f t="shared" si="0"/>
        <v/>
      </c>
      <c r="F21" s="108"/>
      <c r="G21" s="100"/>
      <c r="H21" s="100"/>
      <c r="I21" s="100"/>
      <c r="J21" s="100"/>
      <c r="K21" s="100"/>
      <c r="L21" s="100"/>
      <c r="M21" s="100"/>
      <c r="N21" s="46" t="str">
        <f>IFERROR($G21*INDEX('Carbon factors'!$B$4:$B$10,MATCH($H21,Fuel_Type,0),1),"")</f>
        <v/>
      </c>
      <c r="O21" s="47" t="str">
        <f>IFERROR($I21*INDEX('Carbon factors'!$B$4:$B$10,MATCH($J21,Fuel_Type,0),1),"")</f>
        <v/>
      </c>
      <c r="P21" s="47" t="str">
        <f>IF(K21="","",K21*'Carbon factors'!$B$5)</f>
        <v/>
      </c>
      <c r="Q21" s="47" t="str">
        <f>IF(L21="","",L21*'Carbon factors'!$B$5)</f>
        <v/>
      </c>
      <c r="R21" s="47" t="str">
        <f>IF(M21="","",M21*'Carbon factors'!$B$5)</f>
        <v/>
      </c>
      <c r="S21" s="266" t="str">
        <f t="shared" si="1"/>
        <v/>
      </c>
      <c r="T21" s="49" t="str">
        <f>IFERROR($G21*INDEX('Carbon factors'!$C$4:$C$10,MATCH($H21,Fuel_Type,0),1),"")</f>
        <v/>
      </c>
      <c r="U21" s="47" t="str">
        <f>IFERROR($I21*INDEX('Carbon factors'!$C$4:$C$10,MATCH($J21,Fuel_Type,0),1),"")</f>
        <v/>
      </c>
      <c r="V21" s="47" t="str">
        <f>IF(K21="","",K21*'Carbon factors'!$C$5)</f>
        <v/>
      </c>
      <c r="W21" s="47" t="str">
        <f>IF(L21="","",L21*'Carbon factors'!$C$5)</f>
        <v/>
      </c>
      <c r="X21" s="47" t="str">
        <f>IF(M21="","",M21*'Carbon factors'!$C$5)</f>
        <v/>
      </c>
      <c r="Y21" s="221" t="str">
        <f t="shared" si="2"/>
        <v/>
      </c>
      <c r="Z21" s="61" t="str">
        <f t="shared" si="3"/>
        <v/>
      </c>
      <c r="AA21" s="280"/>
      <c r="AB21" s="111"/>
      <c r="AC21" s="112"/>
      <c r="AD21" s="112"/>
      <c r="AE21" s="112"/>
      <c r="AF21" s="113"/>
    </row>
    <row r="22" spans="1:32" s="36" customFormat="1" ht="13.5" customHeight="1">
      <c r="A22" s="286" t="str">
        <f>IF(Baseline!A22="","",Baseline!A22)</f>
        <v/>
      </c>
      <c r="B22" s="140" t="str">
        <f>IF(Baseline!B22="","",Baseline!B22)</f>
        <v/>
      </c>
      <c r="C22" s="140" t="str">
        <f>IF(Baseline!C22="","",Baseline!C22)</f>
        <v/>
      </c>
      <c r="D22" s="287" t="str">
        <f>IF(Baseline!D22="","",Baseline!D22)</f>
        <v/>
      </c>
      <c r="E22" s="88" t="str">
        <f t="shared" si="0"/>
        <v/>
      </c>
      <c r="F22" s="108"/>
      <c r="G22" s="100"/>
      <c r="H22" s="100"/>
      <c r="I22" s="100"/>
      <c r="J22" s="100"/>
      <c r="K22" s="100"/>
      <c r="L22" s="100"/>
      <c r="M22" s="100"/>
      <c r="N22" s="46" t="str">
        <f>IFERROR($G22*INDEX('Carbon factors'!$B$4:$B$10,MATCH($H22,Fuel_Type,0),1),"")</f>
        <v/>
      </c>
      <c r="O22" s="47" t="str">
        <f>IFERROR($I22*INDEX('Carbon factors'!$B$4:$B$10,MATCH($J22,Fuel_Type,0),1),"")</f>
        <v/>
      </c>
      <c r="P22" s="47" t="str">
        <f>IF(K22="","",K22*'Carbon factors'!$B$5)</f>
        <v/>
      </c>
      <c r="Q22" s="47" t="str">
        <f>IF(L22="","",L22*'Carbon factors'!$B$5)</f>
        <v/>
      </c>
      <c r="R22" s="47" t="str">
        <f>IF(M22="","",M22*'Carbon factors'!$B$5)</f>
        <v/>
      </c>
      <c r="S22" s="266" t="str">
        <f t="shared" si="1"/>
        <v/>
      </c>
      <c r="T22" s="49" t="str">
        <f>IFERROR($G22*INDEX('Carbon factors'!$C$4:$C$10,MATCH($H22,Fuel_Type,0),1),"")</f>
        <v/>
      </c>
      <c r="U22" s="47" t="str">
        <f>IFERROR($I22*INDEX('Carbon factors'!$C$4:$C$10,MATCH($J22,Fuel_Type,0),1),"")</f>
        <v/>
      </c>
      <c r="V22" s="47" t="str">
        <f>IF(K22="","",K22*'Carbon factors'!$C$5)</f>
        <v/>
      </c>
      <c r="W22" s="47" t="str">
        <f>IF(L22="","",L22*'Carbon factors'!$C$5)</f>
        <v/>
      </c>
      <c r="X22" s="47" t="str">
        <f>IF(M22="","",M22*'Carbon factors'!$C$5)</f>
        <v/>
      </c>
      <c r="Y22" s="221" t="str">
        <f t="shared" si="2"/>
        <v/>
      </c>
      <c r="Z22" s="61" t="str">
        <f t="shared" si="3"/>
        <v/>
      </c>
      <c r="AA22" s="280"/>
      <c r="AB22" s="111"/>
      <c r="AC22" s="112"/>
      <c r="AD22" s="112"/>
      <c r="AE22" s="112"/>
      <c r="AF22" s="113"/>
    </row>
    <row r="23" spans="1:32" s="36" customFormat="1" ht="13.5" customHeight="1">
      <c r="A23" s="286" t="str">
        <f>IF(Baseline!A23="","",Baseline!A23)</f>
        <v/>
      </c>
      <c r="B23" s="140" t="str">
        <f>IF(Baseline!B23="","",Baseline!B23)</f>
        <v/>
      </c>
      <c r="C23" s="140" t="str">
        <f>IF(Baseline!C23="","",Baseline!C23)</f>
        <v/>
      </c>
      <c r="D23" s="287" t="str">
        <f>IF(Baseline!D23="","",Baseline!D23)</f>
        <v/>
      </c>
      <c r="E23" s="88" t="str">
        <f t="shared" si="0"/>
        <v/>
      </c>
      <c r="F23" s="108"/>
      <c r="G23" s="100"/>
      <c r="H23" s="100"/>
      <c r="I23" s="100"/>
      <c r="J23" s="100"/>
      <c r="K23" s="100"/>
      <c r="L23" s="100"/>
      <c r="M23" s="100"/>
      <c r="N23" s="46" t="str">
        <f>IFERROR($G23*INDEX('Carbon factors'!$B$4:$B$10,MATCH($H23,Fuel_Type,0),1),"")</f>
        <v/>
      </c>
      <c r="O23" s="47" t="str">
        <f>IFERROR($I23*INDEX('Carbon factors'!$B$4:$B$10,MATCH($J23,Fuel_Type,0),1),"")</f>
        <v/>
      </c>
      <c r="P23" s="47" t="str">
        <f>IF(K23="","",K23*'Carbon factors'!$B$5)</f>
        <v/>
      </c>
      <c r="Q23" s="47" t="str">
        <f>IF(L23="","",L23*'Carbon factors'!$B$5)</f>
        <v/>
      </c>
      <c r="R23" s="47" t="str">
        <f>IF(M23="","",M23*'Carbon factors'!$B$5)</f>
        <v/>
      </c>
      <c r="S23" s="266" t="str">
        <f t="shared" si="1"/>
        <v/>
      </c>
      <c r="T23" s="49" t="str">
        <f>IFERROR($G23*INDEX('Carbon factors'!$C$4:$C$10,MATCH($H23,Fuel_Type,0),1),"")</f>
        <v/>
      </c>
      <c r="U23" s="47" t="str">
        <f>IFERROR($I23*INDEX('Carbon factors'!$C$4:$C$10,MATCH($J23,Fuel_Type,0),1),"")</f>
        <v/>
      </c>
      <c r="V23" s="47" t="str">
        <f>IF(K23="","",K23*'Carbon factors'!$C$5)</f>
        <v/>
      </c>
      <c r="W23" s="47" t="str">
        <f>IF(L23="","",L23*'Carbon factors'!$C$5)</f>
        <v/>
      </c>
      <c r="X23" s="47" t="str">
        <f>IF(M23="","",M23*'Carbon factors'!$C$5)</f>
        <v/>
      </c>
      <c r="Y23" s="221" t="str">
        <f t="shared" si="2"/>
        <v/>
      </c>
      <c r="Z23" s="61" t="str">
        <f t="shared" si="3"/>
        <v/>
      </c>
      <c r="AA23" s="280"/>
      <c r="AB23" s="111"/>
      <c r="AC23" s="112"/>
      <c r="AD23" s="112"/>
      <c r="AE23" s="112"/>
      <c r="AF23" s="113"/>
    </row>
    <row r="24" spans="1:32" s="36" customFormat="1" ht="13.5" customHeight="1">
      <c r="A24" s="286" t="str">
        <f>IF(Baseline!A24="","",Baseline!A24)</f>
        <v/>
      </c>
      <c r="B24" s="140" t="str">
        <f>IF(Baseline!B24="","",Baseline!B24)</f>
        <v/>
      </c>
      <c r="C24" s="140" t="str">
        <f>IF(Baseline!C24="","",Baseline!C24)</f>
        <v/>
      </c>
      <c r="D24" s="287" t="str">
        <f>IF(Baseline!D24="","",Baseline!D24)</f>
        <v/>
      </c>
      <c r="E24" s="88" t="str">
        <f t="shared" si="0"/>
        <v/>
      </c>
      <c r="F24" s="108"/>
      <c r="G24" s="100"/>
      <c r="H24" s="100"/>
      <c r="I24" s="100"/>
      <c r="J24" s="100"/>
      <c r="K24" s="100"/>
      <c r="L24" s="100"/>
      <c r="M24" s="100"/>
      <c r="N24" s="46" t="str">
        <f>IFERROR($G24*INDEX('Carbon factors'!$B$4:$B$10,MATCH($H24,Fuel_Type,0),1),"")</f>
        <v/>
      </c>
      <c r="O24" s="47" t="str">
        <f>IFERROR($I24*INDEX('Carbon factors'!$B$4:$B$10,MATCH($J24,Fuel_Type,0),1),"")</f>
        <v/>
      </c>
      <c r="P24" s="47" t="str">
        <f>IF(K24="","",K24*'Carbon factors'!$B$5)</f>
        <v/>
      </c>
      <c r="Q24" s="47" t="str">
        <f>IF(L24="","",L24*'Carbon factors'!$B$5)</f>
        <v/>
      </c>
      <c r="R24" s="47" t="str">
        <f>IF(M24="","",M24*'Carbon factors'!$B$5)</f>
        <v/>
      </c>
      <c r="S24" s="266" t="str">
        <f t="shared" si="1"/>
        <v/>
      </c>
      <c r="T24" s="49" t="str">
        <f>IFERROR($G24*INDEX('Carbon factors'!$C$4:$C$10,MATCH($H24,Fuel_Type,0),1),"")</f>
        <v/>
      </c>
      <c r="U24" s="47" t="str">
        <f>IFERROR($I24*INDEX('Carbon factors'!$C$4:$C$10,MATCH($J24,Fuel_Type,0),1),"")</f>
        <v/>
      </c>
      <c r="V24" s="47" t="str">
        <f>IF(K24="","",K24*'Carbon factors'!$C$5)</f>
        <v/>
      </c>
      <c r="W24" s="47" t="str">
        <f>IF(L24="","",L24*'Carbon factors'!$C$5)</f>
        <v/>
      </c>
      <c r="X24" s="47" t="str">
        <f>IF(M24="","",M24*'Carbon factors'!$C$5)</f>
        <v/>
      </c>
      <c r="Y24" s="221" t="str">
        <f t="shared" si="2"/>
        <v/>
      </c>
      <c r="Z24" s="61" t="str">
        <f t="shared" si="3"/>
        <v/>
      </c>
      <c r="AA24" s="280"/>
      <c r="AB24" s="111"/>
      <c r="AC24" s="112"/>
      <c r="AD24" s="112"/>
      <c r="AE24" s="112"/>
      <c r="AF24" s="113"/>
    </row>
    <row r="25" spans="1:32" s="36" customFormat="1" ht="13.5" customHeight="1">
      <c r="A25" s="286" t="str">
        <f>IF(Baseline!A25="","",Baseline!A25)</f>
        <v/>
      </c>
      <c r="B25" s="140" t="str">
        <f>IF(Baseline!B25="","",Baseline!B25)</f>
        <v/>
      </c>
      <c r="C25" s="140" t="str">
        <f>IF(Baseline!C25="","",Baseline!C25)</f>
        <v/>
      </c>
      <c r="D25" s="287" t="str">
        <f>IF(Baseline!D25="","",Baseline!D25)</f>
        <v/>
      </c>
      <c r="E25" s="88" t="str">
        <f t="shared" si="0"/>
        <v/>
      </c>
      <c r="F25" s="108"/>
      <c r="G25" s="100"/>
      <c r="H25" s="100"/>
      <c r="I25" s="100"/>
      <c r="J25" s="100"/>
      <c r="K25" s="100"/>
      <c r="L25" s="100"/>
      <c r="M25" s="100"/>
      <c r="N25" s="46" t="str">
        <f>IFERROR($G25*INDEX('Carbon factors'!$B$4:$B$10,MATCH($H25,Fuel_Type,0),1),"")</f>
        <v/>
      </c>
      <c r="O25" s="47" t="str">
        <f>IFERROR($I25*INDEX('Carbon factors'!$B$4:$B$10,MATCH($J25,Fuel_Type,0),1),"")</f>
        <v/>
      </c>
      <c r="P25" s="47" t="str">
        <f>IF(K25="","",K25*'Carbon factors'!$B$5)</f>
        <v/>
      </c>
      <c r="Q25" s="47" t="str">
        <f>IF(L25="","",L25*'Carbon factors'!$B$5)</f>
        <v/>
      </c>
      <c r="R25" s="47" t="str">
        <f>IF(M25="","",M25*'Carbon factors'!$B$5)</f>
        <v/>
      </c>
      <c r="S25" s="266" t="str">
        <f t="shared" si="1"/>
        <v/>
      </c>
      <c r="T25" s="49" t="str">
        <f>IFERROR($G25*INDEX('Carbon factors'!$C$4:$C$10,MATCH($H25,Fuel_Type,0),1),"")</f>
        <v/>
      </c>
      <c r="U25" s="47" t="str">
        <f>IFERROR($I25*INDEX('Carbon factors'!$C$4:$C$10,MATCH($J25,Fuel_Type,0),1),"")</f>
        <v/>
      </c>
      <c r="V25" s="47" t="str">
        <f>IF(K25="","",K25*'Carbon factors'!$C$5)</f>
        <v/>
      </c>
      <c r="W25" s="47" t="str">
        <f>IF(L25="","",L25*'Carbon factors'!$C$5)</f>
        <v/>
      </c>
      <c r="X25" s="47" t="str">
        <f>IF(M25="","",M25*'Carbon factors'!$C$5)</f>
        <v/>
      </c>
      <c r="Y25" s="221" t="str">
        <f t="shared" si="2"/>
        <v/>
      </c>
      <c r="Z25" s="61" t="str">
        <f t="shared" si="3"/>
        <v/>
      </c>
      <c r="AA25" s="280"/>
      <c r="AB25" s="111"/>
      <c r="AC25" s="112"/>
      <c r="AD25" s="112"/>
      <c r="AE25" s="112"/>
      <c r="AF25" s="113"/>
    </row>
    <row r="26" spans="1:32" s="36" customFormat="1" ht="13.5" customHeight="1">
      <c r="A26" s="286" t="str">
        <f>IF(Baseline!A26="","",Baseline!A26)</f>
        <v/>
      </c>
      <c r="B26" s="140" t="str">
        <f>IF(Baseline!B26="","",Baseline!B26)</f>
        <v/>
      </c>
      <c r="C26" s="140" t="str">
        <f>IF(Baseline!C26="","",Baseline!C26)</f>
        <v/>
      </c>
      <c r="D26" s="287" t="str">
        <f>IF(Baseline!D26="","",Baseline!D26)</f>
        <v/>
      </c>
      <c r="E26" s="88" t="str">
        <f t="shared" si="0"/>
        <v/>
      </c>
      <c r="F26" s="108"/>
      <c r="G26" s="100"/>
      <c r="H26" s="100"/>
      <c r="I26" s="100"/>
      <c r="J26" s="100"/>
      <c r="K26" s="100"/>
      <c r="L26" s="100"/>
      <c r="M26" s="100"/>
      <c r="N26" s="46" t="str">
        <f>IFERROR($G26*INDEX('Carbon factors'!$B$4:$B$10,MATCH($H26,Fuel_Type,0),1),"")</f>
        <v/>
      </c>
      <c r="O26" s="47" t="str">
        <f>IFERROR($I26*INDEX('Carbon factors'!$B$4:$B$10,MATCH($J26,Fuel_Type,0),1),"")</f>
        <v/>
      </c>
      <c r="P26" s="47" t="str">
        <f>IF(K26="","",K26*'Carbon factors'!$B$5)</f>
        <v/>
      </c>
      <c r="Q26" s="47" t="str">
        <f>IF(L26="","",L26*'Carbon factors'!$B$5)</f>
        <v/>
      </c>
      <c r="R26" s="47" t="str">
        <f>IF(M26="","",M26*'Carbon factors'!$B$5)</f>
        <v/>
      </c>
      <c r="S26" s="266" t="str">
        <f t="shared" si="1"/>
        <v/>
      </c>
      <c r="T26" s="49" t="str">
        <f>IFERROR($G26*INDEX('Carbon factors'!$C$4:$C$10,MATCH($H26,Fuel_Type,0),1),"")</f>
        <v/>
      </c>
      <c r="U26" s="47" t="str">
        <f>IFERROR($I26*INDEX('Carbon factors'!$C$4:$C$10,MATCH($J26,Fuel_Type,0),1),"")</f>
        <v/>
      </c>
      <c r="V26" s="47" t="str">
        <f>IF(K26="","",K26*'Carbon factors'!$C$5)</f>
        <v/>
      </c>
      <c r="W26" s="47" t="str">
        <f>IF(L26="","",L26*'Carbon factors'!$C$5)</f>
        <v/>
      </c>
      <c r="X26" s="47" t="str">
        <f>IF(M26="","",M26*'Carbon factors'!$C$5)</f>
        <v/>
      </c>
      <c r="Y26" s="221" t="str">
        <f t="shared" si="2"/>
        <v/>
      </c>
      <c r="Z26" s="61" t="str">
        <f t="shared" si="3"/>
        <v/>
      </c>
      <c r="AA26" s="280"/>
      <c r="AB26" s="111"/>
      <c r="AC26" s="112"/>
      <c r="AD26" s="112"/>
      <c r="AE26" s="112"/>
      <c r="AF26" s="113"/>
    </row>
    <row r="27" spans="1:32" s="36" customFormat="1" ht="13.5" customHeight="1">
      <c r="A27" s="286" t="str">
        <f>IF(Baseline!A27="","",Baseline!A27)</f>
        <v/>
      </c>
      <c r="B27" s="140" t="str">
        <f>IF(Baseline!B27="","",Baseline!B27)</f>
        <v/>
      </c>
      <c r="C27" s="140" t="str">
        <f>IF(Baseline!C27="","",Baseline!C27)</f>
        <v/>
      </c>
      <c r="D27" s="287" t="str">
        <f>IF(Baseline!D27="","",Baseline!D27)</f>
        <v/>
      </c>
      <c r="E27" s="88" t="str">
        <f t="shared" si="0"/>
        <v/>
      </c>
      <c r="F27" s="108"/>
      <c r="G27" s="100"/>
      <c r="H27" s="100"/>
      <c r="I27" s="100"/>
      <c r="J27" s="100"/>
      <c r="K27" s="100"/>
      <c r="L27" s="100"/>
      <c r="M27" s="100"/>
      <c r="N27" s="46" t="str">
        <f>IFERROR($G27*INDEX('Carbon factors'!$B$4:$B$10,MATCH($H27,Fuel_Type,0),1),"")</f>
        <v/>
      </c>
      <c r="O27" s="47" t="str">
        <f>IFERROR($I27*INDEX('Carbon factors'!$B$4:$B$10,MATCH($J27,Fuel_Type,0),1),"")</f>
        <v/>
      </c>
      <c r="P27" s="47" t="str">
        <f>IF(K27="","",K27*'Carbon factors'!$B$5)</f>
        <v/>
      </c>
      <c r="Q27" s="47" t="str">
        <f>IF(L27="","",L27*'Carbon factors'!$B$5)</f>
        <v/>
      </c>
      <c r="R27" s="47" t="str">
        <f>IF(M27="","",M27*'Carbon factors'!$B$5)</f>
        <v/>
      </c>
      <c r="S27" s="266" t="str">
        <f t="shared" si="1"/>
        <v/>
      </c>
      <c r="T27" s="49" t="str">
        <f>IFERROR($G27*INDEX('Carbon factors'!$C$4:$C$10,MATCH($H27,Fuel_Type,0),1),"")</f>
        <v/>
      </c>
      <c r="U27" s="47" t="str">
        <f>IFERROR($I27*INDEX('Carbon factors'!$C$4:$C$10,MATCH($J27,Fuel_Type,0),1),"")</f>
        <v/>
      </c>
      <c r="V27" s="47" t="str">
        <f>IF(K27="","",K27*'Carbon factors'!$C$5)</f>
        <v/>
      </c>
      <c r="W27" s="47" t="str">
        <f>IF(L27="","",L27*'Carbon factors'!$C$5)</f>
        <v/>
      </c>
      <c r="X27" s="47" t="str">
        <f>IF(M27="","",M27*'Carbon factors'!$C$5)</f>
        <v/>
      </c>
      <c r="Y27" s="221" t="str">
        <f t="shared" si="2"/>
        <v/>
      </c>
      <c r="Z27" s="61" t="str">
        <f t="shared" si="3"/>
        <v/>
      </c>
      <c r="AA27" s="280"/>
      <c r="AB27" s="111"/>
      <c r="AC27" s="112"/>
      <c r="AD27" s="112"/>
      <c r="AE27" s="112"/>
      <c r="AF27" s="113"/>
    </row>
    <row r="28" spans="1:32" s="36" customFormat="1" ht="13.5" customHeight="1">
      <c r="A28" s="286" t="str">
        <f>IF(Baseline!A28="","",Baseline!A28)</f>
        <v/>
      </c>
      <c r="B28" s="140" t="str">
        <f>IF(Baseline!B28="","",Baseline!B28)</f>
        <v/>
      </c>
      <c r="C28" s="140" t="str">
        <f>IF(Baseline!C28="","",Baseline!C28)</f>
        <v/>
      </c>
      <c r="D28" s="287" t="str">
        <f>IF(Baseline!D28="","",Baseline!D28)</f>
        <v/>
      </c>
      <c r="E28" s="88" t="str">
        <f t="shared" si="0"/>
        <v/>
      </c>
      <c r="F28" s="108"/>
      <c r="G28" s="100"/>
      <c r="H28" s="100"/>
      <c r="I28" s="100"/>
      <c r="J28" s="100"/>
      <c r="K28" s="100"/>
      <c r="L28" s="100"/>
      <c r="M28" s="100"/>
      <c r="N28" s="46" t="str">
        <f>IFERROR($G28*INDEX('Carbon factors'!$B$4:$B$10,MATCH($H28,Fuel_Type,0),1),"")</f>
        <v/>
      </c>
      <c r="O28" s="47" t="str">
        <f>IFERROR($I28*INDEX('Carbon factors'!$B$4:$B$10,MATCH($J28,Fuel_Type,0),1),"")</f>
        <v/>
      </c>
      <c r="P28" s="47" t="str">
        <f>IF(K28="","",K28*'Carbon factors'!$B$5)</f>
        <v/>
      </c>
      <c r="Q28" s="47" t="str">
        <f>IF(L28="","",L28*'Carbon factors'!$B$5)</f>
        <v/>
      </c>
      <c r="R28" s="47" t="str">
        <f>IF(M28="","",M28*'Carbon factors'!$B$5)</f>
        <v/>
      </c>
      <c r="S28" s="266" t="str">
        <f t="shared" si="1"/>
        <v/>
      </c>
      <c r="T28" s="49" t="str">
        <f>IFERROR($G28*INDEX('Carbon factors'!$C$4:$C$10,MATCH($H28,Fuel_Type,0),1),"")</f>
        <v/>
      </c>
      <c r="U28" s="47" t="str">
        <f>IFERROR($I28*INDEX('Carbon factors'!$C$4:$C$10,MATCH($J28,Fuel_Type,0),1),"")</f>
        <v/>
      </c>
      <c r="V28" s="47" t="str">
        <f>IF(K28="","",K28*'Carbon factors'!$C$5)</f>
        <v/>
      </c>
      <c r="W28" s="47" t="str">
        <f>IF(L28="","",L28*'Carbon factors'!$C$5)</f>
        <v/>
      </c>
      <c r="X28" s="47" t="str">
        <f>IF(M28="","",M28*'Carbon factors'!$C$5)</f>
        <v/>
      </c>
      <c r="Y28" s="221" t="str">
        <f t="shared" si="2"/>
        <v/>
      </c>
      <c r="Z28" s="61" t="str">
        <f t="shared" si="3"/>
        <v/>
      </c>
      <c r="AA28" s="280"/>
      <c r="AB28" s="111"/>
      <c r="AC28" s="112"/>
      <c r="AD28" s="112"/>
      <c r="AE28" s="112"/>
      <c r="AF28" s="113"/>
    </row>
    <row r="29" spans="1:32" s="36" customFormat="1" ht="13.5" customHeight="1">
      <c r="A29" s="286" t="str">
        <f>IF(Baseline!A29="","",Baseline!A29)</f>
        <v/>
      </c>
      <c r="B29" s="140" t="str">
        <f>IF(Baseline!B29="","",Baseline!B29)</f>
        <v/>
      </c>
      <c r="C29" s="140" t="str">
        <f>IF(Baseline!C29="","",Baseline!C29)</f>
        <v/>
      </c>
      <c r="D29" s="287" t="str">
        <f>IF(Baseline!D29="","",Baseline!D29)</f>
        <v/>
      </c>
      <c r="E29" s="88" t="str">
        <f t="shared" si="0"/>
        <v/>
      </c>
      <c r="F29" s="108"/>
      <c r="G29" s="100"/>
      <c r="H29" s="100"/>
      <c r="I29" s="100"/>
      <c r="J29" s="100"/>
      <c r="K29" s="100"/>
      <c r="L29" s="100"/>
      <c r="M29" s="100"/>
      <c r="N29" s="46" t="str">
        <f>IFERROR($G29*INDEX('Carbon factors'!$B$4:$B$10,MATCH($H29,Fuel_Type,0),1),"")</f>
        <v/>
      </c>
      <c r="O29" s="47" t="str">
        <f>IFERROR($I29*INDEX('Carbon factors'!$B$4:$B$10,MATCH($J29,Fuel_Type,0),1),"")</f>
        <v/>
      </c>
      <c r="P29" s="47" t="str">
        <f>IF(K29="","",K29*'Carbon factors'!$B$5)</f>
        <v/>
      </c>
      <c r="Q29" s="47" t="str">
        <f>IF(L29="","",L29*'Carbon factors'!$B$5)</f>
        <v/>
      </c>
      <c r="R29" s="47" t="str">
        <f>IF(M29="","",M29*'Carbon factors'!$B$5)</f>
        <v/>
      </c>
      <c r="S29" s="266" t="str">
        <f t="shared" si="1"/>
        <v/>
      </c>
      <c r="T29" s="49" t="str">
        <f>IFERROR($G29*INDEX('Carbon factors'!$C$4:$C$10,MATCH($H29,Fuel_Type,0),1),"")</f>
        <v/>
      </c>
      <c r="U29" s="47" t="str">
        <f>IFERROR($I29*INDEX('Carbon factors'!$C$4:$C$10,MATCH($J29,Fuel_Type,0),1),"")</f>
        <v/>
      </c>
      <c r="V29" s="47" t="str">
        <f>IF(K29="","",K29*'Carbon factors'!$C$5)</f>
        <v/>
      </c>
      <c r="W29" s="47" t="str">
        <f>IF(L29="","",L29*'Carbon factors'!$C$5)</f>
        <v/>
      </c>
      <c r="X29" s="47" t="str">
        <f>IF(M29="","",M29*'Carbon factors'!$C$5)</f>
        <v/>
      </c>
      <c r="Y29" s="221" t="str">
        <f t="shared" si="2"/>
        <v/>
      </c>
      <c r="Z29" s="61" t="str">
        <f t="shared" si="3"/>
        <v/>
      </c>
      <c r="AA29" s="280"/>
      <c r="AB29" s="111"/>
      <c r="AC29" s="112"/>
      <c r="AD29" s="112"/>
      <c r="AE29" s="112"/>
      <c r="AF29" s="113"/>
    </row>
    <row r="30" spans="1:32" s="36" customFormat="1" ht="13.5" customHeight="1">
      <c r="A30" s="286" t="str">
        <f>IF(Baseline!A30="","",Baseline!A30)</f>
        <v/>
      </c>
      <c r="B30" s="140" t="str">
        <f>IF(Baseline!B30="","",Baseline!B30)</f>
        <v/>
      </c>
      <c r="C30" s="140" t="str">
        <f>IF(Baseline!C30="","",Baseline!C30)</f>
        <v/>
      </c>
      <c r="D30" s="287" t="str">
        <f>IF(Baseline!D30="","",Baseline!D30)</f>
        <v/>
      </c>
      <c r="E30" s="88" t="str">
        <f t="shared" si="0"/>
        <v/>
      </c>
      <c r="F30" s="108"/>
      <c r="G30" s="100"/>
      <c r="H30" s="100"/>
      <c r="I30" s="100"/>
      <c r="J30" s="100"/>
      <c r="K30" s="100"/>
      <c r="L30" s="100"/>
      <c r="M30" s="100"/>
      <c r="N30" s="46" t="str">
        <f>IFERROR($G30*INDEX('Carbon factors'!$B$4:$B$10,MATCH($H30,Fuel_Type,0),1),"")</f>
        <v/>
      </c>
      <c r="O30" s="47" t="str">
        <f>IFERROR($I30*INDEX('Carbon factors'!$B$4:$B$10,MATCH($J30,Fuel_Type,0),1),"")</f>
        <v/>
      </c>
      <c r="P30" s="47" t="str">
        <f>IF(K30="","",K30*'Carbon factors'!$B$5)</f>
        <v/>
      </c>
      <c r="Q30" s="47" t="str">
        <f>IF(L30="","",L30*'Carbon factors'!$B$5)</f>
        <v/>
      </c>
      <c r="R30" s="47" t="str">
        <f>IF(M30="","",M30*'Carbon factors'!$B$5)</f>
        <v/>
      </c>
      <c r="S30" s="266" t="str">
        <f t="shared" si="1"/>
        <v/>
      </c>
      <c r="T30" s="49" t="str">
        <f>IFERROR($G30*INDEX('Carbon factors'!$C$4:$C$10,MATCH($H30,Fuel_Type,0),1),"")</f>
        <v/>
      </c>
      <c r="U30" s="47" t="str">
        <f>IFERROR($I30*INDEX('Carbon factors'!$C$4:$C$10,MATCH($J30,Fuel_Type,0),1),"")</f>
        <v/>
      </c>
      <c r="V30" s="47" t="str">
        <f>IF(K30="","",K30*'Carbon factors'!$C$5)</f>
        <v/>
      </c>
      <c r="W30" s="47" t="str">
        <f>IF(L30="","",L30*'Carbon factors'!$C$5)</f>
        <v/>
      </c>
      <c r="X30" s="47" t="str">
        <f>IF(M30="","",M30*'Carbon factors'!$C$5)</f>
        <v/>
      </c>
      <c r="Y30" s="221" t="str">
        <f t="shared" si="2"/>
        <v/>
      </c>
      <c r="Z30" s="61" t="str">
        <f t="shared" si="3"/>
        <v/>
      </c>
      <c r="AA30" s="280"/>
      <c r="AB30" s="111"/>
      <c r="AC30" s="112"/>
      <c r="AD30" s="112"/>
      <c r="AE30" s="112"/>
      <c r="AF30" s="113"/>
    </row>
    <row r="31" spans="1:32" s="36" customFormat="1" ht="13.5" customHeight="1">
      <c r="A31" s="286" t="str">
        <f>IF(Baseline!A31="","",Baseline!A31)</f>
        <v/>
      </c>
      <c r="B31" s="140" t="str">
        <f>IF(Baseline!B31="","",Baseline!B31)</f>
        <v/>
      </c>
      <c r="C31" s="140" t="str">
        <f>IF(Baseline!C31="","",Baseline!C31)</f>
        <v/>
      </c>
      <c r="D31" s="287" t="str">
        <f>IF(Baseline!D31="","",Baseline!D31)</f>
        <v/>
      </c>
      <c r="E31" s="88" t="str">
        <f t="shared" si="0"/>
        <v/>
      </c>
      <c r="F31" s="108"/>
      <c r="G31" s="100"/>
      <c r="H31" s="100"/>
      <c r="I31" s="100"/>
      <c r="J31" s="100"/>
      <c r="K31" s="100"/>
      <c r="L31" s="100"/>
      <c r="M31" s="100"/>
      <c r="N31" s="46" t="str">
        <f>IFERROR($G31*INDEX('Carbon factors'!$B$4:$B$10,MATCH($H31,Fuel_Type,0),1),"")</f>
        <v/>
      </c>
      <c r="O31" s="47" t="str">
        <f>IFERROR($I31*INDEX('Carbon factors'!$B$4:$B$10,MATCH($J31,Fuel_Type,0),1),"")</f>
        <v/>
      </c>
      <c r="P31" s="47" t="str">
        <f>IF(K31="","",K31*'Carbon factors'!$B$5)</f>
        <v/>
      </c>
      <c r="Q31" s="47" t="str">
        <f>IF(L31="","",L31*'Carbon factors'!$B$5)</f>
        <v/>
      </c>
      <c r="R31" s="47" t="str">
        <f>IF(M31="","",M31*'Carbon factors'!$B$5)</f>
        <v/>
      </c>
      <c r="S31" s="266" t="str">
        <f t="shared" si="1"/>
        <v/>
      </c>
      <c r="T31" s="49" t="str">
        <f>IFERROR($G31*INDEX('Carbon factors'!$C$4:$C$10,MATCH($H31,Fuel_Type,0),1),"")</f>
        <v/>
      </c>
      <c r="U31" s="47" t="str">
        <f>IFERROR($I31*INDEX('Carbon factors'!$C$4:$C$10,MATCH($J31,Fuel_Type,0),1),"")</f>
        <v/>
      </c>
      <c r="V31" s="47" t="str">
        <f>IF(K31="","",K31*'Carbon factors'!$C$5)</f>
        <v/>
      </c>
      <c r="W31" s="47" t="str">
        <f>IF(L31="","",L31*'Carbon factors'!$C$5)</f>
        <v/>
      </c>
      <c r="X31" s="47" t="str">
        <f>IF(M31="","",M31*'Carbon factors'!$C$5)</f>
        <v/>
      </c>
      <c r="Y31" s="221" t="str">
        <f t="shared" si="2"/>
        <v/>
      </c>
      <c r="Z31" s="61" t="str">
        <f t="shared" si="3"/>
        <v/>
      </c>
      <c r="AA31" s="280"/>
      <c r="AB31" s="111"/>
      <c r="AC31" s="112"/>
      <c r="AD31" s="112"/>
      <c r="AE31" s="112"/>
      <c r="AF31" s="113"/>
    </row>
    <row r="32" spans="1:32" s="36" customFormat="1" ht="13.5" customHeight="1">
      <c r="A32" s="286" t="str">
        <f>IF(Baseline!A32="","",Baseline!A32)</f>
        <v/>
      </c>
      <c r="B32" s="140" t="str">
        <f>IF(Baseline!B32="","",Baseline!B32)</f>
        <v/>
      </c>
      <c r="C32" s="140" t="str">
        <f>IF(Baseline!C32="","",Baseline!C32)</f>
        <v/>
      </c>
      <c r="D32" s="287" t="str">
        <f>IF(Baseline!D32="","",Baseline!D32)</f>
        <v/>
      </c>
      <c r="E32" s="88" t="str">
        <f t="shared" si="0"/>
        <v/>
      </c>
      <c r="F32" s="108"/>
      <c r="G32" s="100"/>
      <c r="H32" s="100"/>
      <c r="I32" s="100"/>
      <c r="J32" s="100"/>
      <c r="K32" s="100"/>
      <c r="L32" s="100"/>
      <c r="M32" s="100"/>
      <c r="N32" s="46" t="str">
        <f>IFERROR($G32*INDEX('Carbon factors'!$B$4:$B$10,MATCH($H32,Fuel_Type,0),1),"")</f>
        <v/>
      </c>
      <c r="O32" s="47" t="str">
        <f>IFERROR($I32*INDEX('Carbon factors'!$B$4:$B$10,MATCH($J32,Fuel_Type,0),1),"")</f>
        <v/>
      </c>
      <c r="P32" s="47" t="str">
        <f>IF(K32="","",K32*'Carbon factors'!$B$5)</f>
        <v/>
      </c>
      <c r="Q32" s="47" t="str">
        <f>IF(L32="","",L32*'Carbon factors'!$B$5)</f>
        <v/>
      </c>
      <c r="R32" s="47" t="str">
        <f>IF(M32="","",M32*'Carbon factors'!$B$5)</f>
        <v/>
      </c>
      <c r="S32" s="266" t="str">
        <f t="shared" si="1"/>
        <v/>
      </c>
      <c r="T32" s="49" t="str">
        <f>IFERROR($G32*INDEX('Carbon factors'!$C$4:$C$10,MATCH($H32,Fuel_Type,0),1),"")</f>
        <v/>
      </c>
      <c r="U32" s="47" t="str">
        <f>IFERROR($I32*INDEX('Carbon factors'!$C$4:$C$10,MATCH($J32,Fuel_Type,0),1),"")</f>
        <v/>
      </c>
      <c r="V32" s="47" t="str">
        <f>IF(K32="","",K32*'Carbon factors'!$C$5)</f>
        <v/>
      </c>
      <c r="W32" s="47" t="str">
        <f>IF(L32="","",L32*'Carbon factors'!$C$5)</f>
        <v/>
      </c>
      <c r="X32" s="47" t="str">
        <f>IF(M32="","",M32*'Carbon factors'!$C$5)</f>
        <v/>
      </c>
      <c r="Y32" s="221" t="str">
        <f t="shared" si="2"/>
        <v/>
      </c>
      <c r="Z32" s="61" t="str">
        <f t="shared" si="3"/>
        <v/>
      </c>
      <c r="AA32" s="280"/>
      <c r="AB32" s="111"/>
      <c r="AC32" s="112"/>
      <c r="AD32" s="112"/>
      <c r="AE32" s="112"/>
      <c r="AF32" s="113"/>
    </row>
    <row r="33" spans="1:32" s="36" customFormat="1" ht="13.5" customHeight="1">
      <c r="A33" s="286" t="str">
        <f>IF(Baseline!A33="","",Baseline!A33)</f>
        <v/>
      </c>
      <c r="B33" s="140" t="str">
        <f>IF(Baseline!B33="","",Baseline!B33)</f>
        <v/>
      </c>
      <c r="C33" s="140" t="str">
        <f>IF(Baseline!C33="","",Baseline!C33)</f>
        <v/>
      </c>
      <c r="D33" s="287" t="str">
        <f>IF(Baseline!D33="","",Baseline!D33)</f>
        <v/>
      </c>
      <c r="E33" s="88" t="str">
        <f t="shared" si="0"/>
        <v/>
      </c>
      <c r="F33" s="108"/>
      <c r="G33" s="100"/>
      <c r="H33" s="100"/>
      <c r="I33" s="100"/>
      <c r="J33" s="100"/>
      <c r="K33" s="100"/>
      <c r="L33" s="100"/>
      <c r="M33" s="100"/>
      <c r="N33" s="46" t="str">
        <f>IFERROR($G33*INDEX('Carbon factors'!$B$4:$B$10,MATCH($H33,Fuel_Type,0),1),"")</f>
        <v/>
      </c>
      <c r="O33" s="47" t="str">
        <f>IFERROR($I33*INDEX('Carbon factors'!$B$4:$B$10,MATCH($J33,Fuel_Type,0),1),"")</f>
        <v/>
      </c>
      <c r="P33" s="47" t="str">
        <f>IF(K33="","",K33*'Carbon factors'!$B$5)</f>
        <v/>
      </c>
      <c r="Q33" s="47" t="str">
        <f>IF(L33="","",L33*'Carbon factors'!$B$5)</f>
        <v/>
      </c>
      <c r="R33" s="47" t="str">
        <f>IF(M33="","",M33*'Carbon factors'!$B$5)</f>
        <v/>
      </c>
      <c r="S33" s="266" t="str">
        <f t="shared" si="1"/>
        <v/>
      </c>
      <c r="T33" s="49" t="str">
        <f>IFERROR($G33*INDEX('Carbon factors'!$C$4:$C$10,MATCH($H33,Fuel_Type,0),1),"")</f>
        <v/>
      </c>
      <c r="U33" s="47" t="str">
        <f>IFERROR($I33*INDEX('Carbon factors'!$C$4:$C$10,MATCH($J33,Fuel_Type,0),1),"")</f>
        <v/>
      </c>
      <c r="V33" s="47" t="str">
        <f>IF(K33="","",K33*'Carbon factors'!$C$5)</f>
        <v/>
      </c>
      <c r="W33" s="47" t="str">
        <f>IF(L33="","",L33*'Carbon factors'!$C$5)</f>
        <v/>
      </c>
      <c r="X33" s="47" t="str">
        <f>IF(M33="","",M33*'Carbon factors'!$C$5)</f>
        <v/>
      </c>
      <c r="Y33" s="221" t="str">
        <f t="shared" si="2"/>
        <v/>
      </c>
      <c r="Z33" s="61" t="str">
        <f t="shared" si="3"/>
        <v/>
      </c>
      <c r="AA33" s="280"/>
      <c r="AB33" s="111"/>
      <c r="AC33" s="112"/>
      <c r="AD33" s="112"/>
      <c r="AE33" s="112"/>
      <c r="AF33" s="113"/>
    </row>
    <row r="34" spans="1:32" s="36" customFormat="1" ht="13.5" customHeight="1">
      <c r="A34" s="286" t="str">
        <f>IF(Baseline!A34="","",Baseline!A34)</f>
        <v/>
      </c>
      <c r="B34" s="140" t="str">
        <f>IF(Baseline!B34="","",Baseline!B34)</f>
        <v/>
      </c>
      <c r="C34" s="140" t="str">
        <f>IF(Baseline!C34="","",Baseline!C34)</f>
        <v/>
      </c>
      <c r="D34" s="287" t="str">
        <f>IF(Baseline!D34="","",Baseline!D34)</f>
        <v/>
      </c>
      <c r="E34" s="88" t="str">
        <f t="shared" si="0"/>
        <v/>
      </c>
      <c r="F34" s="108"/>
      <c r="G34" s="100"/>
      <c r="H34" s="100"/>
      <c r="I34" s="100"/>
      <c r="J34" s="100"/>
      <c r="K34" s="100"/>
      <c r="L34" s="100"/>
      <c r="M34" s="100"/>
      <c r="N34" s="46" t="str">
        <f>IFERROR($G34*INDEX('Carbon factors'!$B$4:$B$10,MATCH($H34,Fuel_Type,0),1),"")</f>
        <v/>
      </c>
      <c r="O34" s="47" t="str">
        <f>IFERROR($I34*INDEX('Carbon factors'!$B$4:$B$10,MATCH($J34,Fuel_Type,0),1),"")</f>
        <v/>
      </c>
      <c r="P34" s="47" t="str">
        <f>IF(K34="","",K34*'Carbon factors'!$B$5)</f>
        <v/>
      </c>
      <c r="Q34" s="47" t="str">
        <f>IF(L34="","",L34*'Carbon factors'!$B$5)</f>
        <v/>
      </c>
      <c r="R34" s="47" t="str">
        <f>IF(M34="","",M34*'Carbon factors'!$B$5)</f>
        <v/>
      </c>
      <c r="S34" s="266" t="str">
        <f t="shared" si="1"/>
        <v/>
      </c>
      <c r="T34" s="49" t="str">
        <f>IFERROR($G34*INDEX('Carbon factors'!$C$4:$C$10,MATCH($H34,Fuel_Type,0),1),"")</f>
        <v/>
      </c>
      <c r="U34" s="47" t="str">
        <f>IFERROR($I34*INDEX('Carbon factors'!$C$4:$C$10,MATCH($J34,Fuel_Type,0),1),"")</f>
        <v/>
      </c>
      <c r="V34" s="47" t="str">
        <f>IF(K34="","",K34*'Carbon factors'!$C$5)</f>
        <v/>
      </c>
      <c r="W34" s="47" t="str">
        <f>IF(L34="","",L34*'Carbon factors'!$C$5)</f>
        <v/>
      </c>
      <c r="X34" s="47" t="str">
        <f>IF(M34="","",M34*'Carbon factors'!$C$5)</f>
        <v/>
      </c>
      <c r="Y34" s="221" t="str">
        <f t="shared" si="2"/>
        <v/>
      </c>
      <c r="Z34" s="61" t="str">
        <f t="shared" si="3"/>
        <v/>
      </c>
      <c r="AA34" s="280"/>
      <c r="AB34" s="111"/>
      <c r="AC34" s="112"/>
      <c r="AD34" s="112"/>
      <c r="AE34" s="112"/>
      <c r="AF34" s="113"/>
    </row>
    <row r="35" spans="1:32" s="36" customFormat="1" ht="13.5" customHeight="1">
      <c r="A35" s="286" t="str">
        <f>IF(Baseline!A35="","",Baseline!A35)</f>
        <v/>
      </c>
      <c r="B35" s="140" t="str">
        <f>IF(Baseline!B35="","",Baseline!B35)</f>
        <v/>
      </c>
      <c r="C35" s="140" t="str">
        <f>IF(Baseline!C35="","",Baseline!C35)</f>
        <v/>
      </c>
      <c r="D35" s="287" t="str">
        <f>IF(Baseline!D35="","",Baseline!D35)</f>
        <v/>
      </c>
      <c r="E35" s="88" t="str">
        <f t="shared" si="0"/>
        <v/>
      </c>
      <c r="F35" s="108"/>
      <c r="G35" s="100"/>
      <c r="H35" s="100"/>
      <c r="I35" s="100"/>
      <c r="J35" s="100"/>
      <c r="K35" s="100"/>
      <c r="L35" s="100"/>
      <c r="M35" s="100"/>
      <c r="N35" s="46" t="str">
        <f>IFERROR($G35*INDEX('Carbon factors'!$B$4:$B$10,MATCH($H35,Fuel_Type,0),1),"")</f>
        <v/>
      </c>
      <c r="O35" s="47" t="str">
        <f>IFERROR($I35*INDEX('Carbon factors'!$B$4:$B$10,MATCH($J35,Fuel_Type,0),1),"")</f>
        <v/>
      </c>
      <c r="P35" s="47" t="str">
        <f>IF(K35="","",K35*'Carbon factors'!$B$5)</f>
        <v/>
      </c>
      <c r="Q35" s="47" t="str">
        <f>IF(L35="","",L35*'Carbon factors'!$B$5)</f>
        <v/>
      </c>
      <c r="R35" s="47" t="str">
        <f>IF(M35="","",M35*'Carbon factors'!$B$5)</f>
        <v/>
      </c>
      <c r="S35" s="266" t="str">
        <f t="shared" si="1"/>
        <v/>
      </c>
      <c r="T35" s="49" t="str">
        <f>IFERROR($G35*INDEX('Carbon factors'!$C$4:$C$10,MATCH($H35,Fuel_Type,0),1),"")</f>
        <v/>
      </c>
      <c r="U35" s="47" t="str">
        <f>IFERROR($I35*INDEX('Carbon factors'!$C$4:$C$10,MATCH($J35,Fuel_Type,0),1),"")</f>
        <v/>
      </c>
      <c r="V35" s="47" t="str">
        <f>IF(K35="","",K35*'Carbon factors'!$C$5)</f>
        <v/>
      </c>
      <c r="W35" s="47" t="str">
        <f>IF(L35="","",L35*'Carbon factors'!$C$5)</f>
        <v/>
      </c>
      <c r="X35" s="47" t="str">
        <f>IF(M35="","",M35*'Carbon factors'!$C$5)</f>
        <v/>
      </c>
      <c r="Y35" s="221" t="str">
        <f t="shared" si="2"/>
        <v/>
      </c>
      <c r="Z35" s="61" t="str">
        <f t="shared" si="3"/>
        <v/>
      </c>
      <c r="AA35" s="280"/>
      <c r="AB35" s="111"/>
      <c r="AC35" s="112"/>
      <c r="AD35" s="112"/>
      <c r="AE35" s="112"/>
      <c r="AF35" s="113"/>
    </row>
    <row r="36" spans="1:32" s="36" customFormat="1" ht="13.5" customHeight="1">
      <c r="A36" s="286" t="str">
        <f>IF(Baseline!A36="","",Baseline!A36)</f>
        <v/>
      </c>
      <c r="B36" s="140" t="str">
        <f>IF(Baseline!B36="","",Baseline!B36)</f>
        <v/>
      </c>
      <c r="C36" s="140" t="str">
        <f>IF(Baseline!C36="","",Baseline!C36)</f>
        <v/>
      </c>
      <c r="D36" s="287" t="str">
        <f>IF(Baseline!D36="","",Baseline!D36)</f>
        <v/>
      </c>
      <c r="E36" s="88" t="str">
        <f t="shared" si="0"/>
        <v/>
      </c>
      <c r="F36" s="108"/>
      <c r="G36" s="100"/>
      <c r="H36" s="100"/>
      <c r="I36" s="100"/>
      <c r="J36" s="100"/>
      <c r="K36" s="100"/>
      <c r="L36" s="100"/>
      <c r="M36" s="100"/>
      <c r="N36" s="46" t="str">
        <f>IFERROR($G36*INDEX('Carbon factors'!$B$4:$B$10,MATCH($H36,Fuel_Type,0),1),"")</f>
        <v/>
      </c>
      <c r="O36" s="47" t="str">
        <f>IFERROR($I36*INDEX('Carbon factors'!$B$4:$B$10,MATCH($J36,Fuel_Type,0),1),"")</f>
        <v/>
      </c>
      <c r="P36" s="47" t="str">
        <f>IF(K36="","",K36*'Carbon factors'!$B$5)</f>
        <v/>
      </c>
      <c r="Q36" s="47" t="str">
        <f>IF(L36="","",L36*'Carbon factors'!$B$5)</f>
        <v/>
      </c>
      <c r="R36" s="47" t="str">
        <f>IF(M36="","",M36*'Carbon factors'!$B$5)</f>
        <v/>
      </c>
      <c r="S36" s="266" t="str">
        <f t="shared" si="1"/>
        <v/>
      </c>
      <c r="T36" s="49" t="str">
        <f>IFERROR($G36*INDEX('Carbon factors'!$C$4:$C$10,MATCH($H36,Fuel_Type,0),1),"")</f>
        <v/>
      </c>
      <c r="U36" s="47" t="str">
        <f>IFERROR($I36*INDEX('Carbon factors'!$C$4:$C$10,MATCH($J36,Fuel_Type,0),1),"")</f>
        <v/>
      </c>
      <c r="V36" s="47" t="str">
        <f>IF(K36="","",K36*'Carbon factors'!$C$5)</f>
        <v/>
      </c>
      <c r="W36" s="47" t="str">
        <f>IF(L36="","",L36*'Carbon factors'!$C$5)</f>
        <v/>
      </c>
      <c r="X36" s="47" t="str">
        <f>IF(M36="","",M36*'Carbon factors'!$C$5)</f>
        <v/>
      </c>
      <c r="Y36" s="221" t="str">
        <f t="shared" si="2"/>
        <v/>
      </c>
      <c r="Z36" s="61" t="str">
        <f t="shared" si="3"/>
        <v/>
      </c>
      <c r="AA36" s="280"/>
      <c r="AB36" s="111"/>
      <c r="AC36" s="112"/>
      <c r="AD36" s="112"/>
      <c r="AE36" s="112"/>
      <c r="AF36" s="113"/>
    </row>
    <row r="37" spans="1:32" s="36" customFormat="1" ht="13.5" customHeight="1">
      <c r="A37" s="286" t="str">
        <f>IF(Baseline!A37="","",Baseline!A37)</f>
        <v/>
      </c>
      <c r="B37" s="140" t="str">
        <f>IF(Baseline!B37="","",Baseline!B37)</f>
        <v/>
      </c>
      <c r="C37" s="140" t="str">
        <f>IF(Baseline!C37="","",Baseline!C37)</f>
        <v/>
      </c>
      <c r="D37" s="287" t="str">
        <f>IF(Baseline!D37="","",Baseline!D37)</f>
        <v/>
      </c>
      <c r="E37" s="88" t="str">
        <f t="shared" si="0"/>
        <v/>
      </c>
      <c r="F37" s="108"/>
      <c r="G37" s="100"/>
      <c r="H37" s="100"/>
      <c r="I37" s="100"/>
      <c r="J37" s="100"/>
      <c r="K37" s="100"/>
      <c r="L37" s="100"/>
      <c r="M37" s="100"/>
      <c r="N37" s="46" t="str">
        <f>IFERROR($G37*INDEX('Carbon factors'!$B$4:$B$10,MATCH($H37,Fuel_Type,0),1),"")</f>
        <v/>
      </c>
      <c r="O37" s="47" t="str">
        <f>IFERROR($I37*INDEX('Carbon factors'!$B$4:$B$10,MATCH($J37,Fuel_Type,0),1),"")</f>
        <v/>
      </c>
      <c r="P37" s="47" t="str">
        <f>IF(K37="","",K37*'Carbon factors'!$B$5)</f>
        <v/>
      </c>
      <c r="Q37" s="47" t="str">
        <f>IF(L37="","",L37*'Carbon factors'!$B$5)</f>
        <v/>
      </c>
      <c r="R37" s="47" t="str">
        <f>IF(M37="","",M37*'Carbon factors'!$B$5)</f>
        <v/>
      </c>
      <c r="S37" s="266" t="str">
        <f t="shared" si="1"/>
        <v/>
      </c>
      <c r="T37" s="49" t="str">
        <f>IFERROR($G37*INDEX('Carbon factors'!$C$4:$C$10,MATCH($H37,Fuel_Type,0),1),"")</f>
        <v/>
      </c>
      <c r="U37" s="47" t="str">
        <f>IFERROR($I37*INDEX('Carbon factors'!$C$4:$C$10,MATCH($J37,Fuel_Type,0),1),"")</f>
        <v/>
      </c>
      <c r="V37" s="47" t="str">
        <f>IF(K37="","",K37*'Carbon factors'!$C$5)</f>
        <v/>
      </c>
      <c r="W37" s="47" t="str">
        <f>IF(L37="","",L37*'Carbon factors'!$C$5)</f>
        <v/>
      </c>
      <c r="X37" s="47" t="str">
        <f>IF(M37="","",M37*'Carbon factors'!$C$5)</f>
        <v/>
      </c>
      <c r="Y37" s="221" t="str">
        <f t="shared" si="2"/>
        <v/>
      </c>
      <c r="Z37" s="61" t="str">
        <f t="shared" si="3"/>
        <v/>
      </c>
      <c r="AA37" s="280"/>
      <c r="AB37" s="111"/>
      <c r="AC37" s="112"/>
      <c r="AD37" s="112"/>
      <c r="AE37" s="112"/>
      <c r="AF37" s="113"/>
    </row>
    <row r="38" spans="1:32" s="36" customFormat="1" ht="13.5" customHeight="1">
      <c r="A38" s="286" t="str">
        <f>IF(Baseline!A38="","",Baseline!A38)</f>
        <v/>
      </c>
      <c r="B38" s="140" t="str">
        <f>IF(Baseline!B38="","",Baseline!B38)</f>
        <v/>
      </c>
      <c r="C38" s="140" t="str">
        <f>IF(Baseline!C38="","",Baseline!C38)</f>
        <v/>
      </c>
      <c r="D38" s="287" t="str">
        <f>IF(Baseline!D38="","",Baseline!D38)</f>
        <v/>
      </c>
      <c r="E38" s="88" t="str">
        <f t="shared" ref="E38:E56" si="4">IFERROR(S38/$B38,"")</f>
        <v/>
      </c>
      <c r="F38" s="108"/>
      <c r="G38" s="100"/>
      <c r="H38" s="100"/>
      <c r="I38" s="100"/>
      <c r="J38" s="100"/>
      <c r="K38" s="100"/>
      <c r="L38" s="100"/>
      <c r="M38" s="100"/>
      <c r="N38" s="46" t="str">
        <f>IFERROR($G38*INDEX('Carbon factors'!$B$4:$B$10,MATCH($H38,Fuel_Type,0),1),"")</f>
        <v/>
      </c>
      <c r="O38" s="47" t="str">
        <f>IFERROR($I38*INDEX('Carbon factors'!$B$4:$B$10,MATCH($J38,Fuel_Type,0),1),"")</f>
        <v/>
      </c>
      <c r="P38" s="47" t="str">
        <f>IF(K38="","",K38*'Carbon factors'!$B$5)</f>
        <v/>
      </c>
      <c r="Q38" s="47" t="str">
        <f>IF(L38="","",L38*'Carbon factors'!$B$5)</f>
        <v/>
      </c>
      <c r="R38" s="47" t="str">
        <f>IF(M38="","",M38*'Carbon factors'!$B$5)</f>
        <v/>
      </c>
      <c r="S38" s="266" t="str">
        <f t="shared" si="1"/>
        <v/>
      </c>
      <c r="T38" s="49" t="str">
        <f>IFERROR($G38*INDEX('Carbon factors'!$C$4:$C$10,MATCH($H38,Fuel_Type,0),1),"")</f>
        <v/>
      </c>
      <c r="U38" s="47" t="str">
        <f>IFERROR($I38*INDEX('Carbon factors'!$C$4:$C$10,MATCH($J38,Fuel_Type,0),1),"")</f>
        <v/>
      </c>
      <c r="V38" s="47" t="str">
        <f>IF(K38="","",K38*'Carbon factors'!$C$5)</f>
        <v/>
      </c>
      <c r="W38" s="47" t="str">
        <f>IF(L38="","",L38*'Carbon factors'!$C$5)</f>
        <v/>
      </c>
      <c r="X38" s="47" t="str">
        <f>IF(M38="","",M38*'Carbon factors'!$C$5)</f>
        <v/>
      </c>
      <c r="Y38" s="221" t="str">
        <f t="shared" si="2"/>
        <v/>
      </c>
      <c r="Z38" s="61" t="str">
        <f t="shared" si="3"/>
        <v/>
      </c>
      <c r="AA38" s="280"/>
      <c r="AB38" s="111"/>
      <c r="AC38" s="112"/>
      <c r="AD38" s="112"/>
      <c r="AE38" s="112"/>
      <c r="AF38" s="113"/>
    </row>
    <row r="39" spans="1:32" s="36" customFormat="1" ht="13.5" customHeight="1">
      <c r="A39" s="286" t="str">
        <f>IF(Baseline!A39="","",Baseline!A39)</f>
        <v/>
      </c>
      <c r="B39" s="140" t="str">
        <f>IF(Baseline!B39="","",Baseline!B39)</f>
        <v/>
      </c>
      <c r="C39" s="140" t="str">
        <f>IF(Baseline!C39="","",Baseline!C39)</f>
        <v/>
      </c>
      <c r="D39" s="287" t="str">
        <f>IF(Baseline!D39="","",Baseline!D39)</f>
        <v/>
      </c>
      <c r="E39" s="88" t="str">
        <f t="shared" si="4"/>
        <v/>
      </c>
      <c r="F39" s="108"/>
      <c r="G39" s="100"/>
      <c r="H39" s="100"/>
      <c r="I39" s="100"/>
      <c r="J39" s="100"/>
      <c r="K39" s="100"/>
      <c r="L39" s="100"/>
      <c r="M39" s="100"/>
      <c r="N39" s="46" t="str">
        <f>IFERROR($G39*INDEX('Carbon factors'!$B$4:$B$10,MATCH($H39,Fuel_Type,0),1),"")</f>
        <v/>
      </c>
      <c r="O39" s="47" t="str">
        <f>IFERROR($I39*INDEX('Carbon factors'!$B$4:$B$10,MATCH($J39,Fuel_Type,0),1),"")</f>
        <v/>
      </c>
      <c r="P39" s="47" t="str">
        <f>IF(K39="","",K39*'Carbon factors'!$B$5)</f>
        <v/>
      </c>
      <c r="Q39" s="47" t="str">
        <f>IF(L39="","",L39*'Carbon factors'!$B$5)</f>
        <v/>
      </c>
      <c r="R39" s="47" t="str">
        <f>IF(M39="","",M39*'Carbon factors'!$B$5)</f>
        <v/>
      </c>
      <c r="S39" s="266" t="str">
        <f t="shared" si="1"/>
        <v/>
      </c>
      <c r="T39" s="49" t="str">
        <f>IFERROR($G39*INDEX('Carbon factors'!$C$4:$C$10,MATCH($H39,Fuel_Type,0),1),"")</f>
        <v/>
      </c>
      <c r="U39" s="47" t="str">
        <f>IFERROR($I39*INDEX('Carbon factors'!$C$4:$C$10,MATCH($J39,Fuel_Type,0),1),"")</f>
        <v/>
      </c>
      <c r="V39" s="47" t="str">
        <f>IF(K39="","",K39*'Carbon factors'!$C$5)</f>
        <v/>
      </c>
      <c r="W39" s="47" t="str">
        <f>IF(L39="","",L39*'Carbon factors'!$C$5)</f>
        <v/>
      </c>
      <c r="X39" s="47" t="str">
        <f>IF(M39="","",M39*'Carbon factors'!$C$5)</f>
        <v/>
      </c>
      <c r="Y39" s="221" t="str">
        <f t="shared" si="2"/>
        <v/>
      </c>
      <c r="Z39" s="61" t="str">
        <f t="shared" si="3"/>
        <v/>
      </c>
      <c r="AA39" s="280"/>
      <c r="AB39" s="111"/>
      <c r="AC39" s="112"/>
      <c r="AD39" s="112"/>
      <c r="AE39" s="112"/>
      <c r="AF39" s="113"/>
    </row>
    <row r="40" spans="1:32" s="36" customFormat="1" ht="13.5" customHeight="1">
      <c r="A40" s="286" t="str">
        <f>IF(Baseline!A40="","",Baseline!A40)</f>
        <v/>
      </c>
      <c r="B40" s="140" t="str">
        <f>IF(Baseline!B40="","",Baseline!B40)</f>
        <v/>
      </c>
      <c r="C40" s="140" t="str">
        <f>IF(Baseline!C40="","",Baseline!C40)</f>
        <v/>
      </c>
      <c r="D40" s="287" t="str">
        <f>IF(Baseline!D40="","",Baseline!D40)</f>
        <v/>
      </c>
      <c r="E40" s="88" t="str">
        <f t="shared" si="4"/>
        <v/>
      </c>
      <c r="F40" s="108"/>
      <c r="G40" s="100"/>
      <c r="H40" s="100"/>
      <c r="I40" s="100"/>
      <c r="J40" s="100"/>
      <c r="K40" s="100"/>
      <c r="L40" s="100"/>
      <c r="M40" s="100"/>
      <c r="N40" s="46" t="str">
        <f>IFERROR($G40*INDEX('Carbon factors'!$B$4:$B$10,MATCH($H40,Fuel_Type,0),1),"")</f>
        <v/>
      </c>
      <c r="O40" s="47" t="str">
        <f>IFERROR($I40*INDEX('Carbon factors'!$B$4:$B$10,MATCH($J40,Fuel_Type,0),1),"")</f>
        <v/>
      </c>
      <c r="P40" s="47" t="str">
        <f>IF(K40="","",K40*'Carbon factors'!$B$5)</f>
        <v/>
      </c>
      <c r="Q40" s="47" t="str">
        <f>IF(L40="","",L40*'Carbon factors'!$B$5)</f>
        <v/>
      </c>
      <c r="R40" s="47" t="str">
        <f>IF(M40="","",M40*'Carbon factors'!$B$5)</f>
        <v/>
      </c>
      <c r="S40" s="266" t="str">
        <f t="shared" si="1"/>
        <v/>
      </c>
      <c r="T40" s="49" t="str">
        <f>IFERROR($G40*INDEX('Carbon factors'!$C$4:$C$10,MATCH($H40,Fuel_Type,0),1),"")</f>
        <v/>
      </c>
      <c r="U40" s="47" t="str">
        <f>IFERROR($I40*INDEX('Carbon factors'!$C$4:$C$10,MATCH($J40,Fuel_Type,0),1),"")</f>
        <v/>
      </c>
      <c r="V40" s="47" t="str">
        <f>IF(K40="","",K40*'Carbon factors'!$C$5)</f>
        <v/>
      </c>
      <c r="W40" s="47" t="str">
        <f>IF(L40="","",L40*'Carbon factors'!$C$5)</f>
        <v/>
      </c>
      <c r="X40" s="47" t="str">
        <f>IF(M40="","",M40*'Carbon factors'!$C$5)</f>
        <v/>
      </c>
      <c r="Y40" s="221" t="str">
        <f t="shared" si="2"/>
        <v/>
      </c>
      <c r="Z40" s="61" t="str">
        <f t="shared" si="3"/>
        <v/>
      </c>
      <c r="AA40" s="280"/>
      <c r="AB40" s="111"/>
      <c r="AC40" s="112"/>
      <c r="AD40" s="112"/>
      <c r="AE40" s="112"/>
      <c r="AF40" s="113"/>
    </row>
    <row r="41" spans="1:32" s="36" customFormat="1" ht="13.5" customHeight="1">
      <c r="A41" s="286" t="str">
        <f>IF(Baseline!A41="","",Baseline!A41)</f>
        <v/>
      </c>
      <c r="B41" s="140" t="str">
        <f>IF(Baseline!B41="","",Baseline!B41)</f>
        <v/>
      </c>
      <c r="C41" s="140" t="str">
        <f>IF(Baseline!C41="","",Baseline!C41)</f>
        <v/>
      </c>
      <c r="D41" s="287" t="str">
        <f>IF(Baseline!D41="","",Baseline!D41)</f>
        <v/>
      </c>
      <c r="E41" s="88" t="str">
        <f t="shared" si="4"/>
        <v/>
      </c>
      <c r="F41" s="108"/>
      <c r="G41" s="100"/>
      <c r="H41" s="100"/>
      <c r="I41" s="100"/>
      <c r="J41" s="100"/>
      <c r="K41" s="100"/>
      <c r="L41" s="100"/>
      <c r="M41" s="100"/>
      <c r="N41" s="46" t="str">
        <f>IFERROR($G41*INDEX('Carbon factors'!$B$4:$B$10,MATCH($H41,Fuel_Type,0),1),"")</f>
        <v/>
      </c>
      <c r="O41" s="47" t="str">
        <f>IFERROR($I41*INDEX('Carbon factors'!$B$4:$B$10,MATCH($J41,Fuel_Type,0),1),"")</f>
        <v/>
      </c>
      <c r="P41" s="47" t="str">
        <f>IF(K41="","",K41*'Carbon factors'!$B$5)</f>
        <v/>
      </c>
      <c r="Q41" s="47" t="str">
        <f>IF(L41="","",L41*'Carbon factors'!$B$5)</f>
        <v/>
      </c>
      <c r="R41" s="47" t="str">
        <f>IF(M41="","",M41*'Carbon factors'!$B$5)</f>
        <v/>
      </c>
      <c r="S41" s="266" t="str">
        <f t="shared" si="1"/>
        <v/>
      </c>
      <c r="T41" s="49" t="str">
        <f>IFERROR($G41*INDEX('Carbon factors'!$C$4:$C$10,MATCH($H41,Fuel_Type,0),1),"")</f>
        <v/>
      </c>
      <c r="U41" s="47" t="str">
        <f>IFERROR($I41*INDEX('Carbon factors'!$C$4:$C$10,MATCH($J41,Fuel_Type,0),1),"")</f>
        <v/>
      </c>
      <c r="V41" s="47" t="str">
        <f>IF(K41="","",K41*'Carbon factors'!$C$5)</f>
        <v/>
      </c>
      <c r="W41" s="47" t="str">
        <f>IF(L41="","",L41*'Carbon factors'!$C$5)</f>
        <v/>
      </c>
      <c r="X41" s="47" t="str">
        <f>IF(M41="","",M41*'Carbon factors'!$C$5)</f>
        <v/>
      </c>
      <c r="Y41" s="221" t="str">
        <f t="shared" si="2"/>
        <v/>
      </c>
      <c r="Z41" s="61" t="str">
        <f t="shared" si="3"/>
        <v/>
      </c>
      <c r="AA41" s="280"/>
      <c r="AB41" s="111"/>
      <c r="AC41" s="112"/>
      <c r="AD41" s="112"/>
      <c r="AE41" s="112"/>
      <c r="AF41" s="113"/>
    </row>
    <row r="42" spans="1:32" s="36" customFormat="1" ht="13.5" customHeight="1">
      <c r="A42" s="286" t="str">
        <f>IF(Baseline!A42="","",Baseline!A42)</f>
        <v/>
      </c>
      <c r="B42" s="140" t="str">
        <f>IF(Baseline!B42="","",Baseline!B42)</f>
        <v/>
      </c>
      <c r="C42" s="140" t="str">
        <f>IF(Baseline!C42="","",Baseline!C42)</f>
        <v/>
      </c>
      <c r="D42" s="287" t="str">
        <f>IF(Baseline!D42="","",Baseline!D42)</f>
        <v/>
      </c>
      <c r="E42" s="88" t="str">
        <f t="shared" si="4"/>
        <v/>
      </c>
      <c r="F42" s="108"/>
      <c r="G42" s="100"/>
      <c r="H42" s="100"/>
      <c r="I42" s="100"/>
      <c r="J42" s="100"/>
      <c r="K42" s="100"/>
      <c r="L42" s="100"/>
      <c r="M42" s="100"/>
      <c r="N42" s="46" t="str">
        <f>IFERROR($G42*INDEX('Carbon factors'!$B$4:$B$10,MATCH($H42,Fuel_Type,0),1),"")</f>
        <v/>
      </c>
      <c r="O42" s="47" t="str">
        <f>IFERROR($I42*INDEX('Carbon factors'!$B$4:$B$10,MATCH($J42,Fuel_Type,0),1),"")</f>
        <v/>
      </c>
      <c r="P42" s="47" t="str">
        <f>IF(K42="","",K42*'Carbon factors'!$B$5)</f>
        <v/>
      </c>
      <c r="Q42" s="47" t="str">
        <f>IF(L42="","",L42*'Carbon factors'!$B$5)</f>
        <v/>
      </c>
      <c r="R42" s="47" t="str">
        <f>IF(M42="","",M42*'Carbon factors'!$B$5)</f>
        <v/>
      </c>
      <c r="S42" s="266" t="str">
        <f t="shared" si="1"/>
        <v/>
      </c>
      <c r="T42" s="49" t="str">
        <f>IFERROR($G42*INDEX('Carbon factors'!$C$4:$C$10,MATCH($H42,Fuel_Type,0),1),"")</f>
        <v/>
      </c>
      <c r="U42" s="47" t="str">
        <f>IFERROR($I42*INDEX('Carbon factors'!$C$4:$C$10,MATCH($J42,Fuel_Type,0),1),"")</f>
        <v/>
      </c>
      <c r="V42" s="47" t="str">
        <f>IF(K42="","",K42*'Carbon factors'!$C$5)</f>
        <v/>
      </c>
      <c r="W42" s="47" t="str">
        <f>IF(L42="","",L42*'Carbon factors'!$C$5)</f>
        <v/>
      </c>
      <c r="X42" s="47" t="str">
        <f>IF(M42="","",M42*'Carbon factors'!$C$5)</f>
        <v/>
      </c>
      <c r="Y42" s="221" t="str">
        <f t="shared" si="2"/>
        <v/>
      </c>
      <c r="Z42" s="61" t="str">
        <f t="shared" si="3"/>
        <v/>
      </c>
      <c r="AA42" s="280"/>
      <c r="AB42" s="111"/>
      <c r="AC42" s="112"/>
      <c r="AD42" s="112"/>
      <c r="AE42" s="112"/>
      <c r="AF42" s="113"/>
    </row>
    <row r="43" spans="1:32" s="36" customFormat="1" ht="13.5" customHeight="1">
      <c r="A43" s="286" t="str">
        <f>IF(Baseline!A43="","",Baseline!A43)</f>
        <v/>
      </c>
      <c r="B43" s="140" t="str">
        <f>IF(Baseline!B43="","",Baseline!B43)</f>
        <v/>
      </c>
      <c r="C43" s="140" t="str">
        <f>IF(Baseline!C43="","",Baseline!C43)</f>
        <v/>
      </c>
      <c r="D43" s="287" t="str">
        <f>IF(Baseline!D43="","",Baseline!D43)</f>
        <v/>
      </c>
      <c r="E43" s="88" t="str">
        <f t="shared" si="4"/>
        <v/>
      </c>
      <c r="F43" s="108"/>
      <c r="G43" s="100"/>
      <c r="H43" s="100"/>
      <c r="I43" s="100"/>
      <c r="J43" s="100"/>
      <c r="K43" s="100"/>
      <c r="L43" s="100"/>
      <c r="M43" s="100"/>
      <c r="N43" s="46" t="str">
        <f>IFERROR($G43*INDEX('Carbon factors'!$B$4:$B$10,MATCH($H43,Fuel_Type,0),1),"")</f>
        <v/>
      </c>
      <c r="O43" s="47" t="str">
        <f>IFERROR($I43*INDEX('Carbon factors'!$B$4:$B$10,MATCH($J43,Fuel_Type,0),1),"")</f>
        <v/>
      </c>
      <c r="P43" s="47" t="str">
        <f>IF(K43="","",K43*'Carbon factors'!$B$5)</f>
        <v/>
      </c>
      <c r="Q43" s="47" t="str">
        <f>IF(L43="","",L43*'Carbon factors'!$B$5)</f>
        <v/>
      </c>
      <c r="R43" s="47" t="str">
        <f>IF(M43="","",M43*'Carbon factors'!$B$5)</f>
        <v/>
      </c>
      <c r="S43" s="266" t="str">
        <f t="shared" si="1"/>
        <v/>
      </c>
      <c r="T43" s="49" t="str">
        <f>IFERROR($G43*INDEX('Carbon factors'!$C$4:$C$10,MATCH($H43,Fuel_Type,0),1),"")</f>
        <v/>
      </c>
      <c r="U43" s="47" t="str">
        <f>IFERROR($I43*INDEX('Carbon factors'!$C$4:$C$10,MATCH($J43,Fuel_Type,0),1),"")</f>
        <v/>
      </c>
      <c r="V43" s="47" t="str">
        <f>IF(K43="","",K43*'Carbon factors'!$C$5)</f>
        <v/>
      </c>
      <c r="W43" s="47" t="str">
        <f>IF(L43="","",L43*'Carbon factors'!$C$5)</f>
        <v/>
      </c>
      <c r="X43" s="47" t="str">
        <f>IF(M43="","",M43*'Carbon factors'!$C$5)</f>
        <v/>
      </c>
      <c r="Y43" s="221" t="str">
        <f t="shared" si="2"/>
        <v/>
      </c>
      <c r="Z43" s="61" t="str">
        <f t="shared" si="3"/>
        <v/>
      </c>
      <c r="AA43" s="280"/>
      <c r="AB43" s="111"/>
      <c r="AC43" s="112"/>
      <c r="AD43" s="112"/>
      <c r="AE43" s="112"/>
      <c r="AF43" s="113"/>
    </row>
    <row r="44" spans="1:32" s="36" customFormat="1" ht="13.5" customHeight="1">
      <c r="A44" s="286" t="str">
        <f>IF(Baseline!A44="","",Baseline!A44)</f>
        <v/>
      </c>
      <c r="B44" s="140" t="str">
        <f>IF(Baseline!B44="","",Baseline!B44)</f>
        <v/>
      </c>
      <c r="C44" s="140" t="str">
        <f>IF(Baseline!C44="","",Baseline!C44)</f>
        <v/>
      </c>
      <c r="D44" s="287" t="str">
        <f>IF(Baseline!D44="","",Baseline!D44)</f>
        <v/>
      </c>
      <c r="E44" s="88" t="str">
        <f t="shared" si="4"/>
        <v/>
      </c>
      <c r="F44" s="108"/>
      <c r="G44" s="100"/>
      <c r="H44" s="100"/>
      <c r="I44" s="100"/>
      <c r="J44" s="100"/>
      <c r="K44" s="100"/>
      <c r="L44" s="100"/>
      <c r="M44" s="100"/>
      <c r="N44" s="46" t="str">
        <f>IFERROR($G44*INDEX('Carbon factors'!$B$4:$B$10,MATCH($H44,Fuel_Type,0),1),"")</f>
        <v/>
      </c>
      <c r="O44" s="47" t="str">
        <f>IFERROR($I44*INDEX('Carbon factors'!$B$4:$B$10,MATCH($J44,Fuel_Type,0),1),"")</f>
        <v/>
      </c>
      <c r="P44" s="47" t="str">
        <f>IF(K44="","",K44*'Carbon factors'!$B$5)</f>
        <v/>
      </c>
      <c r="Q44" s="47" t="str">
        <f>IF(L44="","",L44*'Carbon factors'!$B$5)</f>
        <v/>
      </c>
      <c r="R44" s="47" t="str">
        <f>IF(M44="","",M44*'Carbon factors'!$B$5)</f>
        <v/>
      </c>
      <c r="S44" s="266" t="str">
        <f t="shared" si="1"/>
        <v/>
      </c>
      <c r="T44" s="49" t="str">
        <f>IFERROR($G44*INDEX('Carbon factors'!$C$4:$C$10,MATCH($H44,Fuel_Type,0),1),"")</f>
        <v/>
      </c>
      <c r="U44" s="47" t="str">
        <f>IFERROR($I44*INDEX('Carbon factors'!$C$4:$C$10,MATCH($J44,Fuel_Type,0),1),"")</f>
        <v/>
      </c>
      <c r="V44" s="47" t="str">
        <f>IF(K44="","",K44*'Carbon factors'!$C$5)</f>
        <v/>
      </c>
      <c r="W44" s="47" t="str">
        <f>IF(L44="","",L44*'Carbon factors'!$C$5)</f>
        <v/>
      </c>
      <c r="X44" s="47" t="str">
        <f>IF(M44="","",M44*'Carbon factors'!$C$5)</f>
        <v/>
      </c>
      <c r="Y44" s="221" t="str">
        <f t="shared" si="2"/>
        <v/>
      </c>
      <c r="Z44" s="61" t="str">
        <f t="shared" si="3"/>
        <v/>
      </c>
      <c r="AA44" s="280"/>
      <c r="AB44" s="111"/>
      <c r="AC44" s="112"/>
      <c r="AD44" s="112"/>
      <c r="AE44" s="112"/>
      <c r="AF44" s="113"/>
    </row>
    <row r="45" spans="1:32" s="36" customFormat="1" ht="13.5" customHeight="1">
      <c r="A45" s="286" t="str">
        <f>IF(Baseline!A45="","",Baseline!A45)</f>
        <v/>
      </c>
      <c r="B45" s="140" t="str">
        <f>IF(Baseline!B45="","",Baseline!B45)</f>
        <v/>
      </c>
      <c r="C45" s="140" t="str">
        <f>IF(Baseline!C45="","",Baseline!C45)</f>
        <v/>
      </c>
      <c r="D45" s="287" t="str">
        <f>IF(Baseline!D45="","",Baseline!D45)</f>
        <v/>
      </c>
      <c r="E45" s="88" t="str">
        <f t="shared" si="4"/>
        <v/>
      </c>
      <c r="F45" s="108"/>
      <c r="G45" s="100"/>
      <c r="H45" s="100"/>
      <c r="I45" s="100"/>
      <c r="J45" s="100"/>
      <c r="K45" s="100"/>
      <c r="L45" s="100"/>
      <c r="M45" s="100"/>
      <c r="N45" s="46" t="str">
        <f>IFERROR($G45*INDEX('Carbon factors'!$B$4:$B$10,MATCH($H45,Fuel_Type,0),1),"")</f>
        <v/>
      </c>
      <c r="O45" s="47" t="str">
        <f>IFERROR($I45*INDEX('Carbon factors'!$B$4:$B$10,MATCH($J45,Fuel_Type,0),1),"")</f>
        <v/>
      </c>
      <c r="P45" s="47" t="str">
        <f>IF(K45="","",K45*'Carbon factors'!$B$5)</f>
        <v/>
      </c>
      <c r="Q45" s="47" t="str">
        <f>IF(L45="","",L45*'Carbon factors'!$B$5)</f>
        <v/>
      </c>
      <c r="R45" s="47" t="str">
        <f>IF(M45="","",M45*'Carbon factors'!$B$5)</f>
        <v/>
      </c>
      <c r="S45" s="266" t="str">
        <f t="shared" si="1"/>
        <v/>
      </c>
      <c r="T45" s="49" t="str">
        <f>IFERROR($G45*INDEX('Carbon factors'!$C$4:$C$10,MATCH($H45,Fuel_Type,0),1),"")</f>
        <v/>
      </c>
      <c r="U45" s="47" t="str">
        <f>IFERROR($I45*INDEX('Carbon factors'!$C$4:$C$10,MATCH($J45,Fuel_Type,0),1),"")</f>
        <v/>
      </c>
      <c r="V45" s="47" t="str">
        <f>IF(K45="","",K45*'Carbon factors'!$C$5)</f>
        <v/>
      </c>
      <c r="W45" s="47" t="str">
        <f>IF(L45="","",L45*'Carbon factors'!$C$5)</f>
        <v/>
      </c>
      <c r="X45" s="47" t="str">
        <f>IF(M45="","",M45*'Carbon factors'!$C$5)</f>
        <v/>
      </c>
      <c r="Y45" s="221" t="str">
        <f t="shared" si="2"/>
        <v/>
      </c>
      <c r="Z45" s="61" t="str">
        <f t="shared" si="3"/>
        <v/>
      </c>
      <c r="AA45" s="280"/>
      <c r="AB45" s="111"/>
      <c r="AC45" s="112"/>
      <c r="AD45" s="112"/>
      <c r="AE45" s="112"/>
      <c r="AF45" s="113"/>
    </row>
    <row r="46" spans="1:32" s="36" customFormat="1" ht="13.5" customHeight="1">
      <c r="A46" s="286" t="str">
        <f>IF(Baseline!A46="","",Baseline!A46)</f>
        <v/>
      </c>
      <c r="B46" s="140" t="str">
        <f>IF(Baseline!B46="","",Baseline!B46)</f>
        <v/>
      </c>
      <c r="C46" s="140" t="str">
        <f>IF(Baseline!C46="","",Baseline!C46)</f>
        <v/>
      </c>
      <c r="D46" s="287" t="str">
        <f>IF(Baseline!D46="","",Baseline!D46)</f>
        <v/>
      </c>
      <c r="E46" s="88" t="str">
        <f t="shared" si="4"/>
        <v/>
      </c>
      <c r="F46" s="108"/>
      <c r="G46" s="100"/>
      <c r="H46" s="100"/>
      <c r="I46" s="100"/>
      <c r="J46" s="100"/>
      <c r="K46" s="100"/>
      <c r="L46" s="100"/>
      <c r="M46" s="100"/>
      <c r="N46" s="46" t="str">
        <f>IFERROR($G46*INDEX('Carbon factors'!$B$4:$B$10,MATCH($H46,Fuel_Type,0),1),"")</f>
        <v/>
      </c>
      <c r="O46" s="47" t="str">
        <f>IFERROR($I46*INDEX('Carbon factors'!$B$4:$B$10,MATCH($J46,Fuel_Type,0),1),"")</f>
        <v/>
      </c>
      <c r="P46" s="47" t="str">
        <f>IF(K46="","",K46*'Carbon factors'!$B$5)</f>
        <v/>
      </c>
      <c r="Q46" s="47" t="str">
        <f>IF(L46="","",L46*'Carbon factors'!$B$5)</f>
        <v/>
      </c>
      <c r="R46" s="47" t="str">
        <f>IF(M46="","",M46*'Carbon factors'!$B$5)</f>
        <v/>
      </c>
      <c r="S46" s="266" t="str">
        <f t="shared" si="1"/>
        <v/>
      </c>
      <c r="T46" s="49" t="str">
        <f>IFERROR($G46*INDEX('Carbon factors'!$C$4:$C$10,MATCH($H46,Fuel_Type,0),1),"")</f>
        <v/>
      </c>
      <c r="U46" s="47" t="str">
        <f>IFERROR($I46*INDEX('Carbon factors'!$C$4:$C$10,MATCH($J46,Fuel_Type,0),1),"")</f>
        <v/>
      </c>
      <c r="V46" s="47" t="str">
        <f>IF(K46="","",K46*'Carbon factors'!$C$5)</f>
        <v/>
      </c>
      <c r="W46" s="47" t="str">
        <f>IF(L46="","",L46*'Carbon factors'!$C$5)</f>
        <v/>
      </c>
      <c r="X46" s="47" t="str">
        <f>IF(M46="","",M46*'Carbon factors'!$C$5)</f>
        <v/>
      </c>
      <c r="Y46" s="221" t="str">
        <f t="shared" si="2"/>
        <v/>
      </c>
      <c r="Z46" s="61" t="str">
        <f t="shared" si="3"/>
        <v/>
      </c>
      <c r="AA46" s="280"/>
      <c r="AB46" s="111"/>
      <c r="AC46" s="112"/>
      <c r="AD46" s="112"/>
      <c r="AE46" s="112"/>
      <c r="AF46" s="113"/>
    </row>
    <row r="47" spans="1:32" s="36" customFormat="1" ht="13.5" customHeight="1">
      <c r="A47" s="286" t="str">
        <f>IF(Baseline!A47="","",Baseline!A47)</f>
        <v/>
      </c>
      <c r="B47" s="140" t="str">
        <f>IF(Baseline!B47="","",Baseline!B47)</f>
        <v/>
      </c>
      <c r="C47" s="140" t="str">
        <f>IF(Baseline!C47="","",Baseline!C47)</f>
        <v/>
      </c>
      <c r="D47" s="287" t="str">
        <f>IF(Baseline!D47="","",Baseline!D47)</f>
        <v/>
      </c>
      <c r="E47" s="88" t="str">
        <f t="shared" si="4"/>
        <v/>
      </c>
      <c r="F47" s="108"/>
      <c r="G47" s="100"/>
      <c r="H47" s="100"/>
      <c r="I47" s="100"/>
      <c r="J47" s="100"/>
      <c r="K47" s="100"/>
      <c r="L47" s="100"/>
      <c r="M47" s="100"/>
      <c r="N47" s="46" t="str">
        <f>IFERROR($G47*INDEX('Carbon factors'!$B$4:$B$10,MATCH($H47,Fuel_Type,0),1),"")</f>
        <v/>
      </c>
      <c r="O47" s="47" t="str">
        <f>IFERROR($I47*INDEX('Carbon factors'!$B$4:$B$10,MATCH($J47,Fuel_Type,0),1),"")</f>
        <v/>
      </c>
      <c r="P47" s="47" t="str">
        <f>IF(K47="","",K47*'Carbon factors'!$B$5)</f>
        <v/>
      </c>
      <c r="Q47" s="47" t="str">
        <f>IF(L47="","",L47*'Carbon factors'!$B$5)</f>
        <v/>
      </c>
      <c r="R47" s="47" t="str">
        <f>IF(M47="","",M47*'Carbon factors'!$B$5)</f>
        <v/>
      </c>
      <c r="S47" s="266" t="str">
        <f t="shared" si="1"/>
        <v/>
      </c>
      <c r="T47" s="49" t="str">
        <f>IFERROR($G47*INDEX('Carbon factors'!$C$4:$C$10,MATCH($H47,Fuel_Type,0),1),"")</f>
        <v/>
      </c>
      <c r="U47" s="47" t="str">
        <f>IFERROR($I47*INDEX('Carbon factors'!$C$4:$C$10,MATCH($J47,Fuel_Type,0),1),"")</f>
        <v/>
      </c>
      <c r="V47" s="47" t="str">
        <f>IF(K47="","",K47*'Carbon factors'!$C$5)</f>
        <v/>
      </c>
      <c r="W47" s="47" t="str">
        <f>IF(L47="","",L47*'Carbon factors'!$C$5)</f>
        <v/>
      </c>
      <c r="X47" s="47" t="str">
        <f>IF(M47="","",M47*'Carbon factors'!$C$5)</f>
        <v/>
      </c>
      <c r="Y47" s="221" t="str">
        <f t="shared" si="2"/>
        <v/>
      </c>
      <c r="Z47" s="61" t="str">
        <f t="shared" si="3"/>
        <v/>
      </c>
      <c r="AA47" s="280"/>
      <c r="AB47" s="111"/>
      <c r="AC47" s="112"/>
      <c r="AD47" s="112"/>
      <c r="AE47" s="112"/>
      <c r="AF47" s="113"/>
    </row>
    <row r="48" spans="1:32" s="36" customFormat="1" ht="13.5" customHeight="1">
      <c r="A48" s="286" t="str">
        <f>IF(Baseline!A48="","",Baseline!A48)</f>
        <v/>
      </c>
      <c r="B48" s="140" t="str">
        <f>IF(Baseline!B48="","",Baseline!B48)</f>
        <v/>
      </c>
      <c r="C48" s="140" t="str">
        <f>IF(Baseline!C48="","",Baseline!C48)</f>
        <v/>
      </c>
      <c r="D48" s="287" t="str">
        <f>IF(Baseline!D48="","",Baseline!D48)</f>
        <v/>
      </c>
      <c r="E48" s="88" t="str">
        <f t="shared" si="4"/>
        <v/>
      </c>
      <c r="F48" s="108"/>
      <c r="G48" s="100"/>
      <c r="H48" s="100"/>
      <c r="I48" s="100"/>
      <c r="J48" s="100"/>
      <c r="K48" s="100"/>
      <c r="L48" s="100"/>
      <c r="M48" s="100"/>
      <c r="N48" s="46" t="str">
        <f>IFERROR($G48*INDEX('Carbon factors'!$B$4:$B$10,MATCH($H48,Fuel_Type,0),1),"")</f>
        <v/>
      </c>
      <c r="O48" s="47" t="str">
        <f>IFERROR($I48*INDEX('Carbon factors'!$B$4:$B$10,MATCH($J48,Fuel_Type,0),1),"")</f>
        <v/>
      </c>
      <c r="P48" s="47" t="str">
        <f>IF(K48="","",K48*'Carbon factors'!$B$5)</f>
        <v/>
      </c>
      <c r="Q48" s="47" t="str">
        <f>IF(L48="","",L48*'Carbon factors'!$B$5)</f>
        <v/>
      </c>
      <c r="R48" s="47" t="str">
        <f>IF(M48="","",M48*'Carbon factors'!$B$5)</f>
        <v/>
      </c>
      <c r="S48" s="266" t="str">
        <f t="shared" si="1"/>
        <v/>
      </c>
      <c r="T48" s="49" t="str">
        <f>IFERROR($G48*INDEX('Carbon factors'!$C$4:$C$10,MATCH($H48,Fuel_Type,0),1),"")</f>
        <v/>
      </c>
      <c r="U48" s="47" t="str">
        <f>IFERROR($I48*INDEX('Carbon factors'!$C$4:$C$10,MATCH($J48,Fuel_Type,0),1),"")</f>
        <v/>
      </c>
      <c r="V48" s="47" t="str">
        <f>IF(K48="","",K48*'Carbon factors'!$C$5)</f>
        <v/>
      </c>
      <c r="W48" s="47" t="str">
        <f>IF(L48="","",L48*'Carbon factors'!$C$5)</f>
        <v/>
      </c>
      <c r="X48" s="47" t="str">
        <f>IF(M48="","",M48*'Carbon factors'!$C$5)</f>
        <v/>
      </c>
      <c r="Y48" s="221" t="str">
        <f t="shared" si="2"/>
        <v/>
      </c>
      <c r="Z48" s="61" t="str">
        <f t="shared" si="3"/>
        <v/>
      </c>
      <c r="AA48" s="280"/>
      <c r="AB48" s="111"/>
      <c r="AC48" s="112"/>
      <c r="AD48" s="112"/>
      <c r="AE48" s="112"/>
      <c r="AF48" s="113"/>
    </row>
    <row r="49" spans="1:32" s="36" customFormat="1" ht="13.5" customHeight="1">
      <c r="A49" s="286" t="str">
        <f>IF(Baseline!A49="","",Baseline!A49)</f>
        <v/>
      </c>
      <c r="B49" s="140" t="str">
        <f>IF(Baseline!B49="","",Baseline!B49)</f>
        <v/>
      </c>
      <c r="C49" s="140" t="str">
        <f>IF(Baseline!C49="","",Baseline!C49)</f>
        <v/>
      </c>
      <c r="D49" s="287" t="str">
        <f>IF(Baseline!D49="","",Baseline!D49)</f>
        <v/>
      </c>
      <c r="E49" s="88" t="str">
        <f t="shared" si="4"/>
        <v/>
      </c>
      <c r="F49" s="108"/>
      <c r="G49" s="100"/>
      <c r="H49" s="100"/>
      <c r="I49" s="100"/>
      <c r="J49" s="100"/>
      <c r="K49" s="100"/>
      <c r="L49" s="100"/>
      <c r="M49" s="100"/>
      <c r="N49" s="46" t="str">
        <f>IFERROR($G49*INDEX('Carbon factors'!$B$4:$B$10,MATCH($H49,Fuel_Type,0),1),"")</f>
        <v/>
      </c>
      <c r="O49" s="47" t="str">
        <f>IFERROR($I49*INDEX('Carbon factors'!$B$4:$B$10,MATCH($J49,Fuel_Type,0),1),"")</f>
        <v/>
      </c>
      <c r="P49" s="47" t="str">
        <f>IF(K49="","",K49*'Carbon factors'!$B$5)</f>
        <v/>
      </c>
      <c r="Q49" s="47" t="str">
        <f>IF(L49="","",L49*'Carbon factors'!$B$5)</f>
        <v/>
      </c>
      <c r="R49" s="47" t="str">
        <f>IF(M49="","",M49*'Carbon factors'!$B$5)</f>
        <v/>
      </c>
      <c r="S49" s="266" t="str">
        <f t="shared" si="1"/>
        <v/>
      </c>
      <c r="T49" s="49" t="str">
        <f>IFERROR($G49*INDEX('Carbon factors'!$C$4:$C$10,MATCH($H49,Fuel_Type,0),1),"")</f>
        <v/>
      </c>
      <c r="U49" s="47" t="str">
        <f>IFERROR($I49*INDEX('Carbon factors'!$C$4:$C$10,MATCH($J49,Fuel_Type,0),1),"")</f>
        <v/>
      </c>
      <c r="V49" s="47" t="str">
        <f>IF(K49="","",K49*'Carbon factors'!$C$5)</f>
        <v/>
      </c>
      <c r="W49" s="47" t="str">
        <f>IF(L49="","",L49*'Carbon factors'!$C$5)</f>
        <v/>
      </c>
      <c r="X49" s="47" t="str">
        <f>IF(M49="","",M49*'Carbon factors'!$C$5)</f>
        <v/>
      </c>
      <c r="Y49" s="221" t="str">
        <f t="shared" si="2"/>
        <v/>
      </c>
      <c r="Z49" s="61" t="str">
        <f t="shared" si="3"/>
        <v/>
      </c>
      <c r="AA49" s="280"/>
      <c r="AB49" s="111"/>
      <c r="AC49" s="112"/>
      <c r="AD49" s="112"/>
      <c r="AE49" s="112"/>
      <c r="AF49" s="113"/>
    </row>
    <row r="50" spans="1:32" s="36" customFormat="1" ht="13.5" customHeight="1">
      <c r="A50" s="286" t="str">
        <f>IF(Baseline!A50="","",Baseline!A50)</f>
        <v/>
      </c>
      <c r="B50" s="140" t="str">
        <f>IF(Baseline!B50="","",Baseline!B50)</f>
        <v/>
      </c>
      <c r="C50" s="140" t="str">
        <f>IF(Baseline!C50="","",Baseline!C50)</f>
        <v/>
      </c>
      <c r="D50" s="287" t="str">
        <f>IF(Baseline!D50="","",Baseline!D50)</f>
        <v/>
      </c>
      <c r="E50" s="88" t="str">
        <f t="shared" si="4"/>
        <v/>
      </c>
      <c r="F50" s="108"/>
      <c r="G50" s="100"/>
      <c r="H50" s="100"/>
      <c r="I50" s="100"/>
      <c r="J50" s="100"/>
      <c r="K50" s="100"/>
      <c r="L50" s="100"/>
      <c r="M50" s="100"/>
      <c r="N50" s="46" t="str">
        <f>IFERROR($G50*INDEX('Carbon factors'!$B$4:$B$10,MATCH($H50,Fuel_Type,0),1),"")</f>
        <v/>
      </c>
      <c r="O50" s="47" t="str">
        <f>IFERROR($I50*INDEX('Carbon factors'!$B$4:$B$10,MATCH($J50,Fuel_Type,0),1),"")</f>
        <v/>
      </c>
      <c r="P50" s="47" t="str">
        <f>IF(K50="","",K50*'Carbon factors'!$B$5)</f>
        <v/>
      </c>
      <c r="Q50" s="47" t="str">
        <f>IF(L50="","",L50*'Carbon factors'!$B$5)</f>
        <v/>
      </c>
      <c r="R50" s="47" t="str">
        <f>IF(M50="","",M50*'Carbon factors'!$B$5)</f>
        <v/>
      </c>
      <c r="S50" s="266" t="str">
        <f t="shared" si="1"/>
        <v/>
      </c>
      <c r="T50" s="49" t="str">
        <f>IFERROR($G50*INDEX('Carbon factors'!$C$4:$C$10,MATCH($H50,Fuel_Type,0),1),"")</f>
        <v/>
      </c>
      <c r="U50" s="47" t="str">
        <f>IFERROR($I50*INDEX('Carbon factors'!$C$4:$C$10,MATCH($J50,Fuel_Type,0),1),"")</f>
        <v/>
      </c>
      <c r="V50" s="47" t="str">
        <f>IF(K50="","",K50*'Carbon factors'!$C$5)</f>
        <v/>
      </c>
      <c r="W50" s="47" t="str">
        <f>IF(L50="","",L50*'Carbon factors'!$C$5)</f>
        <v/>
      </c>
      <c r="X50" s="47" t="str">
        <f>IF(M50="","",M50*'Carbon factors'!$C$5)</f>
        <v/>
      </c>
      <c r="Y50" s="221" t="str">
        <f t="shared" si="2"/>
        <v/>
      </c>
      <c r="Z50" s="61" t="str">
        <f t="shared" si="3"/>
        <v/>
      </c>
      <c r="AA50" s="280"/>
      <c r="AB50" s="111"/>
      <c r="AC50" s="112"/>
      <c r="AD50" s="112"/>
      <c r="AE50" s="112"/>
      <c r="AF50" s="113"/>
    </row>
    <row r="51" spans="1:32" s="36" customFormat="1" ht="13.5" customHeight="1">
      <c r="A51" s="286" t="str">
        <f>IF(Baseline!A51="","",Baseline!A51)</f>
        <v/>
      </c>
      <c r="B51" s="140" t="str">
        <f>IF(Baseline!B51="","",Baseline!B51)</f>
        <v/>
      </c>
      <c r="C51" s="140" t="str">
        <f>IF(Baseline!C51="","",Baseline!C51)</f>
        <v/>
      </c>
      <c r="D51" s="287" t="str">
        <f>IF(Baseline!D51="","",Baseline!D51)</f>
        <v/>
      </c>
      <c r="E51" s="88" t="str">
        <f t="shared" si="4"/>
        <v/>
      </c>
      <c r="F51" s="108"/>
      <c r="G51" s="100"/>
      <c r="H51" s="100"/>
      <c r="I51" s="100"/>
      <c r="J51" s="100"/>
      <c r="K51" s="100"/>
      <c r="L51" s="100"/>
      <c r="M51" s="100"/>
      <c r="N51" s="46" t="str">
        <f>IFERROR($G51*INDEX('Carbon factors'!$B$4:$B$10,MATCH($H51,Fuel_Type,0),1),"")</f>
        <v/>
      </c>
      <c r="O51" s="47" t="str">
        <f>IFERROR($I51*INDEX('Carbon factors'!$B$4:$B$10,MATCH($J51,Fuel_Type,0),1),"")</f>
        <v/>
      </c>
      <c r="P51" s="47" t="str">
        <f>IF(K51="","",K51*'Carbon factors'!$B$5)</f>
        <v/>
      </c>
      <c r="Q51" s="47" t="str">
        <f>IF(L51="","",L51*'Carbon factors'!$B$5)</f>
        <v/>
      </c>
      <c r="R51" s="47" t="str">
        <f>IF(M51="","",M51*'Carbon factors'!$B$5)</f>
        <v/>
      </c>
      <c r="S51" s="266" t="str">
        <f t="shared" si="1"/>
        <v/>
      </c>
      <c r="T51" s="49" t="str">
        <f>IFERROR($G51*INDEX('Carbon factors'!$C$4:$C$10,MATCH($H51,Fuel_Type,0),1),"")</f>
        <v/>
      </c>
      <c r="U51" s="47" t="str">
        <f>IFERROR($I51*INDEX('Carbon factors'!$C$4:$C$10,MATCH($J51,Fuel_Type,0),1),"")</f>
        <v/>
      </c>
      <c r="V51" s="47" t="str">
        <f>IF(K51="","",K51*'Carbon factors'!$C$5)</f>
        <v/>
      </c>
      <c r="W51" s="47" t="str">
        <f>IF(L51="","",L51*'Carbon factors'!$C$5)</f>
        <v/>
      </c>
      <c r="X51" s="47" t="str">
        <f>IF(M51="","",M51*'Carbon factors'!$C$5)</f>
        <v/>
      </c>
      <c r="Y51" s="221" t="str">
        <f t="shared" si="2"/>
        <v/>
      </c>
      <c r="Z51" s="61" t="str">
        <f t="shared" si="3"/>
        <v/>
      </c>
      <c r="AA51" s="280"/>
      <c r="AB51" s="111"/>
      <c r="AC51" s="112"/>
      <c r="AD51" s="112"/>
      <c r="AE51" s="112"/>
      <c r="AF51" s="113"/>
    </row>
    <row r="52" spans="1:32" s="36" customFormat="1" ht="13.5" customHeight="1">
      <c r="A52" s="286" t="str">
        <f>IF(Baseline!A52="","",Baseline!A52)</f>
        <v/>
      </c>
      <c r="B52" s="140" t="str">
        <f>IF(Baseline!B52="","",Baseline!B52)</f>
        <v/>
      </c>
      <c r="C52" s="140" t="str">
        <f>IF(Baseline!C52="","",Baseline!C52)</f>
        <v/>
      </c>
      <c r="D52" s="287" t="str">
        <f>IF(Baseline!D52="","",Baseline!D52)</f>
        <v/>
      </c>
      <c r="E52" s="88" t="str">
        <f t="shared" si="4"/>
        <v/>
      </c>
      <c r="F52" s="108"/>
      <c r="G52" s="100"/>
      <c r="H52" s="100"/>
      <c r="I52" s="100"/>
      <c r="J52" s="100"/>
      <c r="K52" s="100"/>
      <c r="L52" s="100"/>
      <c r="M52" s="100"/>
      <c r="N52" s="46" t="str">
        <f>IFERROR($G52*INDEX('Carbon factors'!$B$4:$B$10,MATCH($H52,Fuel_Type,0),1),"")</f>
        <v/>
      </c>
      <c r="O52" s="47" t="str">
        <f>IFERROR($I52*INDEX('Carbon factors'!$B$4:$B$10,MATCH($J52,Fuel_Type,0),1),"")</f>
        <v/>
      </c>
      <c r="P52" s="47" t="str">
        <f>IF(K52="","",K52*'Carbon factors'!$B$5)</f>
        <v/>
      </c>
      <c r="Q52" s="47" t="str">
        <f>IF(L52="","",L52*'Carbon factors'!$B$5)</f>
        <v/>
      </c>
      <c r="R52" s="47" t="str">
        <f>IF(M52="","",M52*'Carbon factors'!$B$5)</f>
        <v/>
      </c>
      <c r="S52" s="266" t="str">
        <f t="shared" si="1"/>
        <v/>
      </c>
      <c r="T52" s="49" t="str">
        <f>IFERROR($G52*INDEX('Carbon factors'!$C$4:$C$10,MATCH($H52,Fuel_Type,0),1),"")</f>
        <v/>
      </c>
      <c r="U52" s="47" t="str">
        <f>IFERROR($I52*INDEX('Carbon factors'!$C$4:$C$10,MATCH($J52,Fuel_Type,0),1),"")</f>
        <v/>
      </c>
      <c r="V52" s="47" t="str">
        <f>IF(K52="","",K52*'Carbon factors'!$C$5)</f>
        <v/>
      </c>
      <c r="W52" s="47" t="str">
        <f>IF(L52="","",L52*'Carbon factors'!$C$5)</f>
        <v/>
      </c>
      <c r="X52" s="47" t="str">
        <f>IF(M52="","",M52*'Carbon factors'!$C$5)</f>
        <v/>
      </c>
      <c r="Y52" s="221" t="str">
        <f t="shared" si="2"/>
        <v/>
      </c>
      <c r="Z52" s="61" t="str">
        <f t="shared" si="3"/>
        <v/>
      </c>
      <c r="AA52" s="280"/>
      <c r="AB52" s="111"/>
      <c r="AC52" s="112"/>
      <c r="AD52" s="112"/>
      <c r="AE52" s="112"/>
      <c r="AF52" s="113"/>
    </row>
    <row r="53" spans="1:32" s="36" customFormat="1" ht="13.5" customHeight="1">
      <c r="A53" s="286" t="str">
        <f>IF(Baseline!A53="","",Baseline!A53)</f>
        <v/>
      </c>
      <c r="B53" s="140" t="str">
        <f>IF(Baseline!B53="","",Baseline!B53)</f>
        <v/>
      </c>
      <c r="C53" s="140" t="str">
        <f>IF(Baseline!C53="","",Baseline!C53)</f>
        <v/>
      </c>
      <c r="D53" s="287" t="str">
        <f>IF(Baseline!D53="","",Baseline!D53)</f>
        <v/>
      </c>
      <c r="E53" s="88" t="str">
        <f t="shared" si="4"/>
        <v/>
      </c>
      <c r="F53" s="108"/>
      <c r="G53" s="100"/>
      <c r="H53" s="100"/>
      <c r="I53" s="100"/>
      <c r="J53" s="100"/>
      <c r="K53" s="100"/>
      <c r="L53" s="100"/>
      <c r="M53" s="100"/>
      <c r="N53" s="46" t="str">
        <f>IFERROR($G53*INDEX('Carbon factors'!$B$4:$B$10,MATCH($H53,Fuel_Type,0),1),"")</f>
        <v/>
      </c>
      <c r="O53" s="47" t="str">
        <f>IFERROR($I53*INDEX('Carbon factors'!$B$4:$B$10,MATCH($J53,Fuel_Type,0),1),"")</f>
        <v/>
      </c>
      <c r="P53" s="47" t="str">
        <f>IF(K53="","",K53*'Carbon factors'!$B$5)</f>
        <v/>
      </c>
      <c r="Q53" s="47" t="str">
        <f>IF(L53="","",L53*'Carbon factors'!$B$5)</f>
        <v/>
      </c>
      <c r="R53" s="47" t="str">
        <f>IF(M53="","",M53*'Carbon factors'!$B$5)</f>
        <v/>
      </c>
      <c r="S53" s="266" t="str">
        <f t="shared" si="1"/>
        <v/>
      </c>
      <c r="T53" s="49" t="str">
        <f>IFERROR($G53*INDEX('Carbon factors'!$C$4:$C$10,MATCH($H53,Fuel_Type,0),1),"")</f>
        <v/>
      </c>
      <c r="U53" s="47" t="str">
        <f>IFERROR($I53*INDEX('Carbon factors'!$C$4:$C$10,MATCH($J53,Fuel_Type,0),1),"")</f>
        <v/>
      </c>
      <c r="V53" s="47" t="str">
        <f>IF(K53="","",K53*'Carbon factors'!$C$5)</f>
        <v/>
      </c>
      <c r="W53" s="47" t="str">
        <f>IF(L53="","",L53*'Carbon factors'!$C$5)</f>
        <v/>
      </c>
      <c r="X53" s="47" t="str">
        <f>IF(M53="","",M53*'Carbon factors'!$C$5)</f>
        <v/>
      </c>
      <c r="Y53" s="221" t="str">
        <f t="shared" si="2"/>
        <v/>
      </c>
      <c r="Z53" s="61" t="str">
        <f t="shared" si="3"/>
        <v/>
      </c>
      <c r="AA53" s="280"/>
      <c r="AB53" s="111"/>
      <c r="AC53" s="112"/>
      <c r="AD53" s="112"/>
      <c r="AE53" s="112"/>
      <c r="AF53" s="113"/>
    </row>
    <row r="54" spans="1:32" s="36" customFormat="1" ht="13.5" customHeight="1">
      <c r="A54" s="286" t="str">
        <f>IF(Baseline!A54="","",Baseline!A54)</f>
        <v/>
      </c>
      <c r="B54" s="140" t="str">
        <f>IF(Baseline!B54="","",Baseline!B54)</f>
        <v/>
      </c>
      <c r="C54" s="140" t="str">
        <f>IF(Baseline!C54="","",Baseline!C54)</f>
        <v/>
      </c>
      <c r="D54" s="287" t="str">
        <f>IF(Baseline!D54="","",Baseline!D54)</f>
        <v/>
      </c>
      <c r="E54" s="88" t="str">
        <f t="shared" si="4"/>
        <v/>
      </c>
      <c r="F54" s="108"/>
      <c r="G54" s="100"/>
      <c r="H54" s="100"/>
      <c r="I54" s="100"/>
      <c r="J54" s="100"/>
      <c r="K54" s="100"/>
      <c r="L54" s="100"/>
      <c r="M54" s="100"/>
      <c r="N54" s="46" t="str">
        <f>IFERROR($G54*INDEX('Carbon factors'!$B$4:$B$10,MATCH($H54,Fuel_Type,0),1),"")</f>
        <v/>
      </c>
      <c r="O54" s="47" t="str">
        <f>IFERROR($I54*INDEX('Carbon factors'!$B$4:$B$10,MATCH($J54,Fuel_Type,0),1),"")</f>
        <v/>
      </c>
      <c r="P54" s="47" t="str">
        <f>IF(K54="","",K54*'Carbon factors'!$B$5)</f>
        <v/>
      </c>
      <c r="Q54" s="47" t="str">
        <f>IF(L54="","",L54*'Carbon factors'!$B$5)</f>
        <v/>
      </c>
      <c r="R54" s="47" t="str">
        <f>IF(M54="","",M54*'Carbon factors'!$B$5)</f>
        <v/>
      </c>
      <c r="S54" s="266" t="str">
        <f t="shared" si="1"/>
        <v/>
      </c>
      <c r="T54" s="49" t="str">
        <f>IFERROR($G54*INDEX('Carbon factors'!$C$4:$C$10,MATCH($H54,Fuel_Type,0),1),"")</f>
        <v/>
      </c>
      <c r="U54" s="47" t="str">
        <f>IFERROR($I54*INDEX('Carbon factors'!$C$4:$C$10,MATCH($J54,Fuel_Type,0),1),"")</f>
        <v/>
      </c>
      <c r="V54" s="47" t="str">
        <f>IF(K54="","",K54*'Carbon factors'!$C$5)</f>
        <v/>
      </c>
      <c r="W54" s="47" t="str">
        <f>IF(L54="","",L54*'Carbon factors'!$C$5)</f>
        <v/>
      </c>
      <c r="X54" s="47" t="str">
        <f>IF(M54="","",M54*'Carbon factors'!$C$5)</f>
        <v/>
      </c>
      <c r="Y54" s="221" t="str">
        <f t="shared" si="2"/>
        <v/>
      </c>
      <c r="Z54" s="61" t="str">
        <f t="shared" si="3"/>
        <v/>
      </c>
      <c r="AA54" s="280"/>
      <c r="AB54" s="111"/>
      <c r="AC54" s="112"/>
      <c r="AD54" s="112"/>
      <c r="AE54" s="112"/>
      <c r="AF54" s="113"/>
    </row>
    <row r="55" spans="1:32" s="36" customFormat="1" ht="13.5" customHeight="1">
      <c r="A55" s="286" t="str">
        <f>IF(Baseline!A55="","",Baseline!A55)</f>
        <v/>
      </c>
      <c r="B55" s="140" t="str">
        <f>IF(Baseline!B55="","",Baseline!B55)</f>
        <v/>
      </c>
      <c r="C55" s="140" t="str">
        <f>IF(Baseline!C55="","",Baseline!C55)</f>
        <v/>
      </c>
      <c r="D55" s="287" t="str">
        <f>IF(Baseline!D55="","",Baseline!D55)</f>
        <v/>
      </c>
      <c r="E55" s="88" t="str">
        <f t="shared" si="4"/>
        <v/>
      </c>
      <c r="F55" s="108"/>
      <c r="G55" s="100"/>
      <c r="H55" s="100"/>
      <c r="I55" s="100"/>
      <c r="J55" s="100"/>
      <c r="K55" s="100"/>
      <c r="L55" s="100"/>
      <c r="M55" s="100"/>
      <c r="N55" s="46" t="str">
        <f>IFERROR($G55*INDEX('Carbon factors'!$B$4:$B$10,MATCH($H55,Fuel_Type,0),1),"")</f>
        <v/>
      </c>
      <c r="O55" s="47" t="str">
        <f>IFERROR($I55*INDEX('Carbon factors'!$B$4:$B$10,MATCH($J55,Fuel_Type,0),1),"")</f>
        <v/>
      </c>
      <c r="P55" s="47" t="str">
        <f>IF(K55="","",K55*'Carbon factors'!$B$5)</f>
        <v/>
      </c>
      <c r="Q55" s="47" t="str">
        <f>IF(L55="","",L55*'Carbon factors'!$B$5)</f>
        <v/>
      </c>
      <c r="R55" s="47" t="str">
        <f>IF(M55="","",M55*'Carbon factors'!$B$5)</f>
        <v/>
      </c>
      <c r="S55" s="266" t="str">
        <f t="shared" si="1"/>
        <v/>
      </c>
      <c r="T55" s="49" t="str">
        <f>IFERROR($G55*INDEX('Carbon factors'!$C$4:$C$10,MATCH($H55,Fuel_Type,0),1),"")</f>
        <v/>
      </c>
      <c r="U55" s="47" t="str">
        <f>IFERROR($I55*INDEX('Carbon factors'!$C$4:$C$10,MATCH($J55,Fuel_Type,0),1),"")</f>
        <v/>
      </c>
      <c r="V55" s="47" t="str">
        <f>IF(K55="","",K55*'Carbon factors'!$C$5)</f>
        <v/>
      </c>
      <c r="W55" s="47" t="str">
        <f>IF(L55="","",L55*'Carbon factors'!$C$5)</f>
        <v/>
      </c>
      <c r="X55" s="47" t="str">
        <f>IF(M55="","",M55*'Carbon factors'!$C$5)</f>
        <v/>
      </c>
      <c r="Y55" s="221" t="str">
        <f t="shared" si="2"/>
        <v/>
      </c>
      <c r="Z55" s="61" t="str">
        <f t="shared" si="3"/>
        <v/>
      </c>
      <c r="AA55" s="280"/>
      <c r="AB55" s="111"/>
      <c r="AC55" s="112"/>
      <c r="AD55" s="112"/>
      <c r="AE55" s="112"/>
      <c r="AF55" s="113"/>
    </row>
    <row r="56" spans="1:32" s="36" customFormat="1" ht="13.5" customHeight="1">
      <c r="A56" s="288" t="str">
        <f>IF(Baseline!A56="","",Baseline!A56)</f>
        <v/>
      </c>
      <c r="B56" s="289" t="str">
        <f>IF(Baseline!B56="","",Baseline!B56)</f>
        <v/>
      </c>
      <c r="C56" s="289" t="str">
        <f>IF(Baseline!C56="","",Baseline!C56)</f>
        <v/>
      </c>
      <c r="D56" s="290" t="str">
        <f>IF(Baseline!D56="","",Baseline!D56)</f>
        <v/>
      </c>
      <c r="E56" s="89" t="str">
        <f t="shared" si="4"/>
        <v/>
      </c>
      <c r="F56" s="109"/>
      <c r="G56" s="106"/>
      <c r="H56" s="100"/>
      <c r="I56" s="106"/>
      <c r="J56" s="106"/>
      <c r="K56" s="106"/>
      <c r="L56" s="106"/>
      <c r="M56" s="107"/>
      <c r="N56" s="50" t="str">
        <f>IFERROR($G56*INDEX('Carbon factors'!$B$4:$B$10,MATCH($H56,Fuel_Type,0),1),"")</f>
        <v/>
      </c>
      <c r="O56" s="47" t="str">
        <f>IFERROR($I56*INDEX('Carbon factors'!$B$4:$B$10,MATCH($J56,Fuel_Type,0),1),"")</f>
        <v/>
      </c>
      <c r="P56" s="47" t="str">
        <f>IF(K56="","",K56*'Carbon factors'!$B$5)</f>
        <v/>
      </c>
      <c r="Q56" s="51" t="str">
        <f>IF(L56="","",L56*'Carbon factors'!$B$5)</f>
        <v/>
      </c>
      <c r="R56" s="51" t="str">
        <f>IF(M56="","",M56*'Carbon factors'!$B$5)</f>
        <v/>
      </c>
      <c r="S56" s="267" t="str">
        <f t="shared" si="1"/>
        <v/>
      </c>
      <c r="T56" s="53" t="str">
        <f>IFERROR($G56*INDEX('Carbon factors'!$C$4:$C$10,MATCH($H56,Fuel_Type,0),1),"")</f>
        <v/>
      </c>
      <c r="U56" s="51" t="str">
        <f>IFERROR($I56*INDEX('Carbon factors'!$C$4:$C$10,MATCH($J56,Fuel_Type,0),1),"")</f>
        <v/>
      </c>
      <c r="V56" s="51" t="str">
        <f>IF(K56="","",K56*'Carbon factors'!$C$5)</f>
        <v/>
      </c>
      <c r="W56" s="51" t="str">
        <f>IF(L56="","",L56*'Carbon factors'!$C$5)</f>
        <v/>
      </c>
      <c r="X56" s="51" t="str">
        <f>IF(M56="","",M56*'Carbon factors'!$C$5)</f>
        <v/>
      </c>
      <c r="Y56" s="221" t="str">
        <f t="shared" si="2"/>
        <v/>
      </c>
      <c r="Z56" s="61" t="str">
        <f t="shared" si="3"/>
        <v/>
      </c>
      <c r="AA56" s="280"/>
      <c r="AB56" s="114"/>
      <c r="AC56" s="316"/>
      <c r="AD56" s="316"/>
      <c r="AE56" s="316"/>
      <c r="AF56" s="317"/>
    </row>
    <row r="57" spans="1:32" s="36" customFormat="1" ht="21.75" customHeight="1">
      <c r="A57" s="54" t="s">
        <v>2</v>
      </c>
      <c r="B57" s="55">
        <f>SUMPRODUCT(B6:B56,C6:C56)</f>
        <v>178.8</v>
      </c>
      <c r="C57" s="55">
        <f>SUM(C6:C56)</f>
        <v>3</v>
      </c>
      <c r="D57" s="55">
        <f>SUM(D6:D56)</f>
        <v>119.2</v>
      </c>
      <c r="E57" s="275">
        <f>S57/B57</f>
        <v>8.9387583892617446</v>
      </c>
      <c r="F57" s="200" t="s">
        <v>3</v>
      </c>
      <c r="G57" s="55">
        <f>SUMPRODUCT(G6:G56,C6:C56)</f>
        <v>2879</v>
      </c>
      <c r="H57" s="83" t="s">
        <v>12</v>
      </c>
      <c r="I57" s="55">
        <f>SUMPRODUCT(I6:I56,C6:C56)</f>
        <v>4586</v>
      </c>
      <c r="J57" s="83" t="s">
        <v>12</v>
      </c>
      <c r="K57" s="55">
        <f>SUMPRODUCT(K6:K56,C6:C56)</f>
        <v>810</v>
      </c>
      <c r="L57" s="55">
        <f>SUMPRODUCT(L6:L56,C6:C56)</f>
        <v>543</v>
      </c>
      <c r="M57" s="56">
        <f>SUMPRODUCT(M6:M56,C6:C56)</f>
        <v>0</v>
      </c>
      <c r="N57" s="197">
        <f>SUMPRODUCT(N6:N56,$C$6:$C$56)</f>
        <v>621.86400000000003</v>
      </c>
      <c r="O57" s="198">
        <f>SUMPRODUCT(O6:O56,$C$6:$C$56)</f>
        <v>990.57600000000002</v>
      </c>
      <c r="P57" s="198">
        <f>SUMPRODUCT(P6:P56,$C$6:$C$56)</f>
        <v>420.39</v>
      </c>
      <c r="Q57" s="55">
        <f>SUMPRODUCT(Q6:Q56,$C$6:$C$56)</f>
        <v>281.81700000000001</v>
      </c>
      <c r="R57" s="55">
        <f>SUMPRODUCT(R6:R56,$C$6:$C$56)</f>
        <v>0</v>
      </c>
      <c r="S57" s="276">
        <f>SUMPRODUCT(E6:E56,D6:D56)</f>
        <v>1598.25</v>
      </c>
      <c r="T57" s="58">
        <f>SUMPRODUCT(T6:T56,$C$6:$C$56)</f>
        <v>604.58999999999992</v>
      </c>
      <c r="U57" s="55">
        <f>SUMPRODUCT(U6:U56,$C$6:$C$56)</f>
        <v>963.06</v>
      </c>
      <c r="V57" s="55">
        <f>SUMPRODUCT(V6:V56,$C$6:$C$56)</f>
        <v>188.73000000000002</v>
      </c>
      <c r="W57" s="55">
        <f>SUMPRODUCT(W6:W56,$C$6:$C$56)</f>
        <v>126.51900000000001</v>
      </c>
      <c r="X57" s="55">
        <f>SUMPRODUCT(X6:X56,$C$6:$C$56)</f>
        <v>0</v>
      </c>
      <c r="Y57" s="283">
        <f>SUMPRODUCT(Z6:Z56,D6:D56)</f>
        <v>1308.886</v>
      </c>
      <c r="Z57" s="284">
        <f>Y57/B57</f>
        <v>7.3203914988814311</v>
      </c>
      <c r="AA57" s="285">
        <f>SUMPRODUCT(AA6:AA56,$B$6:$B$56,$C$6:$C$56)/SUMPRODUCT(B6:B56,C6:C56)</f>
        <v>33.713333333333331</v>
      </c>
      <c r="AB57" s="197">
        <f>SUMPRODUCT(AB6:AB56,$C$6:$C$56)</f>
        <v>4691</v>
      </c>
      <c r="AC57" s="198">
        <f>SUMPRODUCT(AC6:AC56,$C$6:$C$56)</f>
        <v>4215</v>
      </c>
      <c r="AD57" s="198">
        <f>SUMPRODUCT(AD6:AD56,$C$6:$C$56)</f>
        <v>810</v>
      </c>
      <c r="AE57" s="198">
        <f>SUMPRODUCT(AE6:AE56,$C$6:$C$56)</f>
        <v>345</v>
      </c>
      <c r="AF57" s="278">
        <f>SUMPRODUCT(AF6:AF56,$C$6:$C$56)</f>
        <v>0</v>
      </c>
    </row>
    <row r="58" spans="1:32" s="80" customFormat="1" ht="27" customHeight="1">
      <c r="A58" s="374" t="s">
        <v>185</v>
      </c>
      <c r="B58" s="375"/>
      <c r="C58" s="375"/>
      <c r="D58" s="375"/>
      <c r="E58" s="423"/>
      <c r="F58" s="423"/>
      <c r="G58" s="423"/>
      <c r="H58" s="423"/>
      <c r="I58" s="423"/>
      <c r="J58" s="423"/>
      <c r="K58" s="423"/>
      <c r="L58" s="423"/>
      <c r="M58" s="423"/>
      <c r="N58" s="423"/>
      <c r="O58" s="423"/>
      <c r="P58" s="423"/>
      <c r="Q58" s="423"/>
      <c r="R58" s="423"/>
      <c r="S58" s="423"/>
      <c r="T58" s="423"/>
      <c r="U58" s="423"/>
      <c r="V58" s="423"/>
      <c r="W58" s="423"/>
      <c r="X58" s="423"/>
      <c r="Y58" s="460"/>
      <c r="Z58" s="460"/>
      <c r="AA58" s="458" t="s">
        <v>210</v>
      </c>
      <c r="AB58" s="458"/>
      <c r="AC58" s="458"/>
      <c r="AD58" s="458"/>
      <c r="AE58" s="458"/>
      <c r="AF58" s="459"/>
    </row>
    <row r="59" spans="1:32" s="36" customFormat="1" ht="32.25" customHeight="1">
      <c r="A59" s="378" t="str">
        <f>Baseline!A59</f>
        <v>Building Use</v>
      </c>
      <c r="B59" s="436" t="str">
        <f>Baseline!B59</f>
        <v>Area per unit (m²)</v>
      </c>
      <c r="C59" s="436" t="str">
        <f>Baseline!C59</f>
        <v>Number of units</v>
      </c>
      <c r="D59" s="380" t="str">
        <f>Baseline!D59</f>
        <v>Total area represented by model  (m²)</v>
      </c>
      <c r="E59" s="370" t="str">
        <f>Baseline!E3</f>
        <v>VALIDATION CHECK</v>
      </c>
      <c r="F59" s="437"/>
      <c r="G59" s="369" t="s">
        <v>246</v>
      </c>
      <c r="H59" s="370"/>
      <c r="I59" s="370"/>
      <c r="J59" s="370"/>
      <c r="K59" s="370"/>
      <c r="L59" s="370"/>
      <c r="M59" s="371"/>
      <c r="N59" s="369" t="s">
        <v>247</v>
      </c>
      <c r="O59" s="370"/>
      <c r="P59" s="370"/>
      <c r="Q59" s="370"/>
      <c r="R59" s="370"/>
      <c r="S59" s="370"/>
      <c r="T59" s="446" t="s">
        <v>18</v>
      </c>
      <c r="U59" s="447"/>
      <c r="V59" s="447"/>
      <c r="W59" s="447"/>
      <c r="X59" s="447"/>
      <c r="Y59" s="447"/>
      <c r="Z59" s="448"/>
      <c r="AA59" s="450" t="s">
        <v>12</v>
      </c>
      <c r="AB59" s="369" t="s">
        <v>82</v>
      </c>
      <c r="AC59" s="370"/>
      <c r="AD59" s="370"/>
      <c r="AE59" s="370"/>
      <c r="AF59" s="371"/>
    </row>
    <row r="60" spans="1:32" s="36" customFormat="1" ht="38.25">
      <c r="A60" s="451"/>
      <c r="B60" s="383"/>
      <c r="C60" s="383"/>
      <c r="D60" s="428"/>
      <c r="E60" s="436" t="s">
        <v>29</v>
      </c>
      <c r="F60" s="389" t="s">
        <v>28</v>
      </c>
      <c r="G60" s="378" t="s">
        <v>89</v>
      </c>
      <c r="H60" s="436" t="s">
        <v>20</v>
      </c>
      <c r="I60" s="436" t="s">
        <v>90</v>
      </c>
      <c r="J60" s="436" t="s">
        <v>21</v>
      </c>
      <c r="K60" s="436" t="s">
        <v>91</v>
      </c>
      <c r="L60" s="436" t="s">
        <v>92</v>
      </c>
      <c r="M60" s="380" t="s">
        <v>93</v>
      </c>
      <c r="N60" s="206" t="str">
        <f>'Carbon factors'!A4</f>
        <v>Natural Gas</v>
      </c>
      <c r="O60" s="207" t="str">
        <f>'Carbon factors'!A5</f>
        <v xml:space="preserve">Grid Electricity </v>
      </c>
      <c r="P60" s="438"/>
      <c r="Q60" s="438"/>
      <c r="R60" s="439"/>
      <c r="S60" s="372" t="s">
        <v>95</v>
      </c>
      <c r="T60" s="219" t="str">
        <f>N60</f>
        <v>Natural Gas</v>
      </c>
      <c r="U60" s="209" t="str">
        <f>O60</f>
        <v xml:space="preserve">Grid Electricity </v>
      </c>
      <c r="V60" s="182"/>
      <c r="W60" s="182"/>
      <c r="X60" s="182"/>
      <c r="Y60" s="136" t="s">
        <v>113</v>
      </c>
      <c r="Z60" s="452" t="s">
        <v>115</v>
      </c>
      <c r="AA60" s="450"/>
      <c r="AB60" s="378" t="s">
        <v>5</v>
      </c>
      <c r="AC60" s="436" t="s">
        <v>6</v>
      </c>
      <c r="AD60" s="436" t="s">
        <v>7</v>
      </c>
      <c r="AE60" s="436" t="s">
        <v>8</v>
      </c>
      <c r="AF60" s="380" t="s">
        <v>9</v>
      </c>
    </row>
    <row r="61" spans="1:32" s="36" customFormat="1">
      <c r="A61" s="379"/>
      <c r="B61" s="384"/>
      <c r="C61" s="384"/>
      <c r="D61" s="381"/>
      <c r="E61" s="384"/>
      <c r="F61" s="390"/>
      <c r="G61" s="379"/>
      <c r="H61" s="384"/>
      <c r="I61" s="384"/>
      <c r="J61" s="384"/>
      <c r="K61" s="384"/>
      <c r="L61" s="384"/>
      <c r="M61" s="381"/>
      <c r="N61" s="251">
        <f>VLOOKUP(N60,'Carbon factors'!$A$4:$C$10,2,FALSE)</f>
        <v>0.216</v>
      </c>
      <c r="O61" s="252">
        <f>VLOOKUP(O60,'Carbon factors'!$A$4:$C$10,2,FALSE)</f>
        <v>0.51900000000000002</v>
      </c>
      <c r="P61" s="440"/>
      <c r="Q61" s="440"/>
      <c r="R61" s="441"/>
      <c r="S61" s="373"/>
      <c r="T61" s="251">
        <f>VLOOKUP(T60,'Carbon factors'!$A$4:$C$10,3,FALSE)</f>
        <v>0.21</v>
      </c>
      <c r="U61" s="252">
        <f>VLOOKUP(U60,'Carbon factors'!$A$4:$C$10,3,FALSE)</f>
        <v>0.23300000000000001</v>
      </c>
      <c r="V61" s="182"/>
      <c r="W61" s="182"/>
      <c r="X61" s="182"/>
      <c r="Y61" s="150"/>
      <c r="Z61" s="453"/>
      <c r="AA61" s="450"/>
      <c r="AB61" s="379"/>
      <c r="AC61" s="384"/>
      <c r="AD61" s="384"/>
      <c r="AE61" s="384"/>
      <c r="AF61" s="381"/>
    </row>
    <row r="62" spans="1:32" s="36" customFormat="1" ht="13.5" customHeight="1">
      <c r="A62" s="286" t="str">
        <f>IF(Baseline!A62="","",Baseline!A62)</f>
        <v>Hotel and retail</v>
      </c>
      <c r="B62" s="140">
        <f>IF(Baseline!B62="","",Baseline!B62)</f>
        <v>2684.7</v>
      </c>
      <c r="C62" s="140">
        <f>IF(Baseline!C62="","",Baseline!C62)</f>
        <v>1</v>
      </c>
      <c r="D62" s="287">
        <f>IF(Baseline!D62="","",Baseline!D62)</f>
        <v>2684.7</v>
      </c>
      <c r="E62" s="296">
        <f t="shared" ref="E62:E92" si="5">IFERROR(S62/$B62,"")</f>
        <v>50.681604</v>
      </c>
      <c r="F62" s="108">
        <v>50.7</v>
      </c>
      <c r="G62" s="100">
        <v>10.24</v>
      </c>
      <c r="H62" s="100" t="s">
        <v>11</v>
      </c>
      <c r="I62" s="100">
        <v>156.88</v>
      </c>
      <c r="J62" s="100" t="s">
        <v>11</v>
      </c>
      <c r="K62" s="100">
        <v>10.31</v>
      </c>
      <c r="L62" s="100">
        <v>16.690000000000001</v>
      </c>
      <c r="M62" s="100">
        <v>1.93</v>
      </c>
      <c r="N62" s="204">
        <v>167.119</v>
      </c>
      <c r="O62" s="205">
        <v>28.1</v>
      </c>
      <c r="P62" s="440"/>
      <c r="Q62" s="440"/>
      <c r="R62" s="441"/>
      <c r="S62" s="120">
        <f t="shared" ref="S62:S92" si="6">IF(SUM(N62:R62)=0,"",SUMPRODUCT($N$61:$O$61,N62:O62)*$B62*$C62)</f>
        <v>136064.90225879999</v>
      </c>
      <c r="T62" s="45">
        <f t="shared" ref="T62:T92" si="7">IF(N62=0,"",N62)</f>
        <v>167.119</v>
      </c>
      <c r="U62" s="43">
        <f t="shared" ref="U62:U92" si="8">IF(O62=0,"",O62)</f>
        <v>28.1</v>
      </c>
      <c r="V62" s="233"/>
      <c r="W62" s="233"/>
      <c r="X62" s="233"/>
      <c r="Y62" s="44">
        <f t="shared" ref="Y62:Y92" si="9">IF(SUM(T62:U62)=0,"",SUMPRODUCT($T$61:$U$61,T62:U62)*$B62*$C62)</f>
        <v>111797.05596299998</v>
      </c>
      <c r="Z62" s="126">
        <f>IFERROR(Y62/$B62,"")</f>
        <v>41.642289999999996</v>
      </c>
      <c r="AA62" s="450"/>
      <c r="AB62" s="111">
        <v>27490</v>
      </c>
      <c r="AC62" s="112">
        <v>421060</v>
      </c>
      <c r="AD62" s="112">
        <v>27671</v>
      </c>
      <c r="AE62" s="112">
        <v>44795</v>
      </c>
      <c r="AF62" s="113">
        <v>5186</v>
      </c>
    </row>
    <row r="63" spans="1:32" s="36" customFormat="1" ht="13.5" customHeight="1">
      <c r="A63" s="286" t="str">
        <f>IF(Baseline!A63="","",Baseline!A63)</f>
        <v/>
      </c>
      <c r="B63" s="140" t="str">
        <f>IF(Baseline!B63="","",Baseline!B63)</f>
        <v/>
      </c>
      <c r="C63" s="140" t="str">
        <f>IF(Baseline!C63="","",Baseline!C63)</f>
        <v/>
      </c>
      <c r="D63" s="287" t="str">
        <f>IF(Baseline!D63="","",Baseline!D63)</f>
        <v/>
      </c>
      <c r="E63" s="131" t="str">
        <f t="shared" si="5"/>
        <v/>
      </c>
      <c r="F63" s="108"/>
      <c r="G63" s="100"/>
      <c r="H63" s="100"/>
      <c r="I63" s="100"/>
      <c r="J63" s="100"/>
      <c r="K63" s="100"/>
      <c r="L63" s="100"/>
      <c r="M63" s="100"/>
      <c r="N63" s="204"/>
      <c r="O63" s="205"/>
      <c r="P63" s="440"/>
      <c r="Q63" s="440"/>
      <c r="R63" s="441"/>
      <c r="S63" s="48" t="str">
        <f t="shared" si="6"/>
        <v/>
      </c>
      <c r="T63" s="49" t="str">
        <f t="shared" si="7"/>
        <v/>
      </c>
      <c r="U63" s="47" t="str">
        <f t="shared" si="8"/>
        <v/>
      </c>
      <c r="V63" s="203"/>
      <c r="W63" s="203"/>
      <c r="X63" s="203"/>
      <c r="Y63" s="48" t="str">
        <f t="shared" si="9"/>
        <v/>
      </c>
      <c r="Z63" s="127" t="str">
        <f t="shared" ref="Z63:Z92" si="10">IFERROR(Y63/$B63,"")</f>
        <v/>
      </c>
      <c r="AA63" s="450"/>
      <c r="AB63" s="111"/>
      <c r="AC63" s="112"/>
      <c r="AD63" s="112"/>
      <c r="AE63" s="112"/>
      <c r="AF63" s="113"/>
    </row>
    <row r="64" spans="1:32" s="36" customFormat="1" ht="13.5" customHeight="1">
      <c r="A64" s="286" t="str">
        <f>IF(Baseline!A64="","",Baseline!A64)</f>
        <v/>
      </c>
      <c r="B64" s="140" t="str">
        <f>IF(Baseline!B64="","",Baseline!B64)</f>
        <v/>
      </c>
      <c r="C64" s="140" t="str">
        <f>IF(Baseline!C64="","",Baseline!C64)</f>
        <v/>
      </c>
      <c r="D64" s="287" t="str">
        <f>IF(Baseline!D64="","",Baseline!D64)</f>
        <v/>
      </c>
      <c r="E64" s="131" t="str">
        <f t="shared" si="5"/>
        <v/>
      </c>
      <c r="F64" s="108"/>
      <c r="G64" s="100"/>
      <c r="H64" s="100"/>
      <c r="I64" s="100"/>
      <c r="J64" s="100"/>
      <c r="K64" s="100"/>
      <c r="L64" s="100"/>
      <c r="M64" s="100"/>
      <c r="N64" s="204"/>
      <c r="O64" s="205"/>
      <c r="P64" s="440"/>
      <c r="Q64" s="440"/>
      <c r="R64" s="441"/>
      <c r="S64" s="48" t="str">
        <f t="shared" si="6"/>
        <v/>
      </c>
      <c r="T64" s="49" t="str">
        <f t="shared" si="7"/>
        <v/>
      </c>
      <c r="U64" s="47" t="str">
        <f t="shared" si="8"/>
        <v/>
      </c>
      <c r="V64" s="203"/>
      <c r="W64" s="203"/>
      <c r="X64" s="203"/>
      <c r="Y64" s="48" t="str">
        <f t="shared" si="9"/>
        <v/>
      </c>
      <c r="Z64" s="127" t="str">
        <f t="shared" si="10"/>
        <v/>
      </c>
      <c r="AA64" s="450"/>
      <c r="AB64" s="111"/>
      <c r="AC64" s="112"/>
      <c r="AD64" s="112"/>
      <c r="AE64" s="112"/>
      <c r="AF64" s="113"/>
    </row>
    <row r="65" spans="1:32" s="36" customFormat="1" ht="13.5" customHeight="1">
      <c r="A65" s="286" t="str">
        <f>IF(Baseline!A65="","",Baseline!A65)</f>
        <v/>
      </c>
      <c r="B65" s="140" t="str">
        <f>IF(Baseline!B65="","",Baseline!B65)</f>
        <v/>
      </c>
      <c r="C65" s="140" t="str">
        <f>IF(Baseline!C65="","",Baseline!C65)</f>
        <v/>
      </c>
      <c r="D65" s="287" t="str">
        <f>IF(Baseline!D65="","",Baseline!D65)</f>
        <v/>
      </c>
      <c r="E65" s="131" t="str">
        <f t="shared" si="5"/>
        <v/>
      </c>
      <c r="F65" s="108"/>
      <c r="G65" s="100"/>
      <c r="H65" s="100"/>
      <c r="I65" s="100"/>
      <c r="J65" s="100"/>
      <c r="K65" s="100"/>
      <c r="L65" s="100"/>
      <c r="M65" s="100"/>
      <c r="N65" s="204"/>
      <c r="O65" s="205"/>
      <c r="P65" s="440"/>
      <c r="Q65" s="440"/>
      <c r="R65" s="441"/>
      <c r="S65" s="48" t="str">
        <f t="shared" si="6"/>
        <v/>
      </c>
      <c r="T65" s="49" t="str">
        <f t="shared" si="7"/>
        <v/>
      </c>
      <c r="U65" s="47" t="str">
        <f t="shared" si="8"/>
        <v/>
      </c>
      <c r="V65" s="203"/>
      <c r="W65" s="203"/>
      <c r="X65" s="203"/>
      <c r="Y65" s="48" t="str">
        <f t="shared" si="9"/>
        <v/>
      </c>
      <c r="Z65" s="127" t="str">
        <f t="shared" si="10"/>
        <v/>
      </c>
      <c r="AA65" s="450"/>
      <c r="AB65" s="111"/>
      <c r="AC65" s="112"/>
      <c r="AD65" s="112"/>
      <c r="AE65" s="112"/>
      <c r="AF65" s="113"/>
    </row>
    <row r="66" spans="1:32" s="36" customFormat="1" ht="13.5" customHeight="1">
      <c r="A66" s="286" t="str">
        <f>IF(Baseline!A66="","",Baseline!A66)</f>
        <v/>
      </c>
      <c r="B66" s="140" t="str">
        <f>IF(Baseline!B66="","",Baseline!B66)</f>
        <v/>
      </c>
      <c r="C66" s="140" t="str">
        <f>IF(Baseline!C66="","",Baseline!C66)</f>
        <v/>
      </c>
      <c r="D66" s="287" t="str">
        <f>IF(Baseline!D66="","",Baseline!D66)</f>
        <v/>
      </c>
      <c r="E66" s="131" t="str">
        <f t="shared" si="5"/>
        <v/>
      </c>
      <c r="F66" s="108"/>
      <c r="G66" s="100"/>
      <c r="H66" s="100"/>
      <c r="I66" s="100"/>
      <c r="J66" s="100"/>
      <c r="K66" s="100"/>
      <c r="L66" s="100"/>
      <c r="M66" s="100"/>
      <c r="N66" s="204"/>
      <c r="O66" s="205"/>
      <c r="P66" s="440"/>
      <c r="Q66" s="440"/>
      <c r="R66" s="441"/>
      <c r="S66" s="48" t="str">
        <f t="shared" si="6"/>
        <v/>
      </c>
      <c r="T66" s="49" t="str">
        <f t="shared" si="7"/>
        <v/>
      </c>
      <c r="U66" s="47" t="str">
        <f t="shared" si="8"/>
        <v/>
      </c>
      <c r="V66" s="203"/>
      <c r="W66" s="203"/>
      <c r="X66" s="203"/>
      <c r="Y66" s="48" t="str">
        <f t="shared" si="9"/>
        <v/>
      </c>
      <c r="Z66" s="127" t="str">
        <f t="shared" si="10"/>
        <v/>
      </c>
      <c r="AA66" s="450"/>
      <c r="AB66" s="111"/>
      <c r="AC66" s="112"/>
      <c r="AD66" s="112"/>
      <c r="AE66" s="112"/>
      <c r="AF66" s="113"/>
    </row>
    <row r="67" spans="1:32" s="36" customFormat="1" ht="13.5" customHeight="1">
      <c r="A67" s="286" t="str">
        <f>IF(Baseline!A67="","",Baseline!A67)</f>
        <v/>
      </c>
      <c r="B67" s="140" t="str">
        <f>IF(Baseline!B67="","",Baseline!B67)</f>
        <v/>
      </c>
      <c r="C67" s="140" t="str">
        <f>IF(Baseline!C67="","",Baseline!C67)</f>
        <v/>
      </c>
      <c r="D67" s="287" t="str">
        <f>IF(Baseline!D67="","",Baseline!D67)</f>
        <v/>
      </c>
      <c r="E67" s="131" t="str">
        <f t="shared" si="5"/>
        <v/>
      </c>
      <c r="F67" s="108"/>
      <c r="G67" s="100"/>
      <c r="H67" s="100"/>
      <c r="I67" s="100"/>
      <c r="J67" s="100"/>
      <c r="K67" s="100"/>
      <c r="L67" s="100"/>
      <c r="M67" s="100"/>
      <c r="N67" s="204"/>
      <c r="O67" s="205"/>
      <c r="P67" s="440"/>
      <c r="Q67" s="440"/>
      <c r="R67" s="441"/>
      <c r="S67" s="48" t="str">
        <f t="shared" si="6"/>
        <v/>
      </c>
      <c r="T67" s="49" t="str">
        <f t="shared" si="7"/>
        <v/>
      </c>
      <c r="U67" s="47" t="str">
        <f t="shared" si="8"/>
        <v/>
      </c>
      <c r="V67" s="203"/>
      <c r="W67" s="203"/>
      <c r="X67" s="203"/>
      <c r="Y67" s="48" t="str">
        <f t="shared" si="9"/>
        <v/>
      </c>
      <c r="Z67" s="127" t="str">
        <f t="shared" si="10"/>
        <v/>
      </c>
      <c r="AA67" s="450"/>
      <c r="AB67" s="111"/>
      <c r="AC67" s="112"/>
      <c r="AD67" s="112"/>
      <c r="AE67" s="112"/>
      <c r="AF67" s="113"/>
    </row>
    <row r="68" spans="1:32" s="36" customFormat="1" ht="13.5" customHeight="1">
      <c r="A68" s="286" t="str">
        <f>IF(Baseline!A68="","",Baseline!A68)</f>
        <v/>
      </c>
      <c r="B68" s="140" t="str">
        <f>IF(Baseline!B68="","",Baseline!B68)</f>
        <v/>
      </c>
      <c r="C68" s="140" t="str">
        <f>IF(Baseline!C68="","",Baseline!C68)</f>
        <v/>
      </c>
      <c r="D68" s="287" t="str">
        <f>IF(Baseline!D68="","",Baseline!D68)</f>
        <v/>
      </c>
      <c r="E68" s="131" t="str">
        <f t="shared" si="5"/>
        <v/>
      </c>
      <c r="F68" s="108"/>
      <c r="G68" s="100"/>
      <c r="H68" s="100"/>
      <c r="I68" s="100"/>
      <c r="J68" s="100"/>
      <c r="K68" s="100"/>
      <c r="L68" s="100"/>
      <c r="M68" s="100"/>
      <c r="N68" s="204"/>
      <c r="O68" s="205"/>
      <c r="P68" s="440"/>
      <c r="Q68" s="440"/>
      <c r="R68" s="441"/>
      <c r="S68" s="48" t="str">
        <f t="shared" si="6"/>
        <v/>
      </c>
      <c r="T68" s="49" t="str">
        <f t="shared" si="7"/>
        <v/>
      </c>
      <c r="U68" s="47" t="str">
        <f t="shared" si="8"/>
        <v/>
      </c>
      <c r="V68" s="203"/>
      <c r="W68" s="203"/>
      <c r="X68" s="203"/>
      <c r="Y68" s="48" t="str">
        <f t="shared" si="9"/>
        <v/>
      </c>
      <c r="Z68" s="127" t="str">
        <f t="shared" si="10"/>
        <v/>
      </c>
      <c r="AA68" s="450"/>
      <c r="AB68" s="111"/>
      <c r="AC68" s="112"/>
      <c r="AD68" s="112"/>
      <c r="AE68" s="112"/>
      <c r="AF68" s="113"/>
    </row>
    <row r="69" spans="1:32" s="36" customFormat="1" ht="13.5" customHeight="1">
      <c r="A69" s="286" t="str">
        <f>IF(Baseline!A69="","",Baseline!A69)</f>
        <v/>
      </c>
      <c r="B69" s="140" t="str">
        <f>IF(Baseline!B69="","",Baseline!B69)</f>
        <v/>
      </c>
      <c r="C69" s="140" t="str">
        <f>IF(Baseline!C69="","",Baseline!C69)</f>
        <v/>
      </c>
      <c r="D69" s="287" t="str">
        <f>IF(Baseline!D69="","",Baseline!D69)</f>
        <v/>
      </c>
      <c r="E69" s="131" t="str">
        <f t="shared" si="5"/>
        <v/>
      </c>
      <c r="F69" s="108"/>
      <c r="G69" s="100"/>
      <c r="H69" s="100"/>
      <c r="I69" s="100"/>
      <c r="J69" s="100"/>
      <c r="K69" s="100"/>
      <c r="L69" s="100"/>
      <c r="M69" s="100"/>
      <c r="N69" s="204"/>
      <c r="O69" s="205"/>
      <c r="P69" s="440"/>
      <c r="Q69" s="440"/>
      <c r="R69" s="441"/>
      <c r="S69" s="48" t="str">
        <f t="shared" si="6"/>
        <v/>
      </c>
      <c r="T69" s="49" t="str">
        <f t="shared" si="7"/>
        <v/>
      </c>
      <c r="U69" s="47" t="str">
        <f t="shared" si="8"/>
        <v/>
      </c>
      <c r="V69" s="203"/>
      <c r="W69" s="203"/>
      <c r="X69" s="203"/>
      <c r="Y69" s="48" t="str">
        <f t="shared" si="9"/>
        <v/>
      </c>
      <c r="Z69" s="127" t="str">
        <f t="shared" si="10"/>
        <v/>
      </c>
      <c r="AA69" s="450"/>
      <c r="AB69" s="111"/>
      <c r="AC69" s="112"/>
      <c r="AD69" s="112"/>
      <c r="AE69" s="112"/>
      <c r="AF69" s="113"/>
    </row>
    <row r="70" spans="1:32" s="36" customFormat="1" ht="13.5" customHeight="1">
      <c r="A70" s="286" t="str">
        <f>IF(Baseline!A70="","",Baseline!A70)</f>
        <v/>
      </c>
      <c r="B70" s="140" t="str">
        <f>IF(Baseline!B70="","",Baseline!B70)</f>
        <v/>
      </c>
      <c r="C70" s="140" t="str">
        <f>IF(Baseline!C70="","",Baseline!C70)</f>
        <v/>
      </c>
      <c r="D70" s="287" t="str">
        <f>IF(Baseline!D70="","",Baseline!D70)</f>
        <v/>
      </c>
      <c r="E70" s="131" t="str">
        <f t="shared" si="5"/>
        <v/>
      </c>
      <c r="F70" s="108"/>
      <c r="G70" s="100"/>
      <c r="H70" s="100"/>
      <c r="I70" s="100"/>
      <c r="J70" s="100"/>
      <c r="K70" s="100"/>
      <c r="L70" s="100"/>
      <c r="M70" s="100"/>
      <c r="N70" s="204"/>
      <c r="O70" s="205"/>
      <c r="P70" s="440"/>
      <c r="Q70" s="440"/>
      <c r="R70" s="441"/>
      <c r="S70" s="48" t="str">
        <f t="shared" si="6"/>
        <v/>
      </c>
      <c r="T70" s="49" t="str">
        <f t="shared" si="7"/>
        <v/>
      </c>
      <c r="U70" s="47" t="str">
        <f t="shared" si="8"/>
        <v/>
      </c>
      <c r="V70" s="203"/>
      <c r="W70" s="203"/>
      <c r="X70" s="203"/>
      <c r="Y70" s="48" t="str">
        <f t="shared" si="9"/>
        <v/>
      </c>
      <c r="Z70" s="127" t="str">
        <f t="shared" si="10"/>
        <v/>
      </c>
      <c r="AA70" s="450"/>
      <c r="AB70" s="111"/>
      <c r="AC70" s="112"/>
      <c r="AD70" s="112"/>
      <c r="AE70" s="112"/>
      <c r="AF70" s="113"/>
    </row>
    <row r="71" spans="1:32" s="36" customFormat="1" ht="13.5" customHeight="1">
      <c r="A71" s="286" t="str">
        <f>IF(Baseline!A71="","",Baseline!A71)</f>
        <v/>
      </c>
      <c r="B71" s="140" t="str">
        <f>IF(Baseline!B71="","",Baseline!B71)</f>
        <v/>
      </c>
      <c r="C71" s="140" t="str">
        <f>IF(Baseline!C71="","",Baseline!C71)</f>
        <v/>
      </c>
      <c r="D71" s="287" t="str">
        <f>IF(Baseline!D71="","",Baseline!D71)</f>
        <v/>
      </c>
      <c r="E71" s="131" t="str">
        <f t="shared" si="5"/>
        <v/>
      </c>
      <c r="F71" s="108"/>
      <c r="G71" s="100"/>
      <c r="H71" s="100"/>
      <c r="I71" s="100"/>
      <c r="J71" s="100"/>
      <c r="K71" s="100"/>
      <c r="L71" s="100"/>
      <c r="M71" s="100"/>
      <c r="N71" s="204"/>
      <c r="O71" s="205"/>
      <c r="P71" s="440"/>
      <c r="Q71" s="440"/>
      <c r="R71" s="441"/>
      <c r="S71" s="48" t="str">
        <f t="shared" si="6"/>
        <v/>
      </c>
      <c r="T71" s="49" t="str">
        <f t="shared" si="7"/>
        <v/>
      </c>
      <c r="U71" s="47" t="str">
        <f t="shared" si="8"/>
        <v/>
      </c>
      <c r="V71" s="203"/>
      <c r="W71" s="203"/>
      <c r="X71" s="203"/>
      <c r="Y71" s="48" t="str">
        <f t="shared" si="9"/>
        <v/>
      </c>
      <c r="Z71" s="127" t="str">
        <f t="shared" si="10"/>
        <v/>
      </c>
      <c r="AA71" s="450"/>
      <c r="AB71" s="111"/>
      <c r="AC71" s="112"/>
      <c r="AD71" s="112"/>
      <c r="AE71" s="112"/>
      <c r="AF71" s="113"/>
    </row>
    <row r="72" spans="1:32" s="36" customFormat="1" ht="13.5" customHeight="1">
      <c r="A72" s="286" t="str">
        <f>IF(Baseline!A72="","",Baseline!A72)</f>
        <v/>
      </c>
      <c r="B72" s="140" t="str">
        <f>IF(Baseline!B72="","",Baseline!B72)</f>
        <v/>
      </c>
      <c r="C72" s="140" t="str">
        <f>IF(Baseline!C72="","",Baseline!C72)</f>
        <v/>
      </c>
      <c r="D72" s="287" t="str">
        <f>IF(Baseline!D72="","",Baseline!D72)</f>
        <v/>
      </c>
      <c r="E72" s="131" t="str">
        <f t="shared" si="5"/>
        <v/>
      </c>
      <c r="F72" s="108"/>
      <c r="G72" s="100"/>
      <c r="H72" s="100"/>
      <c r="I72" s="100"/>
      <c r="J72" s="100"/>
      <c r="K72" s="100"/>
      <c r="L72" s="100"/>
      <c r="M72" s="100"/>
      <c r="N72" s="204"/>
      <c r="O72" s="205"/>
      <c r="P72" s="440"/>
      <c r="Q72" s="440"/>
      <c r="R72" s="441"/>
      <c r="S72" s="48" t="str">
        <f t="shared" si="6"/>
        <v/>
      </c>
      <c r="T72" s="49" t="str">
        <f t="shared" si="7"/>
        <v/>
      </c>
      <c r="U72" s="47" t="str">
        <f t="shared" si="8"/>
        <v/>
      </c>
      <c r="V72" s="203"/>
      <c r="W72" s="203"/>
      <c r="X72" s="203"/>
      <c r="Y72" s="48" t="str">
        <f t="shared" si="9"/>
        <v/>
      </c>
      <c r="Z72" s="127" t="str">
        <f t="shared" si="10"/>
        <v/>
      </c>
      <c r="AA72" s="450"/>
      <c r="AB72" s="111"/>
      <c r="AC72" s="112"/>
      <c r="AD72" s="112"/>
      <c r="AE72" s="112"/>
      <c r="AF72" s="113"/>
    </row>
    <row r="73" spans="1:32" s="36" customFormat="1" ht="13.5" customHeight="1">
      <c r="A73" s="286" t="str">
        <f>IF(Baseline!A73="","",Baseline!A73)</f>
        <v/>
      </c>
      <c r="B73" s="140" t="str">
        <f>IF(Baseline!B73="","",Baseline!B73)</f>
        <v/>
      </c>
      <c r="C73" s="140" t="str">
        <f>IF(Baseline!C73="","",Baseline!C73)</f>
        <v/>
      </c>
      <c r="D73" s="287" t="str">
        <f>IF(Baseline!D73="","",Baseline!D73)</f>
        <v/>
      </c>
      <c r="E73" s="131" t="str">
        <f t="shared" si="5"/>
        <v/>
      </c>
      <c r="F73" s="108"/>
      <c r="G73" s="100"/>
      <c r="H73" s="100"/>
      <c r="I73" s="100"/>
      <c r="J73" s="100"/>
      <c r="K73" s="100"/>
      <c r="L73" s="100"/>
      <c r="M73" s="100"/>
      <c r="N73" s="204"/>
      <c r="O73" s="205"/>
      <c r="P73" s="440"/>
      <c r="Q73" s="440"/>
      <c r="R73" s="441"/>
      <c r="S73" s="48" t="str">
        <f t="shared" si="6"/>
        <v/>
      </c>
      <c r="T73" s="49" t="str">
        <f t="shared" si="7"/>
        <v/>
      </c>
      <c r="U73" s="47" t="str">
        <f t="shared" si="8"/>
        <v/>
      </c>
      <c r="V73" s="203"/>
      <c r="W73" s="203"/>
      <c r="X73" s="203"/>
      <c r="Y73" s="48" t="str">
        <f t="shared" si="9"/>
        <v/>
      </c>
      <c r="Z73" s="127" t="str">
        <f t="shared" si="10"/>
        <v/>
      </c>
      <c r="AA73" s="450"/>
      <c r="AB73" s="111"/>
      <c r="AC73" s="112"/>
      <c r="AD73" s="112"/>
      <c r="AE73" s="112"/>
      <c r="AF73" s="113"/>
    </row>
    <row r="74" spans="1:32" s="36" customFormat="1" ht="13.5" customHeight="1">
      <c r="A74" s="286" t="str">
        <f>IF(Baseline!A74="","",Baseline!A74)</f>
        <v/>
      </c>
      <c r="B74" s="140" t="str">
        <f>IF(Baseline!B74="","",Baseline!B74)</f>
        <v/>
      </c>
      <c r="C74" s="140" t="str">
        <f>IF(Baseline!C74="","",Baseline!C74)</f>
        <v/>
      </c>
      <c r="D74" s="287" t="str">
        <f>IF(Baseline!D74="","",Baseline!D74)</f>
        <v/>
      </c>
      <c r="E74" s="131" t="str">
        <f t="shared" si="5"/>
        <v/>
      </c>
      <c r="F74" s="108"/>
      <c r="G74" s="100"/>
      <c r="H74" s="100"/>
      <c r="I74" s="100"/>
      <c r="J74" s="100"/>
      <c r="K74" s="100"/>
      <c r="L74" s="100"/>
      <c r="M74" s="100"/>
      <c r="N74" s="204"/>
      <c r="O74" s="205"/>
      <c r="P74" s="440"/>
      <c r="Q74" s="440"/>
      <c r="R74" s="441"/>
      <c r="S74" s="48" t="str">
        <f t="shared" si="6"/>
        <v/>
      </c>
      <c r="T74" s="49" t="str">
        <f t="shared" si="7"/>
        <v/>
      </c>
      <c r="U74" s="47" t="str">
        <f t="shared" si="8"/>
        <v/>
      </c>
      <c r="V74" s="203"/>
      <c r="W74" s="203"/>
      <c r="X74" s="203"/>
      <c r="Y74" s="48" t="str">
        <f t="shared" si="9"/>
        <v/>
      </c>
      <c r="Z74" s="127" t="str">
        <f t="shared" si="10"/>
        <v/>
      </c>
      <c r="AA74" s="450"/>
      <c r="AB74" s="111"/>
      <c r="AC74" s="112"/>
      <c r="AD74" s="112"/>
      <c r="AE74" s="112"/>
      <c r="AF74" s="113"/>
    </row>
    <row r="75" spans="1:32" s="36" customFormat="1" ht="13.5" customHeight="1">
      <c r="A75" s="286" t="str">
        <f>IF(Baseline!A75="","",Baseline!A75)</f>
        <v/>
      </c>
      <c r="B75" s="140" t="str">
        <f>IF(Baseline!B75="","",Baseline!B75)</f>
        <v/>
      </c>
      <c r="C75" s="140" t="str">
        <f>IF(Baseline!C75="","",Baseline!C75)</f>
        <v/>
      </c>
      <c r="D75" s="287" t="str">
        <f>IF(Baseline!D75="","",Baseline!D75)</f>
        <v/>
      </c>
      <c r="E75" s="131" t="str">
        <f t="shared" si="5"/>
        <v/>
      </c>
      <c r="F75" s="108"/>
      <c r="G75" s="100"/>
      <c r="H75" s="100"/>
      <c r="I75" s="100"/>
      <c r="J75" s="100"/>
      <c r="K75" s="100"/>
      <c r="L75" s="100"/>
      <c r="M75" s="100"/>
      <c r="N75" s="204"/>
      <c r="O75" s="205"/>
      <c r="P75" s="440"/>
      <c r="Q75" s="440"/>
      <c r="R75" s="441"/>
      <c r="S75" s="48" t="str">
        <f t="shared" si="6"/>
        <v/>
      </c>
      <c r="T75" s="49" t="str">
        <f t="shared" si="7"/>
        <v/>
      </c>
      <c r="U75" s="47" t="str">
        <f t="shared" si="8"/>
        <v/>
      </c>
      <c r="V75" s="203"/>
      <c r="W75" s="203"/>
      <c r="X75" s="203"/>
      <c r="Y75" s="48" t="str">
        <f t="shared" si="9"/>
        <v/>
      </c>
      <c r="Z75" s="127" t="str">
        <f t="shared" si="10"/>
        <v/>
      </c>
      <c r="AA75" s="450"/>
      <c r="AB75" s="111"/>
      <c r="AC75" s="112"/>
      <c r="AD75" s="112"/>
      <c r="AE75" s="112"/>
      <c r="AF75" s="113"/>
    </row>
    <row r="76" spans="1:32" s="36" customFormat="1" ht="13.5" customHeight="1">
      <c r="A76" s="286" t="str">
        <f>IF(Baseline!A76="","",Baseline!A76)</f>
        <v/>
      </c>
      <c r="B76" s="140" t="str">
        <f>IF(Baseline!B76="","",Baseline!B76)</f>
        <v/>
      </c>
      <c r="C76" s="140" t="str">
        <f>IF(Baseline!C76="","",Baseline!C76)</f>
        <v/>
      </c>
      <c r="D76" s="287" t="str">
        <f>IF(Baseline!D76="","",Baseline!D76)</f>
        <v/>
      </c>
      <c r="E76" s="131" t="str">
        <f t="shared" si="5"/>
        <v/>
      </c>
      <c r="F76" s="108"/>
      <c r="G76" s="100"/>
      <c r="H76" s="100"/>
      <c r="I76" s="100"/>
      <c r="J76" s="100"/>
      <c r="K76" s="100"/>
      <c r="L76" s="100"/>
      <c r="M76" s="100"/>
      <c r="N76" s="204"/>
      <c r="O76" s="205"/>
      <c r="P76" s="440"/>
      <c r="Q76" s="440"/>
      <c r="R76" s="441"/>
      <c r="S76" s="48" t="str">
        <f t="shared" si="6"/>
        <v/>
      </c>
      <c r="T76" s="49" t="str">
        <f t="shared" si="7"/>
        <v/>
      </c>
      <c r="U76" s="47" t="str">
        <f t="shared" si="8"/>
        <v/>
      </c>
      <c r="V76" s="203"/>
      <c r="W76" s="203"/>
      <c r="X76" s="203"/>
      <c r="Y76" s="48" t="str">
        <f t="shared" si="9"/>
        <v/>
      </c>
      <c r="Z76" s="127" t="str">
        <f t="shared" si="10"/>
        <v/>
      </c>
      <c r="AA76" s="450"/>
      <c r="AB76" s="111"/>
      <c r="AC76" s="112"/>
      <c r="AD76" s="112"/>
      <c r="AE76" s="112"/>
      <c r="AF76" s="113"/>
    </row>
    <row r="77" spans="1:32" s="36" customFormat="1" ht="13.5" customHeight="1">
      <c r="A77" s="286" t="str">
        <f>IF(Baseline!A77="","",Baseline!A77)</f>
        <v/>
      </c>
      <c r="B77" s="140" t="str">
        <f>IF(Baseline!B77="","",Baseline!B77)</f>
        <v/>
      </c>
      <c r="C77" s="140" t="str">
        <f>IF(Baseline!C77="","",Baseline!C77)</f>
        <v/>
      </c>
      <c r="D77" s="287" t="str">
        <f>IF(Baseline!D77="","",Baseline!D77)</f>
        <v/>
      </c>
      <c r="E77" s="131" t="str">
        <f t="shared" si="5"/>
        <v/>
      </c>
      <c r="F77" s="108"/>
      <c r="G77" s="100"/>
      <c r="H77" s="100"/>
      <c r="I77" s="100"/>
      <c r="J77" s="100"/>
      <c r="K77" s="100"/>
      <c r="L77" s="100"/>
      <c r="M77" s="100"/>
      <c r="N77" s="204"/>
      <c r="O77" s="205"/>
      <c r="P77" s="440"/>
      <c r="Q77" s="440"/>
      <c r="R77" s="441"/>
      <c r="S77" s="48" t="str">
        <f t="shared" si="6"/>
        <v/>
      </c>
      <c r="T77" s="49" t="str">
        <f t="shared" si="7"/>
        <v/>
      </c>
      <c r="U77" s="47" t="str">
        <f t="shared" si="8"/>
        <v/>
      </c>
      <c r="V77" s="203"/>
      <c r="W77" s="203"/>
      <c r="X77" s="203"/>
      <c r="Y77" s="48" t="str">
        <f t="shared" si="9"/>
        <v/>
      </c>
      <c r="Z77" s="127" t="str">
        <f t="shared" si="10"/>
        <v/>
      </c>
      <c r="AA77" s="450"/>
      <c r="AB77" s="111"/>
      <c r="AC77" s="112"/>
      <c r="AD77" s="112"/>
      <c r="AE77" s="112"/>
      <c r="AF77" s="113"/>
    </row>
    <row r="78" spans="1:32" s="36" customFormat="1" ht="13.5" customHeight="1">
      <c r="A78" s="286" t="str">
        <f>IF(Baseline!A78="","",Baseline!A78)</f>
        <v/>
      </c>
      <c r="B78" s="140" t="str">
        <f>IF(Baseline!B78="","",Baseline!B78)</f>
        <v/>
      </c>
      <c r="C78" s="140" t="str">
        <f>IF(Baseline!C78="","",Baseline!C78)</f>
        <v/>
      </c>
      <c r="D78" s="287" t="str">
        <f>IF(Baseline!D78="","",Baseline!D78)</f>
        <v/>
      </c>
      <c r="E78" s="131" t="str">
        <f t="shared" si="5"/>
        <v/>
      </c>
      <c r="F78" s="108"/>
      <c r="G78" s="100"/>
      <c r="H78" s="100"/>
      <c r="I78" s="100"/>
      <c r="J78" s="100"/>
      <c r="K78" s="100"/>
      <c r="L78" s="100"/>
      <c r="M78" s="100"/>
      <c r="N78" s="204"/>
      <c r="O78" s="205"/>
      <c r="P78" s="440"/>
      <c r="Q78" s="440"/>
      <c r="R78" s="441"/>
      <c r="S78" s="48" t="str">
        <f t="shared" si="6"/>
        <v/>
      </c>
      <c r="T78" s="49" t="str">
        <f t="shared" si="7"/>
        <v/>
      </c>
      <c r="U78" s="47" t="str">
        <f t="shared" si="8"/>
        <v/>
      </c>
      <c r="V78" s="203"/>
      <c r="W78" s="203"/>
      <c r="X78" s="203"/>
      <c r="Y78" s="48" t="str">
        <f t="shared" si="9"/>
        <v/>
      </c>
      <c r="Z78" s="127" t="str">
        <f t="shared" si="10"/>
        <v/>
      </c>
      <c r="AA78" s="450"/>
      <c r="AB78" s="111"/>
      <c r="AC78" s="112"/>
      <c r="AD78" s="112"/>
      <c r="AE78" s="112"/>
      <c r="AF78" s="113"/>
    </row>
    <row r="79" spans="1:32" s="36" customFormat="1" ht="13.5" customHeight="1">
      <c r="A79" s="286" t="str">
        <f>IF(Baseline!A79="","",Baseline!A79)</f>
        <v/>
      </c>
      <c r="B79" s="140" t="str">
        <f>IF(Baseline!B79="","",Baseline!B79)</f>
        <v/>
      </c>
      <c r="C79" s="140" t="str">
        <f>IF(Baseline!C79="","",Baseline!C79)</f>
        <v/>
      </c>
      <c r="D79" s="287" t="str">
        <f>IF(Baseline!D79="","",Baseline!D79)</f>
        <v/>
      </c>
      <c r="E79" s="131" t="str">
        <f t="shared" si="5"/>
        <v/>
      </c>
      <c r="F79" s="108"/>
      <c r="G79" s="100"/>
      <c r="H79" s="100"/>
      <c r="I79" s="100"/>
      <c r="J79" s="100"/>
      <c r="K79" s="100"/>
      <c r="L79" s="100"/>
      <c r="M79" s="100"/>
      <c r="N79" s="204"/>
      <c r="O79" s="205"/>
      <c r="P79" s="440"/>
      <c r="Q79" s="440"/>
      <c r="R79" s="441"/>
      <c r="S79" s="48" t="str">
        <f t="shared" si="6"/>
        <v/>
      </c>
      <c r="T79" s="49" t="str">
        <f t="shared" si="7"/>
        <v/>
      </c>
      <c r="U79" s="47" t="str">
        <f t="shared" si="8"/>
        <v/>
      </c>
      <c r="V79" s="203"/>
      <c r="W79" s="203"/>
      <c r="X79" s="203"/>
      <c r="Y79" s="48" t="str">
        <f t="shared" si="9"/>
        <v/>
      </c>
      <c r="Z79" s="127" t="str">
        <f t="shared" si="10"/>
        <v/>
      </c>
      <c r="AA79" s="450"/>
      <c r="AB79" s="111"/>
      <c r="AC79" s="112"/>
      <c r="AD79" s="112"/>
      <c r="AE79" s="112"/>
      <c r="AF79" s="113"/>
    </row>
    <row r="80" spans="1:32" s="36" customFormat="1" ht="13.5" customHeight="1">
      <c r="A80" s="286" t="str">
        <f>IF(Baseline!A80="","",Baseline!A80)</f>
        <v/>
      </c>
      <c r="B80" s="140" t="str">
        <f>IF(Baseline!B80="","",Baseline!B80)</f>
        <v/>
      </c>
      <c r="C80" s="140" t="str">
        <f>IF(Baseline!C80="","",Baseline!C80)</f>
        <v/>
      </c>
      <c r="D80" s="287" t="str">
        <f>IF(Baseline!D80="","",Baseline!D80)</f>
        <v/>
      </c>
      <c r="E80" s="131" t="str">
        <f t="shared" si="5"/>
        <v/>
      </c>
      <c r="F80" s="108"/>
      <c r="G80" s="100"/>
      <c r="H80" s="100"/>
      <c r="I80" s="100"/>
      <c r="J80" s="100"/>
      <c r="K80" s="100"/>
      <c r="L80" s="100"/>
      <c r="M80" s="100"/>
      <c r="N80" s="204"/>
      <c r="O80" s="205"/>
      <c r="P80" s="440"/>
      <c r="Q80" s="440"/>
      <c r="R80" s="441"/>
      <c r="S80" s="48" t="str">
        <f t="shared" si="6"/>
        <v/>
      </c>
      <c r="T80" s="49" t="str">
        <f t="shared" si="7"/>
        <v/>
      </c>
      <c r="U80" s="47" t="str">
        <f t="shared" si="8"/>
        <v/>
      </c>
      <c r="V80" s="203"/>
      <c r="W80" s="203"/>
      <c r="X80" s="203"/>
      <c r="Y80" s="48" t="str">
        <f t="shared" si="9"/>
        <v/>
      </c>
      <c r="Z80" s="127" t="str">
        <f t="shared" si="10"/>
        <v/>
      </c>
      <c r="AA80" s="450"/>
      <c r="AB80" s="111"/>
      <c r="AC80" s="112"/>
      <c r="AD80" s="112"/>
      <c r="AE80" s="112"/>
      <c r="AF80" s="113"/>
    </row>
    <row r="81" spans="1:32" s="36" customFormat="1" ht="13.5" customHeight="1">
      <c r="A81" s="286" t="str">
        <f>IF(Baseline!A81="","",Baseline!A81)</f>
        <v/>
      </c>
      <c r="B81" s="140" t="str">
        <f>IF(Baseline!B81="","",Baseline!B81)</f>
        <v/>
      </c>
      <c r="C81" s="140" t="str">
        <f>IF(Baseline!C81="","",Baseline!C81)</f>
        <v/>
      </c>
      <c r="D81" s="287" t="str">
        <f>IF(Baseline!D81="","",Baseline!D81)</f>
        <v/>
      </c>
      <c r="E81" s="131" t="str">
        <f t="shared" si="5"/>
        <v/>
      </c>
      <c r="F81" s="108"/>
      <c r="G81" s="100"/>
      <c r="H81" s="100"/>
      <c r="I81" s="100"/>
      <c r="J81" s="100"/>
      <c r="K81" s="100"/>
      <c r="L81" s="100"/>
      <c r="M81" s="100"/>
      <c r="N81" s="204"/>
      <c r="O81" s="205"/>
      <c r="P81" s="440"/>
      <c r="Q81" s="440"/>
      <c r="R81" s="441"/>
      <c r="S81" s="48" t="str">
        <f t="shared" si="6"/>
        <v/>
      </c>
      <c r="T81" s="49" t="str">
        <f t="shared" si="7"/>
        <v/>
      </c>
      <c r="U81" s="47" t="str">
        <f t="shared" si="8"/>
        <v/>
      </c>
      <c r="V81" s="203"/>
      <c r="W81" s="203"/>
      <c r="X81" s="203"/>
      <c r="Y81" s="48" t="str">
        <f t="shared" si="9"/>
        <v/>
      </c>
      <c r="Z81" s="127" t="str">
        <f t="shared" si="10"/>
        <v/>
      </c>
      <c r="AA81" s="450"/>
      <c r="AB81" s="111"/>
      <c r="AC81" s="112"/>
      <c r="AD81" s="112"/>
      <c r="AE81" s="112"/>
      <c r="AF81" s="113"/>
    </row>
    <row r="82" spans="1:32" s="36" customFormat="1" ht="13.5" customHeight="1">
      <c r="A82" s="286" t="str">
        <f>IF(Baseline!A82="","",Baseline!A82)</f>
        <v/>
      </c>
      <c r="B82" s="140" t="str">
        <f>IF(Baseline!B82="","",Baseline!B82)</f>
        <v/>
      </c>
      <c r="C82" s="140" t="str">
        <f>IF(Baseline!C82="","",Baseline!C82)</f>
        <v/>
      </c>
      <c r="D82" s="287" t="str">
        <f>IF(Baseline!D82="","",Baseline!D82)</f>
        <v/>
      </c>
      <c r="E82" s="96" t="str">
        <f t="shared" si="5"/>
        <v/>
      </c>
      <c r="F82" s="108"/>
      <c r="G82" s="100"/>
      <c r="H82" s="100"/>
      <c r="I82" s="100"/>
      <c r="J82" s="100"/>
      <c r="K82" s="100"/>
      <c r="L82" s="100"/>
      <c r="M82" s="100"/>
      <c r="N82" s="204"/>
      <c r="O82" s="205"/>
      <c r="P82" s="440"/>
      <c r="Q82" s="440"/>
      <c r="R82" s="441"/>
      <c r="S82" s="48" t="str">
        <f t="shared" si="6"/>
        <v/>
      </c>
      <c r="T82" s="49" t="str">
        <f t="shared" si="7"/>
        <v/>
      </c>
      <c r="U82" s="47" t="str">
        <f t="shared" si="8"/>
        <v/>
      </c>
      <c r="V82" s="203"/>
      <c r="W82" s="203"/>
      <c r="X82" s="203"/>
      <c r="Y82" s="48" t="str">
        <f t="shared" si="9"/>
        <v/>
      </c>
      <c r="Z82" s="127" t="str">
        <f t="shared" si="10"/>
        <v/>
      </c>
      <c r="AA82" s="450"/>
      <c r="AB82" s="111"/>
      <c r="AC82" s="112"/>
      <c r="AD82" s="112"/>
      <c r="AE82" s="112"/>
      <c r="AF82" s="113"/>
    </row>
    <row r="83" spans="1:32" s="36" customFormat="1" ht="13.5" customHeight="1">
      <c r="A83" s="286" t="str">
        <f>IF(Baseline!A83="","",Baseline!A83)</f>
        <v/>
      </c>
      <c r="B83" s="140" t="str">
        <f>IF(Baseline!B83="","",Baseline!B83)</f>
        <v/>
      </c>
      <c r="C83" s="140" t="str">
        <f>IF(Baseline!C83="","",Baseline!C83)</f>
        <v/>
      </c>
      <c r="D83" s="287" t="str">
        <f>IF(Baseline!D83="","",Baseline!D83)</f>
        <v/>
      </c>
      <c r="E83" s="96" t="str">
        <f t="shared" si="5"/>
        <v/>
      </c>
      <c r="F83" s="108"/>
      <c r="G83" s="100"/>
      <c r="H83" s="100"/>
      <c r="I83" s="100"/>
      <c r="J83" s="100"/>
      <c r="K83" s="100"/>
      <c r="L83" s="100"/>
      <c r="M83" s="100"/>
      <c r="N83" s="204"/>
      <c r="O83" s="205"/>
      <c r="P83" s="440"/>
      <c r="Q83" s="440"/>
      <c r="R83" s="441"/>
      <c r="S83" s="48" t="str">
        <f t="shared" si="6"/>
        <v/>
      </c>
      <c r="T83" s="49" t="str">
        <f t="shared" si="7"/>
        <v/>
      </c>
      <c r="U83" s="47" t="str">
        <f t="shared" si="8"/>
        <v/>
      </c>
      <c r="V83" s="203"/>
      <c r="W83" s="203"/>
      <c r="X83" s="203"/>
      <c r="Y83" s="48" t="str">
        <f t="shared" si="9"/>
        <v/>
      </c>
      <c r="Z83" s="127" t="str">
        <f t="shared" si="10"/>
        <v/>
      </c>
      <c r="AA83" s="450"/>
      <c r="AB83" s="111"/>
      <c r="AC83" s="112"/>
      <c r="AD83" s="112"/>
      <c r="AE83" s="112"/>
      <c r="AF83" s="113"/>
    </row>
    <row r="84" spans="1:32" s="36" customFormat="1" ht="13.5" customHeight="1">
      <c r="A84" s="286" t="str">
        <f>IF(Baseline!A84="","",Baseline!A84)</f>
        <v/>
      </c>
      <c r="B84" s="140" t="str">
        <f>IF(Baseline!B84="","",Baseline!B84)</f>
        <v/>
      </c>
      <c r="C84" s="140" t="str">
        <f>IF(Baseline!C84="","",Baseline!C84)</f>
        <v/>
      </c>
      <c r="D84" s="287" t="str">
        <f>IF(Baseline!D84="","",Baseline!D84)</f>
        <v/>
      </c>
      <c r="E84" s="96" t="str">
        <f t="shared" si="5"/>
        <v/>
      </c>
      <c r="F84" s="108"/>
      <c r="G84" s="100"/>
      <c r="H84" s="100"/>
      <c r="I84" s="100"/>
      <c r="J84" s="100"/>
      <c r="K84" s="100"/>
      <c r="L84" s="100"/>
      <c r="M84" s="100"/>
      <c r="N84" s="204"/>
      <c r="O84" s="205"/>
      <c r="P84" s="440"/>
      <c r="Q84" s="440"/>
      <c r="R84" s="441"/>
      <c r="S84" s="48" t="str">
        <f t="shared" si="6"/>
        <v/>
      </c>
      <c r="T84" s="49" t="str">
        <f t="shared" si="7"/>
        <v/>
      </c>
      <c r="U84" s="47" t="str">
        <f t="shared" si="8"/>
        <v/>
      </c>
      <c r="V84" s="203"/>
      <c r="W84" s="203"/>
      <c r="X84" s="203"/>
      <c r="Y84" s="48" t="str">
        <f t="shared" si="9"/>
        <v/>
      </c>
      <c r="Z84" s="127" t="str">
        <f t="shared" si="10"/>
        <v/>
      </c>
      <c r="AA84" s="450"/>
      <c r="AB84" s="111"/>
      <c r="AC84" s="112"/>
      <c r="AD84" s="112"/>
      <c r="AE84" s="112"/>
      <c r="AF84" s="113"/>
    </row>
    <row r="85" spans="1:32" s="36" customFormat="1" ht="13.5" customHeight="1">
      <c r="A85" s="286" t="str">
        <f>IF(Baseline!A85="","",Baseline!A85)</f>
        <v/>
      </c>
      <c r="B85" s="140" t="str">
        <f>IF(Baseline!B85="","",Baseline!B85)</f>
        <v/>
      </c>
      <c r="C85" s="140" t="str">
        <f>IF(Baseline!C85="","",Baseline!C85)</f>
        <v/>
      </c>
      <c r="D85" s="287" t="str">
        <f>IF(Baseline!D85="","",Baseline!D85)</f>
        <v/>
      </c>
      <c r="E85" s="96" t="str">
        <f t="shared" si="5"/>
        <v/>
      </c>
      <c r="F85" s="108"/>
      <c r="G85" s="100"/>
      <c r="H85" s="100"/>
      <c r="I85" s="100"/>
      <c r="J85" s="100"/>
      <c r="K85" s="100"/>
      <c r="L85" s="100"/>
      <c r="M85" s="100"/>
      <c r="N85" s="204"/>
      <c r="O85" s="205"/>
      <c r="P85" s="440"/>
      <c r="Q85" s="440"/>
      <c r="R85" s="441"/>
      <c r="S85" s="48" t="str">
        <f t="shared" si="6"/>
        <v/>
      </c>
      <c r="T85" s="49" t="str">
        <f t="shared" si="7"/>
        <v/>
      </c>
      <c r="U85" s="47" t="str">
        <f t="shared" si="8"/>
        <v/>
      </c>
      <c r="V85" s="203"/>
      <c r="W85" s="203"/>
      <c r="X85" s="203"/>
      <c r="Y85" s="48" t="str">
        <f t="shared" si="9"/>
        <v/>
      </c>
      <c r="Z85" s="127" t="str">
        <f t="shared" si="10"/>
        <v/>
      </c>
      <c r="AA85" s="450"/>
      <c r="AB85" s="111"/>
      <c r="AC85" s="112"/>
      <c r="AD85" s="112"/>
      <c r="AE85" s="112"/>
      <c r="AF85" s="113"/>
    </row>
    <row r="86" spans="1:32" s="36" customFormat="1" ht="13.5" customHeight="1">
      <c r="A86" s="286" t="str">
        <f>IF(Baseline!A86="","",Baseline!A86)</f>
        <v/>
      </c>
      <c r="B86" s="140" t="str">
        <f>IF(Baseline!B86="","",Baseline!B86)</f>
        <v/>
      </c>
      <c r="C86" s="140" t="str">
        <f>IF(Baseline!C86="","",Baseline!C86)</f>
        <v/>
      </c>
      <c r="D86" s="287" t="str">
        <f>IF(Baseline!D86="","",Baseline!D86)</f>
        <v/>
      </c>
      <c r="E86" s="96" t="str">
        <f t="shared" si="5"/>
        <v/>
      </c>
      <c r="F86" s="108"/>
      <c r="G86" s="100"/>
      <c r="H86" s="100"/>
      <c r="I86" s="100"/>
      <c r="J86" s="100"/>
      <c r="K86" s="100"/>
      <c r="L86" s="100"/>
      <c r="M86" s="100"/>
      <c r="N86" s="204"/>
      <c r="O86" s="205"/>
      <c r="P86" s="440"/>
      <c r="Q86" s="440"/>
      <c r="R86" s="441"/>
      <c r="S86" s="48" t="str">
        <f t="shared" si="6"/>
        <v/>
      </c>
      <c r="T86" s="49" t="str">
        <f t="shared" si="7"/>
        <v/>
      </c>
      <c r="U86" s="47" t="str">
        <f t="shared" si="8"/>
        <v/>
      </c>
      <c r="V86" s="203"/>
      <c r="W86" s="203"/>
      <c r="X86" s="203"/>
      <c r="Y86" s="48" t="str">
        <f t="shared" si="9"/>
        <v/>
      </c>
      <c r="Z86" s="127" t="str">
        <f t="shared" si="10"/>
        <v/>
      </c>
      <c r="AA86" s="450"/>
      <c r="AB86" s="111"/>
      <c r="AC86" s="112"/>
      <c r="AD86" s="112"/>
      <c r="AE86" s="112"/>
      <c r="AF86" s="113"/>
    </row>
    <row r="87" spans="1:32" s="36" customFormat="1" ht="13.5" customHeight="1">
      <c r="A87" s="286" t="str">
        <f>IF(Baseline!A87="","",Baseline!A87)</f>
        <v/>
      </c>
      <c r="B87" s="140" t="str">
        <f>IF(Baseline!B87="","",Baseline!B87)</f>
        <v/>
      </c>
      <c r="C87" s="140" t="str">
        <f>IF(Baseline!C87="","",Baseline!C87)</f>
        <v/>
      </c>
      <c r="D87" s="287" t="str">
        <f>IF(Baseline!D87="","",Baseline!D87)</f>
        <v/>
      </c>
      <c r="E87" s="96" t="str">
        <f t="shared" si="5"/>
        <v/>
      </c>
      <c r="F87" s="108"/>
      <c r="G87" s="100"/>
      <c r="H87" s="100"/>
      <c r="I87" s="100"/>
      <c r="J87" s="100"/>
      <c r="K87" s="100"/>
      <c r="L87" s="100"/>
      <c r="M87" s="100"/>
      <c r="N87" s="204"/>
      <c r="O87" s="205"/>
      <c r="P87" s="440"/>
      <c r="Q87" s="440"/>
      <c r="R87" s="441"/>
      <c r="S87" s="48" t="str">
        <f t="shared" si="6"/>
        <v/>
      </c>
      <c r="T87" s="49" t="str">
        <f t="shared" si="7"/>
        <v/>
      </c>
      <c r="U87" s="47" t="str">
        <f t="shared" si="8"/>
        <v/>
      </c>
      <c r="V87" s="203"/>
      <c r="W87" s="203"/>
      <c r="X87" s="203"/>
      <c r="Y87" s="48" t="str">
        <f t="shared" si="9"/>
        <v/>
      </c>
      <c r="Z87" s="127" t="str">
        <f t="shared" si="10"/>
        <v/>
      </c>
      <c r="AA87" s="450"/>
      <c r="AB87" s="111"/>
      <c r="AC87" s="112"/>
      <c r="AD87" s="112"/>
      <c r="AE87" s="112"/>
      <c r="AF87" s="113"/>
    </row>
    <row r="88" spans="1:32" s="36" customFormat="1" ht="13.5" customHeight="1">
      <c r="A88" s="286" t="str">
        <f>IF(Baseline!A88="","",Baseline!A88)</f>
        <v/>
      </c>
      <c r="B88" s="140" t="str">
        <f>IF(Baseline!B88="","",Baseline!B88)</f>
        <v/>
      </c>
      <c r="C88" s="140" t="str">
        <f>IF(Baseline!C88="","",Baseline!C88)</f>
        <v/>
      </c>
      <c r="D88" s="287" t="str">
        <f>IF(Baseline!D88="","",Baseline!D88)</f>
        <v/>
      </c>
      <c r="E88" s="96" t="str">
        <f t="shared" si="5"/>
        <v/>
      </c>
      <c r="F88" s="108"/>
      <c r="G88" s="100"/>
      <c r="H88" s="100"/>
      <c r="I88" s="100"/>
      <c r="J88" s="100"/>
      <c r="K88" s="100"/>
      <c r="L88" s="100"/>
      <c r="M88" s="100"/>
      <c r="N88" s="204"/>
      <c r="O88" s="205"/>
      <c r="P88" s="440"/>
      <c r="Q88" s="440"/>
      <c r="R88" s="441"/>
      <c r="S88" s="48" t="str">
        <f t="shared" si="6"/>
        <v/>
      </c>
      <c r="T88" s="49" t="str">
        <f t="shared" si="7"/>
        <v/>
      </c>
      <c r="U88" s="47" t="str">
        <f t="shared" si="8"/>
        <v/>
      </c>
      <c r="V88" s="203"/>
      <c r="W88" s="203"/>
      <c r="X88" s="203"/>
      <c r="Y88" s="48" t="str">
        <f t="shared" si="9"/>
        <v/>
      </c>
      <c r="Z88" s="127" t="str">
        <f t="shared" si="10"/>
        <v/>
      </c>
      <c r="AA88" s="450"/>
      <c r="AB88" s="111"/>
      <c r="AC88" s="112"/>
      <c r="AD88" s="112"/>
      <c r="AE88" s="112"/>
      <c r="AF88" s="113"/>
    </row>
    <row r="89" spans="1:32" s="36" customFormat="1" ht="13.5" customHeight="1">
      <c r="A89" s="286" t="str">
        <f>IF(Baseline!A89="","",Baseline!A89)</f>
        <v/>
      </c>
      <c r="B89" s="140" t="str">
        <f>IF(Baseline!B89="","",Baseline!B89)</f>
        <v/>
      </c>
      <c r="C89" s="140" t="str">
        <f>IF(Baseline!C89="","",Baseline!C89)</f>
        <v/>
      </c>
      <c r="D89" s="287" t="str">
        <f>IF(Baseline!D89="","",Baseline!D89)</f>
        <v/>
      </c>
      <c r="E89" s="96" t="str">
        <f t="shared" si="5"/>
        <v/>
      </c>
      <c r="F89" s="108"/>
      <c r="G89" s="100"/>
      <c r="H89" s="100"/>
      <c r="I89" s="100"/>
      <c r="J89" s="100"/>
      <c r="K89" s="100"/>
      <c r="L89" s="100"/>
      <c r="M89" s="100"/>
      <c r="N89" s="204"/>
      <c r="O89" s="205"/>
      <c r="P89" s="440"/>
      <c r="Q89" s="440"/>
      <c r="R89" s="441"/>
      <c r="S89" s="48" t="str">
        <f t="shared" si="6"/>
        <v/>
      </c>
      <c r="T89" s="49" t="str">
        <f t="shared" si="7"/>
        <v/>
      </c>
      <c r="U89" s="47" t="str">
        <f t="shared" si="8"/>
        <v/>
      </c>
      <c r="V89" s="203"/>
      <c r="W89" s="203"/>
      <c r="X89" s="203"/>
      <c r="Y89" s="48" t="str">
        <f t="shared" si="9"/>
        <v/>
      </c>
      <c r="Z89" s="127" t="str">
        <f t="shared" si="10"/>
        <v/>
      </c>
      <c r="AA89" s="450"/>
      <c r="AB89" s="111"/>
      <c r="AC89" s="112"/>
      <c r="AD89" s="112"/>
      <c r="AE89" s="112"/>
      <c r="AF89" s="113"/>
    </row>
    <row r="90" spans="1:32" s="36" customFormat="1" ht="13.5" customHeight="1">
      <c r="A90" s="286" t="str">
        <f>IF(Baseline!A90="","",Baseline!A90)</f>
        <v/>
      </c>
      <c r="B90" s="140" t="str">
        <f>IF(Baseline!B90="","",Baseline!B90)</f>
        <v/>
      </c>
      <c r="C90" s="140" t="str">
        <f>IF(Baseline!C90="","",Baseline!C90)</f>
        <v/>
      </c>
      <c r="D90" s="287" t="str">
        <f>IF(Baseline!D90="","",Baseline!D90)</f>
        <v/>
      </c>
      <c r="E90" s="96" t="str">
        <f t="shared" si="5"/>
        <v/>
      </c>
      <c r="F90" s="108"/>
      <c r="G90" s="100"/>
      <c r="H90" s="100"/>
      <c r="I90" s="100"/>
      <c r="J90" s="100"/>
      <c r="K90" s="100"/>
      <c r="L90" s="100"/>
      <c r="M90" s="100"/>
      <c r="N90" s="204"/>
      <c r="O90" s="205"/>
      <c r="P90" s="440"/>
      <c r="Q90" s="440"/>
      <c r="R90" s="441"/>
      <c r="S90" s="48" t="str">
        <f t="shared" si="6"/>
        <v/>
      </c>
      <c r="T90" s="49" t="str">
        <f t="shared" si="7"/>
        <v/>
      </c>
      <c r="U90" s="47" t="str">
        <f t="shared" si="8"/>
        <v/>
      </c>
      <c r="V90" s="203"/>
      <c r="W90" s="203"/>
      <c r="X90" s="203"/>
      <c r="Y90" s="48" t="str">
        <f t="shared" si="9"/>
        <v/>
      </c>
      <c r="Z90" s="127" t="str">
        <f t="shared" si="10"/>
        <v/>
      </c>
      <c r="AA90" s="450"/>
      <c r="AB90" s="111"/>
      <c r="AC90" s="112"/>
      <c r="AD90" s="112"/>
      <c r="AE90" s="112"/>
      <c r="AF90" s="113"/>
    </row>
    <row r="91" spans="1:32" s="36" customFormat="1" ht="13.5" customHeight="1">
      <c r="A91" s="286" t="str">
        <f>IF(Baseline!A91="","",Baseline!A91)</f>
        <v/>
      </c>
      <c r="B91" s="140" t="str">
        <f>IF(Baseline!B91="","",Baseline!B91)</f>
        <v/>
      </c>
      <c r="C91" s="140" t="str">
        <f>IF(Baseline!C91="","",Baseline!C91)</f>
        <v/>
      </c>
      <c r="D91" s="287" t="str">
        <f>IF(Baseline!D91="","",Baseline!D91)</f>
        <v/>
      </c>
      <c r="E91" s="96" t="str">
        <f t="shared" si="5"/>
        <v/>
      </c>
      <c r="F91" s="108"/>
      <c r="G91" s="100"/>
      <c r="H91" s="100"/>
      <c r="I91" s="100"/>
      <c r="J91" s="100"/>
      <c r="K91" s="100"/>
      <c r="L91" s="100"/>
      <c r="M91" s="100"/>
      <c r="N91" s="204"/>
      <c r="O91" s="205"/>
      <c r="P91" s="440"/>
      <c r="Q91" s="440"/>
      <c r="R91" s="441"/>
      <c r="S91" s="48" t="str">
        <f t="shared" si="6"/>
        <v/>
      </c>
      <c r="T91" s="49" t="str">
        <f t="shared" si="7"/>
        <v/>
      </c>
      <c r="U91" s="47" t="str">
        <f t="shared" si="8"/>
        <v/>
      </c>
      <c r="V91" s="203"/>
      <c r="W91" s="203"/>
      <c r="X91" s="203"/>
      <c r="Y91" s="48" t="str">
        <f t="shared" si="9"/>
        <v/>
      </c>
      <c r="Z91" s="127" t="str">
        <f t="shared" si="10"/>
        <v/>
      </c>
      <c r="AA91" s="450"/>
      <c r="AB91" s="111"/>
      <c r="AC91" s="112"/>
      <c r="AD91" s="112"/>
      <c r="AE91" s="112"/>
      <c r="AF91" s="113"/>
    </row>
    <row r="92" spans="1:32" s="36" customFormat="1" ht="13.5" customHeight="1">
      <c r="A92" s="288" t="str">
        <f>IF(Baseline!A92="","",Baseline!A92)</f>
        <v/>
      </c>
      <c r="B92" s="289" t="str">
        <f>IF(Baseline!B92="","",Baseline!B92)</f>
        <v/>
      </c>
      <c r="C92" s="289" t="str">
        <f>IF(Baseline!C92="","",Baseline!C92)</f>
        <v/>
      </c>
      <c r="D92" s="290" t="str">
        <f>IF(Baseline!D92="","",Baseline!D92)</f>
        <v/>
      </c>
      <c r="E92" s="97" t="str">
        <f t="shared" si="5"/>
        <v/>
      </c>
      <c r="F92" s="109"/>
      <c r="G92" s="321"/>
      <c r="H92" s="100"/>
      <c r="I92" s="321"/>
      <c r="J92" s="321"/>
      <c r="K92" s="321"/>
      <c r="L92" s="321"/>
      <c r="M92" s="324"/>
      <c r="N92" s="204"/>
      <c r="O92" s="205"/>
      <c r="P92" s="442"/>
      <c r="Q92" s="442"/>
      <c r="R92" s="443"/>
      <c r="S92" s="52" t="str">
        <f t="shared" si="6"/>
        <v/>
      </c>
      <c r="T92" s="53" t="str">
        <f t="shared" si="7"/>
        <v/>
      </c>
      <c r="U92" s="51" t="str">
        <f t="shared" si="8"/>
        <v/>
      </c>
      <c r="V92" s="234"/>
      <c r="W92" s="234"/>
      <c r="X92" s="234"/>
      <c r="Y92" s="52" t="str">
        <f t="shared" si="9"/>
        <v/>
      </c>
      <c r="Z92" s="128" t="str">
        <f t="shared" si="10"/>
        <v/>
      </c>
      <c r="AA92" s="450"/>
      <c r="AB92" s="114"/>
      <c r="AC92" s="112"/>
      <c r="AD92" s="112"/>
      <c r="AE92" s="112"/>
      <c r="AF92" s="113"/>
    </row>
    <row r="93" spans="1:32" s="36" customFormat="1" ht="22.5" customHeight="1">
      <c r="A93" s="54" t="s">
        <v>2</v>
      </c>
      <c r="B93" s="55">
        <f>SUM(B62:B92)</f>
        <v>2684.7</v>
      </c>
      <c r="C93" s="55">
        <f t="shared" ref="C93:D93" si="11">SUM(C62:C92)</f>
        <v>1</v>
      </c>
      <c r="D93" s="55">
        <f t="shared" si="11"/>
        <v>2684.7</v>
      </c>
      <c r="E93" s="275">
        <f>S93/B93</f>
        <v>50.681604</v>
      </c>
      <c r="F93" s="200" t="s">
        <v>3</v>
      </c>
      <c r="G93" s="55">
        <f>SUMPRODUCT(G62:G92,B62:B92,C62:C92)</f>
        <v>27491.327999999998</v>
      </c>
      <c r="H93" s="83" t="s">
        <v>12</v>
      </c>
      <c r="I93" s="55">
        <f>SUMPRODUCT(I62:I92,$B62:$B92,$C62:$C92)</f>
        <v>421175.73599999998</v>
      </c>
      <c r="J93" s="83" t="s">
        <v>12</v>
      </c>
      <c r="K93" s="55">
        <f>SUMPRODUCT(K62:K92,$B62:$B92,$C62:$C92)</f>
        <v>27679.256999999998</v>
      </c>
      <c r="L93" s="55">
        <f t="shared" ref="L93" si="12">SUMPRODUCT(L62:L92,$B62:$B92,$C62:$C92)</f>
        <v>44807.643000000004</v>
      </c>
      <c r="M93" s="55">
        <f>SUMPRODUCT(M62:M92,$B62:$B92,$C62:$C92)</f>
        <v>5181.4709999999995</v>
      </c>
      <c r="N93" s="297">
        <f>SUMPRODUCT(N62:N92,$C$62:$C$92)</f>
        <v>167.119</v>
      </c>
      <c r="O93" s="198">
        <f t="shared" ref="O93" si="13">SUMPRODUCT(O62:O92,$C$62:$C$92)</f>
        <v>28.1</v>
      </c>
      <c r="P93" s="298" t="s">
        <v>12</v>
      </c>
      <c r="Q93" s="298" t="s">
        <v>12</v>
      </c>
      <c r="R93" s="299" t="s">
        <v>12</v>
      </c>
      <c r="S93" s="57">
        <f>SUMPRODUCT(E62:E92,D62:D92)</f>
        <v>136064.90225879999</v>
      </c>
      <c r="T93" s="58">
        <f>SUMPRODUCT(T62:T92,$C$62:$C$92)</f>
        <v>167.119</v>
      </c>
      <c r="U93" s="55">
        <f>SUMPRODUCT(U62:U92,$C$62:$C$92)</f>
        <v>28.1</v>
      </c>
      <c r="V93" s="83"/>
      <c r="W93" s="83"/>
      <c r="X93" s="83"/>
      <c r="Y93" s="57">
        <f>SUMPRODUCT(Z62:Z92,D62:D92)</f>
        <v>111797.05596299998</v>
      </c>
      <c r="Z93" s="277">
        <f>Y93/B93</f>
        <v>41.642289999999996</v>
      </c>
      <c r="AA93" s="450"/>
      <c r="AB93" s="197">
        <f>SUMPRODUCT(AB62:AB92,$C$62:$C$92)</f>
        <v>27490</v>
      </c>
      <c r="AC93" s="198">
        <f t="shared" ref="AC93:AF93" si="14">SUMPRODUCT(AC62:AC92,$C$62:$C$92)</f>
        <v>421060</v>
      </c>
      <c r="AD93" s="198">
        <f t="shared" si="14"/>
        <v>27671</v>
      </c>
      <c r="AE93" s="198">
        <f t="shared" si="14"/>
        <v>44795</v>
      </c>
      <c r="AF93" s="278">
        <f t="shared" si="14"/>
        <v>5186</v>
      </c>
    </row>
    <row r="94" spans="1:32" s="37" customFormat="1" ht="27" customHeight="1">
      <c r="A94" s="422" t="s">
        <v>184</v>
      </c>
      <c r="B94" s="423"/>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4"/>
    </row>
    <row r="95" spans="1:32" s="36" customFormat="1" ht="28.5" customHeight="1">
      <c r="A95" s="398" t="s">
        <v>0</v>
      </c>
      <c r="B95" s="398" t="s">
        <v>94</v>
      </c>
      <c r="C95" s="433"/>
      <c r="D95" s="434"/>
      <c r="E95" s="378" t="s">
        <v>29</v>
      </c>
      <c r="F95" s="382" t="s">
        <v>3</v>
      </c>
      <c r="G95" s="370" t="s">
        <v>4</v>
      </c>
      <c r="H95" s="370"/>
      <c r="I95" s="370"/>
      <c r="J95" s="370"/>
      <c r="K95" s="370"/>
      <c r="L95" s="370"/>
      <c r="M95" s="371"/>
      <c r="N95" s="300"/>
      <c r="O95" s="301"/>
      <c r="P95" s="301"/>
      <c r="Q95" s="301"/>
      <c r="R95" s="301"/>
      <c r="S95" s="302" t="s">
        <v>19</v>
      </c>
      <c r="T95" s="300"/>
      <c r="U95" s="301"/>
      <c r="V95" s="301"/>
      <c r="W95" s="301"/>
      <c r="X95" s="301"/>
      <c r="Y95" s="370" t="s">
        <v>19</v>
      </c>
      <c r="Z95" s="437"/>
      <c r="AA95" s="444" t="s">
        <v>12</v>
      </c>
      <c r="AB95" s="370" t="s">
        <v>82</v>
      </c>
      <c r="AC95" s="370"/>
      <c r="AD95" s="370"/>
      <c r="AE95" s="370"/>
      <c r="AF95" s="371"/>
    </row>
    <row r="96" spans="1:32" s="36" customFormat="1" ht="54.75" customHeight="1" thickBot="1">
      <c r="A96" s="399"/>
      <c r="B96" s="399"/>
      <c r="C96" s="410"/>
      <c r="D96" s="411"/>
      <c r="E96" s="414"/>
      <c r="F96" s="435"/>
      <c r="G96" s="41" t="s">
        <v>5</v>
      </c>
      <c r="H96" s="449" t="s">
        <v>12</v>
      </c>
      <c r="I96" s="39" t="s">
        <v>6</v>
      </c>
      <c r="J96" s="449" t="s">
        <v>12</v>
      </c>
      <c r="K96" s="39" t="s">
        <v>7</v>
      </c>
      <c r="L96" s="39" t="s">
        <v>8</v>
      </c>
      <c r="M96" s="39" t="s">
        <v>9</v>
      </c>
      <c r="N96" s="231"/>
      <c r="O96" s="182"/>
      <c r="P96" s="182"/>
      <c r="Q96" s="182"/>
      <c r="R96" s="182"/>
      <c r="S96" s="39" t="s">
        <v>95</v>
      </c>
      <c r="T96" s="231"/>
      <c r="U96" s="182"/>
      <c r="V96" s="182"/>
      <c r="W96" s="182"/>
      <c r="X96" s="182"/>
      <c r="Y96" s="150" t="s">
        <v>113</v>
      </c>
      <c r="Z96" s="93" t="s">
        <v>116</v>
      </c>
      <c r="AA96" s="444"/>
      <c r="AB96" s="38" t="s">
        <v>5</v>
      </c>
      <c r="AC96" s="38" t="s">
        <v>6</v>
      </c>
      <c r="AD96" s="38" t="s">
        <v>7</v>
      </c>
      <c r="AE96" s="38" t="s">
        <v>8</v>
      </c>
      <c r="AF96" s="59" t="s">
        <v>9</v>
      </c>
    </row>
    <row r="97" spans="1:32" s="36" customFormat="1" ht="21.75" customHeight="1">
      <c r="A97" s="85" t="s">
        <v>2</v>
      </c>
      <c r="B97" s="412">
        <f>D93+D57</f>
        <v>2803.8999999999996</v>
      </c>
      <c r="C97" s="412"/>
      <c r="D97" s="413"/>
      <c r="E97" s="92">
        <f>S97/B97</f>
        <v>49.097026377117594</v>
      </c>
      <c r="F97" s="32" t="s">
        <v>3</v>
      </c>
      <c r="G97" s="30">
        <f>G57+G93</f>
        <v>30370.327999999998</v>
      </c>
      <c r="H97" s="401"/>
      <c r="I97" s="30">
        <f>I57+I93</f>
        <v>425761.73599999998</v>
      </c>
      <c r="J97" s="401"/>
      <c r="K97" s="30">
        <f>K57+K93</f>
        <v>28489.256999999998</v>
      </c>
      <c r="L97" s="30">
        <f>L57+L93</f>
        <v>45350.643000000004</v>
      </c>
      <c r="M97" s="30">
        <f>M57+M93</f>
        <v>5181.4709999999995</v>
      </c>
      <c r="N97" s="232"/>
      <c r="O97" s="215"/>
      <c r="P97" s="215"/>
      <c r="Q97" s="215"/>
      <c r="R97" s="215"/>
      <c r="S97" s="69">
        <f>S57+S93</f>
        <v>137663.15225879999</v>
      </c>
      <c r="T97" s="232"/>
      <c r="U97" s="215"/>
      <c r="V97" s="215"/>
      <c r="W97" s="215"/>
      <c r="X97" s="215"/>
      <c r="Y97" s="69">
        <f>Y57+Y93</f>
        <v>113105.94196299998</v>
      </c>
      <c r="Z97" s="94">
        <f>Y97/B97</f>
        <v>40.338793096401439</v>
      </c>
      <c r="AA97" s="445"/>
      <c r="AB97" s="30">
        <f>AB57+AB93</f>
        <v>32181</v>
      </c>
      <c r="AC97" s="30">
        <f>AC57+AC93</f>
        <v>425275</v>
      </c>
      <c r="AD97" s="30">
        <f>AD57+AD93</f>
        <v>28481</v>
      </c>
      <c r="AE97" s="30">
        <f>AE57+AE93</f>
        <v>45140</v>
      </c>
      <c r="AF97" s="81">
        <f>AF57+AF93</f>
        <v>5186</v>
      </c>
    </row>
    <row r="98" spans="1:32">
      <c r="A98" s="71"/>
      <c r="B98" s="72"/>
      <c r="C98" s="73"/>
      <c r="D98" s="73"/>
      <c r="E98" s="73"/>
      <c r="F98" s="73"/>
      <c r="G98" s="73"/>
      <c r="H98" s="73"/>
      <c r="I98" s="73"/>
      <c r="J98" s="73"/>
      <c r="K98" s="73"/>
      <c r="L98" s="73"/>
      <c r="M98" s="73"/>
      <c r="N98" s="73"/>
      <c r="O98" s="73"/>
      <c r="P98" s="73"/>
      <c r="Q98" s="73"/>
      <c r="R98" s="73"/>
    </row>
    <row r="99" spans="1:32">
      <c r="A99" s="71"/>
      <c r="B99" s="72"/>
      <c r="C99" s="73"/>
      <c r="D99" s="73"/>
      <c r="E99" s="73"/>
      <c r="F99" s="73"/>
      <c r="G99" s="73"/>
      <c r="H99" s="73"/>
      <c r="I99" s="73"/>
      <c r="J99" s="73"/>
      <c r="K99" s="73"/>
      <c r="L99" s="73"/>
      <c r="M99" s="73"/>
      <c r="N99" s="73"/>
      <c r="O99" s="73"/>
      <c r="P99" s="73"/>
      <c r="Q99" s="73"/>
      <c r="R99" s="74"/>
    </row>
    <row r="100" spans="1:32">
      <c r="A100" s="71"/>
      <c r="B100" s="72"/>
      <c r="C100" s="73"/>
      <c r="D100" s="73"/>
      <c r="E100" s="73"/>
      <c r="F100" s="73"/>
      <c r="G100" s="73"/>
      <c r="H100" s="73"/>
      <c r="I100" s="73"/>
      <c r="J100" s="73"/>
      <c r="K100" s="73"/>
      <c r="L100" s="73"/>
      <c r="M100" s="73"/>
      <c r="N100" s="73"/>
      <c r="O100" s="73"/>
      <c r="P100" s="73"/>
      <c r="Q100" s="73"/>
      <c r="R100" s="73"/>
    </row>
    <row r="101" spans="1:32">
      <c r="A101" s="71"/>
      <c r="B101" s="72"/>
      <c r="C101" s="73"/>
      <c r="D101" s="73"/>
      <c r="E101" s="73"/>
      <c r="F101" s="73"/>
      <c r="G101" s="73"/>
      <c r="H101" s="73"/>
      <c r="I101" s="73"/>
      <c r="J101" s="73"/>
      <c r="K101" s="73"/>
      <c r="L101" s="73"/>
      <c r="M101" s="73"/>
      <c r="N101" s="73"/>
      <c r="O101" s="73"/>
      <c r="P101" s="73"/>
      <c r="Q101" s="73"/>
      <c r="R101" s="73"/>
    </row>
    <row r="102" spans="1:32">
      <c r="A102" s="71"/>
      <c r="B102" s="72"/>
      <c r="C102" s="73"/>
      <c r="D102" s="73"/>
      <c r="E102" s="73"/>
      <c r="F102" s="73"/>
      <c r="G102" s="73"/>
      <c r="H102" s="73"/>
      <c r="I102" s="73"/>
      <c r="J102" s="73"/>
      <c r="K102" s="73"/>
      <c r="L102" s="73"/>
      <c r="M102" s="73"/>
      <c r="N102" s="73"/>
      <c r="O102" s="73"/>
      <c r="P102" s="73"/>
      <c r="Q102" s="73"/>
      <c r="R102" s="73"/>
    </row>
    <row r="103" spans="1:32">
      <c r="A103" s="71"/>
      <c r="B103" s="72"/>
      <c r="C103" s="73"/>
      <c r="D103" s="73"/>
      <c r="E103" s="73"/>
      <c r="F103" s="73"/>
      <c r="G103" s="73"/>
      <c r="H103" s="73"/>
      <c r="I103" s="73"/>
      <c r="J103" s="73"/>
      <c r="K103" s="73"/>
      <c r="L103" s="73"/>
      <c r="M103" s="73"/>
      <c r="N103" s="73"/>
      <c r="O103" s="73"/>
      <c r="P103" s="73"/>
      <c r="Q103" s="73"/>
      <c r="R103" s="73"/>
    </row>
    <row r="104" spans="1:32">
      <c r="A104" s="71"/>
      <c r="B104" s="72"/>
      <c r="C104" s="73"/>
      <c r="D104" s="73"/>
      <c r="E104" s="73"/>
      <c r="F104" s="73"/>
      <c r="G104" s="73"/>
      <c r="H104" s="73"/>
      <c r="I104" s="73"/>
      <c r="J104" s="73"/>
      <c r="K104" s="73"/>
      <c r="L104" s="73"/>
      <c r="M104" s="73"/>
      <c r="N104" s="73"/>
      <c r="O104" s="73"/>
      <c r="P104" s="73"/>
      <c r="Q104" s="73"/>
      <c r="R104" s="73"/>
    </row>
    <row r="105" spans="1:32">
      <c r="A105" s="71"/>
      <c r="B105" s="72"/>
      <c r="C105" s="73"/>
      <c r="D105" s="73"/>
      <c r="E105" s="73"/>
      <c r="F105" s="73"/>
      <c r="G105" s="73"/>
      <c r="H105" s="73"/>
      <c r="I105" s="73"/>
      <c r="J105" s="73"/>
      <c r="K105" s="73"/>
      <c r="L105" s="73"/>
      <c r="M105" s="73"/>
      <c r="N105" s="73"/>
      <c r="O105" s="73"/>
      <c r="P105" s="73"/>
      <c r="Q105" s="73"/>
      <c r="R105" s="73"/>
    </row>
    <row r="106" spans="1:32">
      <c r="A106" s="71"/>
      <c r="B106" s="72"/>
      <c r="C106" s="73"/>
      <c r="D106" s="73"/>
      <c r="E106" s="73"/>
      <c r="F106" s="73"/>
      <c r="G106" s="73"/>
      <c r="H106" s="73"/>
      <c r="I106" s="73"/>
      <c r="J106" s="73"/>
      <c r="K106" s="73"/>
      <c r="L106" s="73"/>
      <c r="M106" s="73"/>
      <c r="N106" s="73"/>
      <c r="O106" s="73"/>
      <c r="P106" s="73"/>
      <c r="Q106" s="73"/>
      <c r="R106" s="73"/>
    </row>
    <row r="107" spans="1:32">
      <c r="A107" s="71"/>
      <c r="B107" s="72"/>
      <c r="C107" s="73"/>
      <c r="D107" s="73"/>
      <c r="E107" s="73"/>
      <c r="F107" s="73"/>
      <c r="G107" s="73"/>
      <c r="H107" s="73"/>
      <c r="I107" s="73"/>
      <c r="J107" s="73"/>
      <c r="K107" s="73"/>
      <c r="L107" s="73"/>
      <c r="M107" s="73"/>
      <c r="N107" s="73"/>
      <c r="O107" s="73"/>
      <c r="P107" s="73"/>
      <c r="Q107" s="73"/>
      <c r="R107" s="73"/>
    </row>
    <row r="108" spans="1:32">
      <c r="A108" s="71"/>
      <c r="B108" s="72"/>
      <c r="C108" s="73"/>
      <c r="D108" s="73"/>
      <c r="E108" s="73"/>
      <c r="F108" s="73"/>
      <c r="G108" s="73"/>
      <c r="H108" s="73"/>
      <c r="I108" s="73"/>
      <c r="J108" s="73"/>
      <c r="K108" s="73"/>
      <c r="L108" s="73"/>
      <c r="M108" s="73"/>
      <c r="N108" s="73"/>
      <c r="O108" s="73"/>
      <c r="P108" s="73"/>
      <c r="Q108" s="73"/>
      <c r="R108" s="73"/>
    </row>
    <row r="109" spans="1:32">
      <c r="A109" s="71"/>
      <c r="B109" s="72"/>
      <c r="C109" s="73"/>
      <c r="D109" s="73"/>
      <c r="E109" s="73"/>
      <c r="F109" s="73"/>
      <c r="G109" s="73"/>
      <c r="H109" s="73"/>
      <c r="I109" s="73"/>
      <c r="J109" s="73"/>
      <c r="K109" s="73"/>
      <c r="L109" s="73"/>
      <c r="M109" s="73"/>
      <c r="N109" s="73"/>
      <c r="O109" s="73"/>
      <c r="P109" s="73"/>
      <c r="Q109" s="73"/>
      <c r="R109" s="73"/>
    </row>
    <row r="110" spans="1:32">
      <c r="A110" s="71"/>
      <c r="B110" s="72"/>
      <c r="C110" s="73"/>
      <c r="D110" s="73"/>
      <c r="E110" s="73"/>
      <c r="F110" s="73"/>
      <c r="G110" s="73"/>
      <c r="H110" s="73"/>
      <c r="I110" s="73"/>
      <c r="J110" s="73"/>
      <c r="K110" s="73"/>
      <c r="L110" s="73"/>
      <c r="M110" s="73"/>
      <c r="N110" s="73"/>
      <c r="O110" s="73"/>
      <c r="P110" s="73"/>
      <c r="Q110" s="73"/>
      <c r="R110" s="73"/>
    </row>
    <row r="111" spans="1:32">
      <c r="A111" s="71"/>
      <c r="B111" s="72"/>
      <c r="C111" s="73"/>
      <c r="D111" s="73"/>
      <c r="E111" s="73"/>
      <c r="F111" s="73"/>
      <c r="G111" s="73"/>
      <c r="H111" s="73"/>
      <c r="I111" s="73"/>
      <c r="J111" s="73"/>
      <c r="K111" s="73"/>
      <c r="L111" s="73"/>
      <c r="M111" s="73"/>
      <c r="N111" s="73"/>
      <c r="O111" s="73"/>
      <c r="P111" s="73"/>
      <c r="Q111" s="73"/>
      <c r="R111" s="73"/>
    </row>
    <row r="112" spans="1:32">
      <c r="A112" s="71"/>
      <c r="B112" s="72"/>
      <c r="C112" s="73"/>
      <c r="D112" s="73"/>
      <c r="E112" s="73"/>
      <c r="F112" s="73"/>
      <c r="G112" s="73"/>
      <c r="H112" s="73"/>
      <c r="I112" s="73"/>
      <c r="J112" s="73"/>
      <c r="K112" s="73"/>
      <c r="L112" s="73"/>
      <c r="M112" s="73"/>
      <c r="N112" s="73"/>
      <c r="O112" s="73"/>
      <c r="P112" s="73"/>
      <c r="Q112" s="73"/>
      <c r="R112" s="73"/>
    </row>
    <row r="113" spans="1:18">
      <c r="A113" s="71"/>
      <c r="B113" s="72"/>
      <c r="C113" s="73"/>
      <c r="D113" s="73"/>
      <c r="E113" s="73"/>
      <c r="F113" s="73"/>
      <c r="G113" s="73"/>
      <c r="H113" s="73"/>
      <c r="I113" s="73"/>
      <c r="J113" s="73"/>
      <c r="K113" s="73"/>
      <c r="L113" s="73"/>
      <c r="M113" s="73"/>
      <c r="N113" s="73"/>
      <c r="O113" s="73"/>
      <c r="P113" s="73"/>
      <c r="Q113" s="73"/>
      <c r="R113" s="73"/>
    </row>
    <row r="114" spans="1:18">
      <c r="A114" s="71"/>
      <c r="B114" s="72"/>
      <c r="C114" s="73"/>
      <c r="D114" s="73"/>
      <c r="E114" s="73"/>
      <c r="F114" s="73"/>
      <c r="G114" s="73"/>
      <c r="H114" s="73"/>
      <c r="I114" s="73"/>
      <c r="J114" s="73"/>
      <c r="K114" s="73"/>
      <c r="L114" s="73"/>
      <c r="M114" s="73"/>
      <c r="N114" s="73"/>
      <c r="O114" s="73"/>
      <c r="P114" s="73"/>
      <c r="Q114" s="73"/>
      <c r="R114" s="73"/>
    </row>
    <row r="115" spans="1:18">
      <c r="A115" s="71"/>
      <c r="B115" s="72"/>
      <c r="C115" s="73"/>
      <c r="D115" s="73"/>
      <c r="E115" s="73"/>
      <c r="F115" s="73"/>
      <c r="G115" s="73"/>
      <c r="H115" s="73"/>
      <c r="I115" s="73"/>
      <c r="J115" s="73"/>
      <c r="K115" s="73"/>
      <c r="L115" s="73"/>
      <c r="M115" s="73"/>
      <c r="N115" s="73"/>
      <c r="O115" s="73"/>
      <c r="P115" s="73"/>
      <c r="Q115" s="73"/>
      <c r="R115" s="73"/>
    </row>
    <row r="116" spans="1:18">
      <c r="A116" s="71"/>
      <c r="B116" s="72"/>
      <c r="C116" s="73"/>
      <c r="D116" s="73"/>
      <c r="E116" s="73"/>
      <c r="F116" s="73"/>
      <c r="G116" s="73"/>
      <c r="H116" s="73"/>
      <c r="I116" s="73"/>
      <c r="J116" s="73"/>
      <c r="K116" s="73"/>
      <c r="L116" s="73"/>
      <c r="M116" s="73"/>
      <c r="N116" s="73"/>
      <c r="O116" s="73"/>
      <c r="P116" s="73"/>
      <c r="Q116" s="73"/>
      <c r="R116" s="73"/>
    </row>
    <row r="117" spans="1:18">
      <c r="A117" s="71"/>
      <c r="B117" s="72"/>
      <c r="C117" s="73"/>
      <c r="D117" s="73"/>
      <c r="E117" s="73"/>
      <c r="F117" s="73"/>
      <c r="G117" s="73"/>
      <c r="H117" s="73"/>
      <c r="I117" s="73"/>
      <c r="J117" s="73"/>
      <c r="K117" s="73"/>
      <c r="L117" s="73"/>
      <c r="M117" s="73"/>
      <c r="N117" s="73"/>
      <c r="O117" s="73"/>
      <c r="P117" s="73"/>
      <c r="Q117" s="73"/>
      <c r="R117" s="73"/>
    </row>
    <row r="118" spans="1:18">
      <c r="A118" s="71"/>
      <c r="B118" s="72"/>
      <c r="C118" s="73"/>
      <c r="D118" s="73"/>
      <c r="E118" s="73"/>
      <c r="F118" s="73"/>
      <c r="G118" s="73"/>
      <c r="H118" s="73"/>
      <c r="I118" s="73"/>
      <c r="J118" s="73"/>
      <c r="K118" s="73"/>
      <c r="L118" s="73"/>
      <c r="M118" s="73"/>
      <c r="N118" s="73"/>
      <c r="O118" s="73"/>
      <c r="P118" s="73"/>
      <c r="Q118" s="73"/>
      <c r="R118" s="73"/>
    </row>
    <row r="119" spans="1:18">
      <c r="A119" s="71"/>
      <c r="B119" s="72"/>
      <c r="C119" s="73"/>
      <c r="D119" s="73"/>
      <c r="E119" s="73"/>
      <c r="F119" s="73"/>
      <c r="G119" s="73"/>
      <c r="H119" s="73"/>
      <c r="I119" s="73"/>
      <c r="J119" s="73"/>
      <c r="K119" s="73"/>
      <c r="L119" s="73"/>
      <c r="M119" s="73"/>
      <c r="N119" s="73"/>
      <c r="O119" s="73"/>
      <c r="P119" s="73"/>
      <c r="Q119" s="73"/>
      <c r="R119" s="73"/>
    </row>
    <row r="120" spans="1:18">
      <c r="A120" s="71"/>
      <c r="B120" s="72"/>
      <c r="C120" s="73"/>
      <c r="D120" s="73"/>
      <c r="E120" s="73"/>
      <c r="F120" s="73"/>
      <c r="G120" s="73"/>
      <c r="H120" s="73"/>
      <c r="I120" s="73"/>
      <c r="J120" s="73"/>
      <c r="K120" s="73"/>
      <c r="L120" s="73"/>
      <c r="M120" s="73"/>
      <c r="N120" s="73"/>
      <c r="O120" s="73"/>
      <c r="P120" s="73"/>
      <c r="Q120" s="73"/>
      <c r="R120" s="73"/>
    </row>
    <row r="121" spans="1:18">
      <c r="A121" s="71"/>
      <c r="B121" s="72"/>
      <c r="C121" s="73"/>
      <c r="D121" s="73"/>
      <c r="E121" s="73"/>
      <c r="F121" s="73"/>
      <c r="G121" s="73"/>
      <c r="H121" s="73"/>
      <c r="I121" s="73"/>
      <c r="J121" s="73"/>
      <c r="K121" s="73"/>
      <c r="L121" s="73"/>
      <c r="M121" s="73"/>
      <c r="N121" s="73"/>
      <c r="O121" s="73"/>
      <c r="P121" s="73"/>
      <c r="Q121" s="73"/>
      <c r="R121" s="73"/>
    </row>
    <row r="122" spans="1:18">
      <c r="A122" s="71"/>
      <c r="B122" s="72"/>
      <c r="C122" s="73"/>
      <c r="D122" s="73"/>
      <c r="E122" s="73"/>
      <c r="F122" s="73"/>
      <c r="G122" s="73"/>
      <c r="H122" s="73"/>
      <c r="I122" s="73"/>
      <c r="J122" s="73"/>
      <c r="K122" s="73"/>
      <c r="L122" s="73"/>
      <c r="M122" s="73"/>
      <c r="N122" s="73"/>
      <c r="O122" s="73"/>
      <c r="P122" s="73"/>
      <c r="Q122" s="73"/>
      <c r="R122" s="73"/>
    </row>
    <row r="123" spans="1:18">
      <c r="A123" s="71"/>
      <c r="B123" s="72"/>
      <c r="C123" s="73"/>
      <c r="D123" s="73"/>
      <c r="E123" s="73"/>
      <c r="F123" s="73"/>
      <c r="G123" s="73"/>
      <c r="H123" s="73"/>
      <c r="I123" s="73"/>
      <c r="J123" s="73"/>
      <c r="K123" s="73"/>
      <c r="L123" s="73"/>
      <c r="M123" s="73"/>
      <c r="N123" s="73"/>
      <c r="O123" s="73"/>
      <c r="P123" s="73"/>
      <c r="Q123" s="73"/>
      <c r="R123" s="73"/>
    </row>
    <row r="124" spans="1:18">
      <c r="A124" s="71"/>
      <c r="B124" s="72"/>
      <c r="C124" s="73"/>
      <c r="D124" s="73"/>
      <c r="E124" s="73"/>
      <c r="F124" s="73"/>
      <c r="G124" s="73"/>
      <c r="H124" s="73"/>
      <c r="I124" s="73"/>
      <c r="J124" s="73"/>
      <c r="K124" s="73"/>
      <c r="L124" s="73"/>
      <c r="M124" s="73"/>
      <c r="N124" s="73"/>
      <c r="O124" s="73"/>
      <c r="P124" s="73"/>
      <c r="Q124" s="73"/>
      <c r="R124" s="73"/>
    </row>
    <row r="125" spans="1:18">
      <c r="A125" s="71"/>
      <c r="B125" s="72"/>
      <c r="C125" s="73"/>
      <c r="D125" s="73"/>
      <c r="E125" s="73"/>
      <c r="F125" s="73"/>
      <c r="G125" s="73"/>
      <c r="H125" s="73"/>
      <c r="I125" s="73"/>
      <c r="J125" s="73"/>
      <c r="K125" s="73"/>
      <c r="L125" s="73"/>
      <c r="M125" s="73"/>
      <c r="N125" s="73"/>
      <c r="O125" s="73"/>
      <c r="P125" s="73"/>
      <c r="Q125" s="73"/>
      <c r="R125" s="73"/>
    </row>
    <row r="126" spans="1:18">
      <c r="A126" s="71"/>
      <c r="B126" s="73"/>
      <c r="C126" s="73"/>
      <c r="D126" s="73"/>
      <c r="E126" s="73"/>
      <c r="F126" s="73"/>
      <c r="G126" s="73"/>
      <c r="H126" s="73"/>
      <c r="I126" s="73"/>
      <c r="J126" s="73"/>
      <c r="K126" s="73"/>
      <c r="L126" s="73"/>
      <c r="M126" s="73"/>
      <c r="N126" s="73"/>
      <c r="O126" s="73"/>
      <c r="P126" s="73"/>
      <c r="Q126" s="73"/>
      <c r="R126" s="73"/>
    </row>
    <row r="127" spans="1:18">
      <c r="A127" s="71"/>
      <c r="B127" s="72"/>
      <c r="C127" s="73"/>
      <c r="D127" s="73"/>
      <c r="E127" s="73"/>
      <c r="F127" s="73"/>
      <c r="G127" s="73"/>
      <c r="H127" s="73"/>
      <c r="I127" s="73"/>
      <c r="J127" s="73"/>
      <c r="K127" s="73"/>
      <c r="L127" s="73"/>
      <c r="M127" s="73"/>
      <c r="N127" s="73"/>
      <c r="O127" s="73"/>
      <c r="P127" s="73"/>
      <c r="Q127" s="73"/>
      <c r="R127" s="73"/>
    </row>
    <row r="130" spans="1:18">
      <c r="A130" s="75"/>
      <c r="B130" s="76"/>
      <c r="C130" s="76"/>
      <c r="D130" s="76"/>
      <c r="E130" s="76"/>
      <c r="F130" s="76"/>
      <c r="G130" s="76"/>
      <c r="H130" s="76"/>
      <c r="I130" s="76"/>
      <c r="J130" s="76"/>
      <c r="K130" s="76"/>
      <c r="L130" s="76"/>
      <c r="M130" s="76"/>
      <c r="N130" s="76"/>
      <c r="O130" s="76"/>
      <c r="P130" s="76"/>
      <c r="Q130" s="76"/>
      <c r="R130" s="76"/>
    </row>
    <row r="131" spans="1:18">
      <c r="A131" s="75"/>
      <c r="B131" s="76"/>
      <c r="C131" s="76"/>
      <c r="D131" s="76"/>
      <c r="E131" s="76"/>
      <c r="F131" s="76"/>
      <c r="G131" s="76"/>
      <c r="H131" s="76"/>
      <c r="I131" s="76"/>
      <c r="J131" s="76"/>
      <c r="K131" s="76"/>
      <c r="L131" s="76"/>
      <c r="M131" s="76"/>
      <c r="N131" s="76"/>
      <c r="O131" s="76"/>
      <c r="P131" s="76"/>
      <c r="Q131" s="76"/>
      <c r="R131" s="76"/>
    </row>
  </sheetData>
  <sheetProtection algorithmName="SHA-512" hashValue="ychlSUAabkwntTAtB9AaIwz46vqLsKsIqfL/cVl6qQOeiRdlLxb+jNvgL3MQTp2CbuFFurSGhHfFeoobMxW6Og==" saltValue="M/XOZJ3xgrzdtswlEygE9g==" spinCount="100000" sheet="1" objects="1" scenarios="1"/>
  <mergeCells count="54">
    <mergeCell ref="A3:A4"/>
    <mergeCell ref="B3:B4"/>
    <mergeCell ref="C3:C4"/>
    <mergeCell ref="G3:M3"/>
    <mergeCell ref="T3:Z3"/>
    <mergeCell ref="N3:S3"/>
    <mergeCell ref="E3:F3"/>
    <mergeCell ref="AB3:AF3"/>
    <mergeCell ref="T1:Z1"/>
    <mergeCell ref="G60:G61"/>
    <mergeCell ref="H60:H61"/>
    <mergeCell ref="I60:I61"/>
    <mergeCell ref="J60:J61"/>
    <mergeCell ref="K60:K61"/>
    <mergeCell ref="L60:L61"/>
    <mergeCell ref="M60:M61"/>
    <mergeCell ref="G59:M59"/>
    <mergeCell ref="N1:S1"/>
    <mergeCell ref="A1:M1"/>
    <mergeCell ref="AA2:AF2"/>
    <mergeCell ref="AA58:AF58"/>
    <mergeCell ref="A58:Z58"/>
    <mergeCell ref="D3:D4"/>
    <mergeCell ref="Y95:Z95"/>
    <mergeCell ref="A94:AF94"/>
    <mergeCell ref="A95:A96"/>
    <mergeCell ref="AA95:AA97"/>
    <mergeCell ref="T59:Z59"/>
    <mergeCell ref="AB95:AF95"/>
    <mergeCell ref="AB59:AF59"/>
    <mergeCell ref="H96:H97"/>
    <mergeCell ref="J96:J97"/>
    <mergeCell ref="G95:M95"/>
    <mergeCell ref="AA59:AA93"/>
    <mergeCell ref="A59:A61"/>
    <mergeCell ref="Z60:Z61"/>
    <mergeCell ref="AB60:AB61"/>
    <mergeCell ref="AC60:AC61"/>
    <mergeCell ref="AD60:AD61"/>
    <mergeCell ref="AE60:AE61"/>
    <mergeCell ref="AF60:AF61"/>
    <mergeCell ref="N59:S59"/>
    <mergeCell ref="E59:F59"/>
    <mergeCell ref="E60:E61"/>
    <mergeCell ref="F60:F61"/>
    <mergeCell ref="S60:S61"/>
    <mergeCell ref="P60:R92"/>
    <mergeCell ref="B95:D96"/>
    <mergeCell ref="B97:D97"/>
    <mergeCell ref="D59:D61"/>
    <mergeCell ref="E95:E96"/>
    <mergeCell ref="F95:F96"/>
    <mergeCell ref="B59:B61"/>
    <mergeCell ref="C59:C61"/>
  </mergeCells>
  <dataValidations count="2">
    <dataValidation type="list" allowBlank="1" showInputMessage="1" showErrorMessage="1" sqref="H6:H56 J6:J56 H62:H92 J62:J92" xr:uid="{00000000-0002-0000-0300-000000000000}">
      <formula1>Fuel_Type</formula1>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O62:O92" xr:uid="{00000000-0002-0000-0300-000001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132"/>
  <sheetViews>
    <sheetView topLeftCell="P55" zoomScale="85" zoomScaleNormal="85" workbookViewId="0">
      <selection activeCell="AF94" sqref="AF94"/>
    </sheetView>
  </sheetViews>
  <sheetFormatPr defaultColWidth="9.140625" defaultRowHeight="12.75"/>
  <cols>
    <col min="1" max="1" width="15.7109375" style="34" customWidth="1"/>
    <col min="2" max="4" width="12.42578125" style="35" customWidth="1"/>
    <col min="5" max="5" width="15.28515625" style="35" customWidth="1"/>
    <col min="6" max="6" width="16.140625" style="35" bestFit="1" customWidth="1"/>
    <col min="7" max="7" width="15.28515625" style="35" customWidth="1"/>
    <col min="8" max="8" width="17.85546875" style="35" customWidth="1"/>
    <col min="9" max="9" width="17.140625" style="35" customWidth="1"/>
    <col min="10" max="10" width="17.85546875" style="35" customWidth="1"/>
    <col min="11" max="11" width="16.85546875" style="35" customWidth="1"/>
    <col min="12" max="12" width="17.85546875" style="35" customWidth="1"/>
    <col min="13" max="13" width="16.85546875" style="35" customWidth="1"/>
    <col min="14" max="23" width="15.28515625" style="35" customWidth="1"/>
    <col min="24" max="32" width="15.28515625" style="73" customWidth="1"/>
    <col min="33" max="33" width="17.85546875" style="73" customWidth="1"/>
    <col min="34" max="49" width="15.28515625" style="78" customWidth="1"/>
    <col min="50" max="50" width="10" style="78" customWidth="1"/>
    <col min="51" max="51" width="35" style="78" customWidth="1"/>
    <col min="52" max="52" width="19.5703125" style="78" customWidth="1"/>
    <col min="53" max="53" width="14" style="78" customWidth="1"/>
    <col min="54" max="54" width="14.5703125" style="78" customWidth="1"/>
    <col min="55" max="55" width="13.5703125" style="78" customWidth="1"/>
    <col min="56" max="56" width="11.42578125" style="78" customWidth="1"/>
    <col min="57" max="57" width="10.42578125" style="78" customWidth="1"/>
    <col min="58" max="58" width="12" style="78" customWidth="1"/>
    <col min="59" max="16384" width="9.140625" style="78"/>
  </cols>
  <sheetData>
    <row r="1" spans="1:33" s="36" customFormat="1" ht="27" customHeight="1">
      <c r="A1" s="425" t="s">
        <v>106</v>
      </c>
      <c r="B1" s="425"/>
      <c r="C1" s="425"/>
      <c r="D1" s="425"/>
      <c r="E1" s="425"/>
      <c r="F1" s="425"/>
      <c r="G1" s="425"/>
      <c r="H1" s="425"/>
      <c r="I1" s="425"/>
      <c r="J1" s="425"/>
      <c r="K1" s="425"/>
      <c r="L1" s="425"/>
      <c r="M1" s="425"/>
      <c r="N1" s="425"/>
      <c r="O1" s="425"/>
      <c r="P1" s="425"/>
      <c r="Q1" s="468" t="s">
        <v>109</v>
      </c>
      <c r="R1" s="468"/>
      <c r="S1" s="468"/>
      <c r="T1" s="468"/>
      <c r="U1" s="468"/>
      <c r="V1" s="468"/>
      <c r="W1" s="468"/>
      <c r="X1" s="469"/>
      <c r="Y1" s="417" t="s">
        <v>110</v>
      </c>
      <c r="Z1" s="418"/>
      <c r="AA1" s="418"/>
      <c r="AB1" s="418"/>
      <c r="AC1" s="418"/>
      <c r="AD1" s="418"/>
      <c r="AE1" s="418"/>
      <c r="AF1" s="418"/>
      <c r="AG1" s="467"/>
    </row>
    <row r="2" spans="1:33" s="37" customFormat="1" ht="27" customHeight="1">
      <c r="A2" s="404" t="s">
        <v>180</v>
      </c>
      <c r="B2" s="404"/>
      <c r="C2" s="404"/>
      <c r="D2" s="404"/>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185"/>
    </row>
    <row r="3" spans="1:33" s="36" customFormat="1" ht="30.75" customHeight="1">
      <c r="A3" s="463" t="str">
        <f>Baseline!A3</f>
        <v>Unit identifier (e.g. plot number, dwelling type etc.)</v>
      </c>
      <c r="B3" s="382" t="str">
        <f>Baseline!B3</f>
        <v>Model total floor area (m²)</v>
      </c>
      <c r="C3" s="382" t="str">
        <f>Baseline!C3</f>
        <v>Number of units</v>
      </c>
      <c r="D3" s="427" t="str">
        <f>Baseline!D3</f>
        <v>Total area represented by model  (m²)</v>
      </c>
      <c r="E3" s="370" t="str">
        <f>Baseline!E3</f>
        <v>VALIDATION CHECK</v>
      </c>
      <c r="F3" s="437"/>
      <c r="G3" s="369" t="s">
        <v>158</v>
      </c>
      <c r="H3" s="370"/>
      <c r="I3" s="370"/>
      <c r="J3" s="370"/>
      <c r="K3" s="370"/>
      <c r="L3" s="370"/>
      <c r="M3" s="370"/>
      <c r="N3" s="370"/>
      <c r="O3" s="370"/>
      <c r="P3" s="371"/>
      <c r="Q3" s="369" t="s">
        <v>151</v>
      </c>
      <c r="R3" s="370"/>
      <c r="S3" s="370"/>
      <c r="T3" s="370"/>
      <c r="U3" s="370"/>
      <c r="V3" s="370"/>
      <c r="W3" s="370"/>
      <c r="X3" s="370"/>
      <c r="Y3" s="446" t="s">
        <v>151</v>
      </c>
      <c r="Z3" s="447"/>
      <c r="AA3" s="447"/>
      <c r="AB3" s="447"/>
      <c r="AC3" s="447"/>
      <c r="AD3" s="447"/>
      <c r="AE3" s="447"/>
      <c r="AF3" s="447"/>
      <c r="AG3" s="466"/>
    </row>
    <row r="4" spans="1:33" s="36" customFormat="1" ht="45.75" customHeight="1">
      <c r="A4" s="464"/>
      <c r="B4" s="383"/>
      <c r="C4" s="383"/>
      <c r="D4" s="428"/>
      <c r="E4" s="156" t="s">
        <v>26</v>
      </c>
      <c r="F4" s="178" t="s">
        <v>27</v>
      </c>
      <c r="G4" s="155" t="s">
        <v>264</v>
      </c>
      <c r="H4" s="156" t="s">
        <v>20</v>
      </c>
      <c r="I4" s="156" t="s">
        <v>266</v>
      </c>
      <c r="J4" s="156" t="s">
        <v>21</v>
      </c>
      <c r="K4" s="156" t="s">
        <v>170</v>
      </c>
      <c r="L4" s="156" t="s">
        <v>171</v>
      </c>
      <c r="M4" s="156" t="s">
        <v>198</v>
      </c>
      <c r="N4" s="156" t="s">
        <v>131</v>
      </c>
      <c r="O4" s="156" t="s">
        <v>132</v>
      </c>
      <c r="P4" s="157" t="s">
        <v>133</v>
      </c>
      <c r="Q4" s="155" t="s">
        <v>160</v>
      </c>
      <c r="R4" s="156" t="s">
        <v>161</v>
      </c>
      <c r="S4" s="156" t="s">
        <v>162</v>
      </c>
      <c r="T4" s="156" t="s">
        <v>166</v>
      </c>
      <c r="U4" s="156" t="s">
        <v>163</v>
      </c>
      <c r="V4" s="156" t="s">
        <v>164</v>
      </c>
      <c r="W4" s="156" t="s">
        <v>165</v>
      </c>
      <c r="X4" s="268" t="s">
        <v>95</v>
      </c>
      <c r="Y4" s="177" t="s">
        <v>160</v>
      </c>
      <c r="Z4" s="156" t="s">
        <v>161</v>
      </c>
      <c r="AA4" s="156" t="s">
        <v>162</v>
      </c>
      <c r="AB4" s="156" t="s">
        <v>166</v>
      </c>
      <c r="AC4" s="156" t="s">
        <v>163</v>
      </c>
      <c r="AD4" s="156" t="s">
        <v>164</v>
      </c>
      <c r="AE4" s="156" t="s">
        <v>165</v>
      </c>
      <c r="AF4" s="244" t="s">
        <v>113</v>
      </c>
      <c r="AG4" s="240" t="s">
        <v>114</v>
      </c>
    </row>
    <row r="5" spans="1:33" s="36" customFormat="1">
      <c r="A5" s="465"/>
      <c r="B5" s="384"/>
      <c r="C5" s="383"/>
      <c r="D5" s="381"/>
      <c r="E5" s="156"/>
      <c r="F5" s="178"/>
      <c r="G5" s="155"/>
      <c r="H5" s="156"/>
      <c r="I5" s="156"/>
      <c r="J5" s="156"/>
      <c r="K5" s="179" t="s">
        <v>167</v>
      </c>
      <c r="L5" s="179" t="s">
        <v>167</v>
      </c>
      <c r="M5" s="179" t="s">
        <v>167</v>
      </c>
      <c r="N5" s="156"/>
      <c r="O5" s="156"/>
      <c r="P5" s="156"/>
      <c r="Q5" s="155"/>
      <c r="R5" s="156"/>
      <c r="S5" s="179" t="s">
        <v>167</v>
      </c>
      <c r="T5" s="179" t="s">
        <v>167</v>
      </c>
      <c r="U5" s="156"/>
      <c r="V5" s="156"/>
      <c r="W5" s="156"/>
      <c r="X5" s="269"/>
      <c r="Y5" s="177"/>
      <c r="Z5" s="156"/>
      <c r="AA5" s="179" t="s">
        <v>167</v>
      </c>
      <c r="AB5" s="179" t="s">
        <v>167</v>
      </c>
      <c r="AC5" s="156"/>
      <c r="AD5" s="156"/>
      <c r="AE5" s="156"/>
      <c r="AF5" s="155"/>
      <c r="AG5" s="157"/>
    </row>
    <row r="6" spans="1:33" s="36" customFormat="1" ht="51">
      <c r="A6" s="246"/>
      <c r="B6" s="243"/>
      <c r="C6" s="142"/>
      <c r="D6" s="248"/>
      <c r="E6" s="142"/>
      <c r="F6" s="227" t="s">
        <v>201</v>
      </c>
      <c r="G6" s="147" t="s">
        <v>204</v>
      </c>
      <c r="H6" s="148" t="s">
        <v>220</v>
      </c>
      <c r="I6" s="344" t="s">
        <v>205</v>
      </c>
      <c r="J6" s="148" t="s">
        <v>220</v>
      </c>
      <c r="K6" s="148" t="s">
        <v>206</v>
      </c>
      <c r="L6" s="148" t="s">
        <v>220</v>
      </c>
      <c r="M6" s="148" t="s">
        <v>256</v>
      </c>
      <c r="N6" s="148" t="s">
        <v>124</v>
      </c>
      <c r="O6" s="149" t="s">
        <v>126</v>
      </c>
      <c r="P6" s="149" t="s">
        <v>123</v>
      </c>
      <c r="Q6" s="144"/>
      <c r="R6" s="142"/>
      <c r="S6" s="142"/>
      <c r="T6" s="142"/>
      <c r="U6" s="142"/>
      <c r="V6" s="142"/>
      <c r="W6" s="142"/>
      <c r="X6" s="265"/>
      <c r="Y6" s="145"/>
      <c r="Z6" s="142"/>
      <c r="AA6" s="142"/>
      <c r="AB6" s="142"/>
      <c r="AC6" s="142"/>
      <c r="AD6" s="142"/>
      <c r="AE6" s="142"/>
      <c r="AF6" s="144"/>
      <c r="AG6" s="143"/>
    </row>
    <row r="7" spans="1:33" s="36" customFormat="1" ht="13.5" customHeight="1">
      <c r="A7" s="286" t="str">
        <f>IF(Baseline!A6="","",Baseline!A6)</f>
        <v>Mid</v>
      </c>
      <c r="B7" s="140">
        <f>IF(Baseline!B6="","",Baseline!B6)</f>
        <v>59.6</v>
      </c>
      <c r="C7" s="140">
        <f>IF(Baseline!C6="","",Baseline!C6)</f>
        <v>2</v>
      </c>
      <c r="D7" s="287">
        <f>IF(Baseline!D6="","",Baseline!D6)</f>
        <v>59.6</v>
      </c>
      <c r="E7" s="96">
        <f t="shared" ref="E7:E38" si="0">IFERROR(X7/$B7,"")</f>
        <v>12.020083892617448</v>
      </c>
      <c r="F7" s="108">
        <v>12</v>
      </c>
      <c r="G7" s="100">
        <v>696</v>
      </c>
      <c r="H7" s="100" t="s">
        <v>11</v>
      </c>
      <c r="I7" s="100">
        <v>1537</v>
      </c>
      <c r="J7" s="100" t="s">
        <v>11</v>
      </c>
      <c r="K7" s="100">
        <v>0</v>
      </c>
      <c r="L7" s="100" t="s">
        <v>11</v>
      </c>
      <c r="M7" s="100">
        <v>0</v>
      </c>
      <c r="N7" s="100">
        <v>270</v>
      </c>
      <c r="O7" s="100">
        <v>181</v>
      </c>
      <c r="P7" s="100">
        <v>0</v>
      </c>
      <c r="Q7" s="46">
        <f>IFERROR($G7*INDEX('Carbon factors'!$B$4:$B$10,MATCH($H7,Fuel_Type,0),1),"")</f>
        <v>150.33599999999998</v>
      </c>
      <c r="R7" s="47">
        <f>IFERROR($I7*INDEX('Carbon factors'!$B$4:$B$10,MATCH($J7,Fuel_Type,0),1),"")</f>
        <v>331.99200000000002</v>
      </c>
      <c r="S7" s="47">
        <f>IFERROR($K7*INDEX('Carbon factors'!$B$4:$B$10,MATCH($L7,Fuel_Type,0),1),"")</f>
        <v>0</v>
      </c>
      <c r="T7" s="47">
        <f>IF(M7="","",M7*'Carbon factors'!$B$5)</f>
        <v>0</v>
      </c>
      <c r="U7" s="47">
        <f>IF(N7="","",N7*'Carbon factors'!$B$5)</f>
        <v>140.13</v>
      </c>
      <c r="V7" s="47">
        <f>IF(O7="","",O7*'Carbon factors'!$B$5)</f>
        <v>93.939000000000007</v>
      </c>
      <c r="W7" s="47">
        <f>IF(P7="","",P7*'Carbon factors'!$B$5)</f>
        <v>0</v>
      </c>
      <c r="X7" s="266">
        <f>IF(SUM(Q7:W7)=0,"",SUM(Q7:W7))</f>
        <v>716.39699999999993</v>
      </c>
      <c r="Y7" s="49">
        <f>IFERROR($G7*INDEX('Carbon factors'!$C$4:$C$10,MATCH($H7,Fuel_Type,0),1),"")</f>
        <v>146.16</v>
      </c>
      <c r="Z7" s="47">
        <f>IFERROR($I7*INDEX('Carbon factors'!$C$4:$C$10,MATCH($J7,Fuel_Type,0),1),"")</f>
        <v>322.77</v>
      </c>
      <c r="AA7" s="47">
        <f>IFERROR($K7*INDEX('Carbon factors'!$C$4:$C$10,MATCH($L7,Fuel_Type,0),1),"")</f>
        <v>0</v>
      </c>
      <c r="AB7" s="47">
        <f>IF(M7="","",M7*'Carbon factors'!$C$5)</f>
        <v>0</v>
      </c>
      <c r="AC7" s="47">
        <f>IF(N7="","",N7*'Carbon factors'!$C$5)</f>
        <v>62.910000000000004</v>
      </c>
      <c r="AD7" s="47">
        <f>IF(O7="","",O7*'Carbon factors'!$C$5)</f>
        <v>42.173000000000002</v>
      </c>
      <c r="AE7" s="47">
        <f>IF(P7="","",P7*'Carbon factors'!$C$5)</f>
        <v>0</v>
      </c>
      <c r="AF7" s="221">
        <f>IF(SUM(Y7:AE7)=0,"",(SUM(Y7:AE7)))</f>
        <v>574.01299999999992</v>
      </c>
      <c r="AG7" s="61">
        <f>IFERROR(AF7/$B7,"")</f>
        <v>9.6310906040268449</v>
      </c>
    </row>
    <row r="8" spans="1:33" s="36" customFormat="1" ht="13.5" customHeight="1">
      <c r="A8" s="286" t="str">
        <f>IF(Baseline!A7="","",Baseline!A7)</f>
        <v>Top</v>
      </c>
      <c r="B8" s="140">
        <f>IF(Baseline!B7="","",Baseline!B7)</f>
        <v>59.6</v>
      </c>
      <c r="C8" s="140">
        <f>IF(Baseline!C7="","",Baseline!C7)</f>
        <v>1</v>
      </c>
      <c r="D8" s="287">
        <f>IF(Baseline!D7="","",Baseline!D7)</f>
        <v>59.6</v>
      </c>
      <c r="E8" s="96">
        <f t="shared" si="0"/>
        <v>14.796191275167784</v>
      </c>
      <c r="F8" s="108">
        <v>14.81</v>
      </c>
      <c r="G8" s="100">
        <v>1487</v>
      </c>
      <c r="H8" s="100" t="s">
        <v>11</v>
      </c>
      <c r="I8" s="100">
        <v>1512</v>
      </c>
      <c r="J8" s="100" t="s">
        <v>11</v>
      </c>
      <c r="K8" s="100">
        <v>0</v>
      </c>
      <c r="L8" s="100" t="s">
        <v>11</v>
      </c>
      <c r="M8" s="100">
        <v>0</v>
      </c>
      <c r="N8" s="100">
        <v>270</v>
      </c>
      <c r="O8" s="100">
        <v>181</v>
      </c>
      <c r="P8" s="100">
        <v>0</v>
      </c>
      <c r="Q8" s="46">
        <f>IFERROR($G8*INDEX('Carbon factors'!$B$4:$B$10,MATCH($H8,Fuel_Type,0),1),"")</f>
        <v>321.19200000000001</v>
      </c>
      <c r="R8" s="47">
        <f>IFERROR($I8*INDEX('Carbon factors'!$B$4:$B$10,MATCH($J8,Fuel_Type,0),1),"")</f>
        <v>326.59199999999998</v>
      </c>
      <c r="S8" s="47">
        <f>IFERROR($K8*INDEX('Carbon factors'!$B$4:$B$10,MATCH($L8,Fuel_Type,0),1),"")</f>
        <v>0</v>
      </c>
      <c r="T8" s="47">
        <f>IF(M8="","",M8*'Carbon factors'!$B$5)</f>
        <v>0</v>
      </c>
      <c r="U8" s="47">
        <f>IF(N8="","",N8*'Carbon factors'!$B$5)</f>
        <v>140.13</v>
      </c>
      <c r="V8" s="47">
        <f>IF(O8="","",O8*'Carbon factors'!$B$5)</f>
        <v>93.939000000000007</v>
      </c>
      <c r="W8" s="47">
        <f>IF(P8="","",P8*'Carbon factors'!$B$5)</f>
        <v>0</v>
      </c>
      <c r="X8" s="266">
        <f>IF(SUM(Q8:W8)=0,"",SUM(Q8:W8))</f>
        <v>881.85299999999995</v>
      </c>
      <c r="Y8" s="49">
        <f>IFERROR($G8*INDEX('Carbon factors'!$C$4:$C$10,MATCH($H8,Fuel_Type,0),1),"")</f>
        <v>312.27</v>
      </c>
      <c r="Z8" s="47">
        <f>IFERROR($I8*INDEX('Carbon factors'!$C$4:$C$10,MATCH($J8,Fuel_Type,0),1),"")</f>
        <v>317.52</v>
      </c>
      <c r="AA8" s="47">
        <f>IFERROR($K8*INDEX('Carbon factors'!$C$4:$C$10,MATCH($L8,Fuel_Type,0),1),"")</f>
        <v>0</v>
      </c>
      <c r="AB8" s="47">
        <f>IF(M8="","",M8*'Carbon factors'!$C$5)</f>
        <v>0</v>
      </c>
      <c r="AC8" s="47">
        <f>IF(N8="","",N8*'Carbon factors'!$C$5)</f>
        <v>62.910000000000004</v>
      </c>
      <c r="AD8" s="47">
        <f>IF(O8="","",O8*'Carbon factors'!$C$5)</f>
        <v>42.173000000000002</v>
      </c>
      <c r="AE8" s="47">
        <f>IF(P8="","",P8*'Carbon factors'!$C$5)</f>
        <v>0</v>
      </c>
      <c r="AF8" s="221">
        <f t="shared" ref="AF8:AF57" si="1">IF(SUM(Y8:AE8)=0,"",(SUM(Y8:AE8)))</f>
        <v>734.87299999999993</v>
      </c>
      <c r="AG8" s="61">
        <f t="shared" ref="AG8:AG57" si="2">IFERROR(AF8/$B8,"")</f>
        <v>12.330083892617449</v>
      </c>
    </row>
    <row r="9" spans="1:33" s="36" customFormat="1" ht="13.5" customHeight="1">
      <c r="A9" s="286" t="str">
        <f>IF(Baseline!A8="","",Baseline!A8)</f>
        <v/>
      </c>
      <c r="B9" s="140" t="str">
        <f>IF(Baseline!B8="","",Baseline!B8)</f>
        <v/>
      </c>
      <c r="C9" s="140" t="str">
        <f>IF(Baseline!C8="","",Baseline!C8)</f>
        <v/>
      </c>
      <c r="D9" s="287" t="str">
        <f>IF(Baseline!D8="","",Baseline!D8)</f>
        <v/>
      </c>
      <c r="E9" s="96" t="str">
        <f t="shared" si="0"/>
        <v/>
      </c>
      <c r="F9" s="108"/>
      <c r="G9" s="146"/>
      <c r="H9" s="100"/>
      <c r="I9" s="100"/>
      <c r="J9" s="100"/>
      <c r="K9" s="100"/>
      <c r="L9" s="100"/>
      <c r="M9" s="100"/>
      <c r="N9" s="100"/>
      <c r="O9" s="100"/>
      <c r="P9" s="100"/>
      <c r="Q9" s="46" t="str">
        <f>IFERROR($G9*INDEX('Carbon factors'!$B$4:$B$10,MATCH($H9,Fuel_Type,0),1),"")</f>
        <v/>
      </c>
      <c r="R9" s="47" t="str">
        <f>IFERROR($I9*INDEX('Carbon factors'!$B$4:$B$10,MATCH($J9,Fuel_Type,0),1),"")</f>
        <v/>
      </c>
      <c r="S9" s="47" t="str">
        <f>IFERROR($K9*INDEX('Carbon factors'!$B$4:$B$10,MATCH($L9,Fuel_Type,0),1),"")</f>
        <v/>
      </c>
      <c r="T9" s="47" t="str">
        <f>IF(M9="","",M9*'Carbon factors'!$B$5)</f>
        <v/>
      </c>
      <c r="U9" s="47" t="str">
        <f>IF(N9="","",N9*'Carbon factors'!$B$5)</f>
        <v/>
      </c>
      <c r="V9" s="47" t="str">
        <f>IF(O9="","",O9*'Carbon factors'!$B$5)</f>
        <v/>
      </c>
      <c r="W9" s="47" t="str">
        <f>IF(P9="","",P9*'Carbon factors'!$B$5)</f>
        <v/>
      </c>
      <c r="X9" s="266" t="str">
        <f t="shared" ref="X9:X57" si="3">IF(SUM(Q9:W9)=0,"",SUM(Q9:W9))</f>
        <v/>
      </c>
      <c r="Y9" s="49" t="str">
        <f>IFERROR($G9*INDEX('Carbon factors'!$C$4:$C$10,MATCH($H9,Fuel_Type,0),1),"")</f>
        <v/>
      </c>
      <c r="Z9" s="47" t="str">
        <f>IFERROR($I9*INDEX('Carbon factors'!$C$4:$C$10,MATCH($J9,Fuel_Type,0),1),"")</f>
        <v/>
      </c>
      <c r="AA9" s="47" t="str">
        <f>IFERROR($K9*INDEX('Carbon factors'!$C$4:$C$10,MATCH($L9,Fuel_Type,0),1),"")</f>
        <v/>
      </c>
      <c r="AB9" s="47" t="str">
        <f>IF(M9="","",M9*'Carbon factors'!$C$5)</f>
        <v/>
      </c>
      <c r="AC9" s="47" t="str">
        <f>IF(N9="","",N9*'Carbon factors'!$C$5)</f>
        <v/>
      </c>
      <c r="AD9" s="47" t="str">
        <f>IF(O9="","",O9*'Carbon factors'!$C$5)</f>
        <v/>
      </c>
      <c r="AE9" s="47" t="str">
        <f>IF(P9="","",P9*'Carbon factors'!$C$5)</f>
        <v/>
      </c>
      <c r="AF9" s="221" t="str">
        <f t="shared" si="1"/>
        <v/>
      </c>
      <c r="AG9" s="61" t="str">
        <f t="shared" si="2"/>
        <v/>
      </c>
    </row>
    <row r="10" spans="1:33" s="36" customFormat="1" ht="13.5" customHeight="1">
      <c r="A10" s="286" t="str">
        <f>IF(Baseline!A9="","",Baseline!A9)</f>
        <v/>
      </c>
      <c r="B10" s="140" t="str">
        <f>IF(Baseline!B9="","",Baseline!B9)</f>
        <v/>
      </c>
      <c r="C10" s="140" t="str">
        <f>IF(Baseline!C9="","",Baseline!C9)</f>
        <v/>
      </c>
      <c r="D10" s="287" t="str">
        <f>IF(Baseline!D9="","",Baseline!D9)</f>
        <v/>
      </c>
      <c r="E10" s="96" t="str">
        <f t="shared" si="0"/>
        <v/>
      </c>
      <c r="F10" s="108"/>
      <c r="G10" s="146"/>
      <c r="H10" s="100"/>
      <c r="I10" s="100"/>
      <c r="J10" s="100"/>
      <c r="K10" s="100"/>
      <c r="L10" s="100"/>
      <c r="M10" s="100"/>
      <c r="N10" s="100"/>
      <c r="O10" s="100"/>
      <c r="P10" s="100"/>
      <c r="Q10" s="46" t="str">
        <f>IFERROR($G10*INDEX('Carbon factors'!$B$4:$B$10,MATCH($H10,Fuel_Type,0),1),"")</f>
        <v/>
      </c>
      <c r="R10" s="47" t="str">
        <f>IFERROR($I10*INDEX('Carbon factors'!$B$4:$B$10,MATCH($J10,Fuel_Type,0),1),"")</f>
        <v/>
      </c>
      <c r="S10" s="47" t="str">
        <f>IFERROR($K10*INDEX('Carbon factors'!$B$4:$B$10,MATCH($L10,Fuel_Type,0),1),"")</f>
        <v/>
      </c>
      <c r="T10" s="47" t="str">
        <f>IF(M10="","",M10*'Carbon factors'!$B$5)</f>
        <v/>
      </c>
      <c r="U10" s="47" t="str">
        <f>IF(N10="","",N10*'Carbon factors'!$B$5)</f>
        <v/>
      </c>
      <c r="V10" s="47" t="str">
        <f>IF(O10="","",O10*'Carbon factors'!$B$5)</f>
        <v/>
      </c>
      <c r="W10" s="47" t="str">
        <f>IF(P10="","",P10*'Carbon factors'!$B$5)</f>
        <v/>
      </c>
      <c r="X10" s="266" t="str">
        <f t="shared" si="3"/>
        <v/>
      </c>
      <c r="Y10" s="49" t="str">
        <f>IFERROR($G10*INDEX('Carbon factors'!$C$4:$C$10,MATCH($H10,Fuel_Type,0),1),"")</f>
        <v/>
      </c>
      <c r="Z10" s="47" t="str">
        <f>IFERROR($I10*INDEX('Carbon factors'!$C$4:$C$10,MATCH($J10,Fuel_Type,0),1),"")</f>
        <v/>
      </c>
      <c r="AA10" s="47" t="str">
        <f>IFERROR($K10*INDEX('Carbon factors'!$C$4:$C$10,MATCH($L10,Fuel_Type,0),1),"")</f>
        <v/>
      </c>
      <c r="AB10" s="47" t="str">
        <f>IF(M10="","",M10*'Carbon factors'!$C$5)</f>
        <v/>
      </c>
      <c r="AC10" s="47" t="str">
        <f>IF(N10="","",N10*'Carbon factors'!$C$5)</f>
        <v/>
      </c>
      <c r="AD10" s="47" t="str">
        <f>IF(O10="","",O10*'Carbon factors'!$C$5)</f>
        <v/>
      </c>
      <c r="AE10" s="47" t="str">
        <f>IF(P10="","",P10*'Carbon factors'!$C$5)</f>
        <v/>
      </c>
      <c r="AF10" s="221" t="str">
        <f t="shared" si="1"/>
        <v/>
      </c>
      <c r="AG10" s="61" t="str">
        <f t="shared" si="2"/>
        <v/>
      </c>
    </row>
    <row r="11" spans="1:33" s="36" customFormat="1" ht="13.5" customHeight="1">
      <c r="A11" s="286" t="str">
        <f>IF(Baseline!A10="","",Baseline!A10)</f>
        <v/>
      </c>
      <c r="B11" s="140" t="str">
        <f>IF(Baseline!B10="","",Baseline!B10)</f>
        <v/>
      </c>
      <c r="C11" s="140" t="str">
        <f>IF(Baseline!C10="","",Baseline!C10)</f>
        <v/>
      </c>
      <c r="D11" s="287" t="str">
        <f>IF(Baseline!D10="","",Baseline!D10)</f>
        <v/>
      </c>
      <c r="E11" s="96" t="str">
        <f t="shared" si="0"/>
        <v/>
      </c>
      <c r="F11" s="108"/>
      <c r="G11" s="146"/>
      <c r="H11" s="100"/>
      <c r="I11" s="100"/>
      <c r="J11" s="100"/>
      <c r="K11" s="100"/>
      <c r="L11" s="100"/>
      <c r="M11" s="100"/>
      <c r="N11" s="100"/>
      <c r="O11" s="100"/>
      <c r="P11" s="100"/>
      <c r="Q11" s="46" t="str">
        <f>IFERROR($G11*INDEX('Carbon factors'!$B$4:$B$10,MATCH($H11,Fuel_Type,0),1),"")</f>
        <v/>
      </c>
      <c r="R11" s="47" t="str">
        <f>IFERROR($I11*INDEX('Carbon factors'!$B$4:$B$10,MATCH($J11,Fuel_Type,0),1),"")</f>
        <v/>
      </c>
      <c r="S11" s="47" t="str">
        <f>IFERROR($K11*INDEX('Carbon factors'!$B$4:$B$10,MATCH($L11,Fuel_Type,0),1),"")</f>
        <v/>
      </c>
      <c r="T11" s="47" t="str">
        <f>IF(M11="","",M11*'Carbon factors'!$B$5)</f>
        <v/>
      </c>
      <c r="U11" s="47" t="str">
        <f>IF(N11="","",N11*'Carbon factors'!$B$5)</f>
        <v/>
      </c>
      <c r="V11" s="47" t="str">
        <f>IF(O11="","",O11*'Carbon factors'!$B$5)</f>
        <v/>
      </c>
      <c r="W11" s="47" t="str">
        <f>IF(P11="","",P11*'Carbon factors'!$B$5)</f>
        <v/>
      </c>
      <c r="X11" s="266" t="str">
        <f t="shared" si="3"/>
        <v/>
      </c>
      <c r="Y11" s="49" t="str">
        <f>IFERROR($G11*INDEX('Carbon factors'!$C$4:$C$10,MATCH($H11,Fuel_Type,0),1),"")</f>
        <v/>
      </c>
      <c r="Z11" s="47" t="str">
        <f>IFERROR($I11*INDEX('Carbon factors'!$C$4:$C$10,MATCH($J11,Fuel_Type,0),1),"")</f>
        <v/>
      </c>
      <c r="AA11" s="47" t="str">
        <f>IFERROR($K11*INDEX('Carbon factors'!$C$4:$C$10,MATCH($L11,Fuel_Type,0),1),"")</f>
        <v/>
      </c>
      <c r="AB11" s="47" t="str">
        <f>IF(M11="","",M11*'Carbon factors'!$C$5)</f>
        <v/>
      </c>
      <c r="AC11" s="47" t="str">
        <f>IF(N11="","",N11*'Carbon factors'!$C$5)</f>
        <v/>
      </c>
      <c r="AD11" s="47" t="str">
        <f>IF(O11="","",O11*'Carbon factors'!$C$5)</f>
        <v/>
      </c>
      <c r="AE11" s="47" t="str">
        <f>IF(P11="","",P11*'Carbon factors'!$C$5)</f>
        <v/>
      </c>
      <c r="AF11" s="221" t="str">
        <f t="shared" si="1"/>
        <v/>
      </c>
      <c r="AG11" s="61" t="str">
        <f t="shared" si="2"/>
        <v/>
      </c>
    </row>
    <row r="12" spans="1:33" s="36" customFormat="1" ht="13.5" customHeight="1">
      <c r="A12" s="286" t="str">
        <f>IF(Baseline!A11="","",Baseline!A11)</f>
        <v/>
      </c>
      <c r="B12" s="140" t="str">
        <f>IF(Baseline!B11="","",Baseline!B11)</f>
        <v/>
      </c>
      <c r="C12" s="140" t="str">
        <f>IF(Baseline!C11="","",Baseline!C11)</f>
        <v/>
      </c>
      <c r="D12" s="287" t="str">
        <f>IF(Baseline!D11="","",Baseline!D11)</f>
        <v/>
      </c>
      <c r="E12" s="96" t="str">
        <f t="shared" si="0"/>
        <v/>
      </c>
      <c r="F12" s="108"/>
      <c r="G12" s="146"/>
      <c r="H12" s="100"/>
      <c r="I12" s="100"/>
      <c r="J12" s="100"/>
      <c r="K12" s="100"/>
      <c r="L12" s="100"/>
      <c r="M12" s="100"/>
      <c r="N12" s="100"/>
      <c r="O12" s="100"/>
      <c r="P12" s="100"/>
      <c r="Q12" s="46" t="str">
        <f>IFERROR($G12*INDEX('Carbon factors'!$B$4:$B$10,MATCH($H12,Fuel_Type,0),1),"")</f>
        <v/>
      </c>
      <c r="R12" s="47" t="str">
        <f>IFERROR($I12*INDEX('Carbon factors'!$B$4:$B$10,MATCH($J12,Fuel_Type,0),1),"")</f>
        <v/>
      </c>
      <c r="S12" s="47" t="str">
        <f>IFERROR($K12*INDEX('Carbon factors'!$B$4:$B$10,MATCH($L12,Fuel_Type,0),1),"")</f>
        <v/>
      </c>
      <c r="T12" s="47" t="str">
        <f>IF(M12="","",M12*'Carbon factors'!$B$5)</f>
        <v/>
      </c>
      <c r="U12" s="47" t="str">
        <f>IF(N12="","",N12*'Carbon factors'!$B$5)</f>
        <v/>
      </c>
      <c r="V12" s="47" t="str">
        <f>IF(O12="","",O12*'Carbon factors'!$B$5)</f>
        <v/>
      </c>
      <c r="W12" s="47" t="str">
        <f>IF(P12="","",P12*'Carbon factors'!$B$5)</f>
        <v/>
      </c>
      <c r="X12" s="266" t="str">
        <f t="shared" si="3"/>
        <v/>
      </c>
      <c r="Y12" s="49" t="str">
        <f>IFERROR($G12*INDEX('Carbon factors'!$C$4:$C$10,MATCH($H12,Fuel_Type,0),1),"")</f>
        <v/>
      </c>
      <c r="Z12" s="47" t="str">
        <f>IFERROR($I12*INDEX('Carbon factors'!$C$4:$C$10,MATCH($J12,Fuel_Type,0),1),"")</f>
        <v/>
      </c>
      <c r="AA12" s="47" t="str">
        <f>IFERROR($K12*INDEX('Carbon factors'!$C$4:$C$10,MATCH($L12,Fuel_Type,0),1),"")</f>
        <v/>
      </c>
      <c r="AB12" s="47" t="str">
        <f>IF(M12="","",M12*'Carbon factors'!$C$5)</f>
        <v/>
      </c>
      <c r="AC12" s="47" t="str">
        <f>IF(N12="","",N12*'Carbon factors'!$C$5)</f>
        <v/>
      </c>
      <c r="AD12" s="47" t="str">
        <f>IF(O12="","",O12*'Carbon factors'!$C$5)</f>
        <v/>
      </c>
      <c r="AE12" s="47" t="str">
        <f>IF(P12="","",P12*'Carbon factors'!$C$5)</f>
        <v/>
      </c>
      <c r="AF12" s="221" t="str">
        <f t="shared" si="1"/>
        <v/>
      </c>
      <c r="AG12" s="61" t="str">
        <f t="shared" si="2"/>
        <v/>
      </c>
    </row>
    <row r="13" spans="1:33" s="36" customFormat="1" ht="13.5" customHeight="1">
      <c r="A13" s="286" t="str">
        <f>IF(Baseline!A12="","",Baseline!A12)</f>
        <v/>
      </c>
      <c r="B13" s="140" t="str">
        <f>IF(Baseline!B12="","",Baseline!B12)</f>
        <v/>
      </c>
      <c r="C13" s="140" t="str">
        <f>IF(Baseline!C12="","",Baseline!C12)</f>
        <v/>
      </c>
      <c r="D13" s="287" t="str">
        <f>IF(Baseline!D12="","",Baseline!D12)</f>
        <v/>
      </c>
      <c r="E13" s="96" t="str">
        <f t="shared" si="0"/>
        <v/>
      </c>
      <c r="F13" s="108"/>
      <c r="G13" s="146"/>
      <c r="H13" s="100"/>
      <c r="I13" s="100"/>
      <c r="J13" s="100"/>
      <c r="K13" s="100"/>
      <c r="L13" s="100"/>
      <c r="M13" s="100"/>
      <c r="N13" s="100"/>
      <c r="O13" s="100"/>
      <c r="P13" s="100"/>
      <c r="Q13" s="46" t="str">
        <f>IFERROR($G13*INDEX('Carbon factors'!$B$4:$B$10,MATCH($H13,Fuel_Type,0),1),"")</f>
        <v/>
      </c>
      <c r="R13" s="47" t="str">
        <f>IFERROR($I13*INDEX('Carbon factors'!$B$4:$B$10,MATCH($J13,Fuel_Type,0),1),"")</f>
        <v/>
      </c>
      <c r="S13" s="47" t="str">
        <f>IFERROR($K13*INDEX('Carbon factors'!$B$4:$B$10,MATCH($L13,Fuel_Type,0),1),"")</f>
        <v/>
      </c>
      <c r="T13" s="47" t="str">
        <f>IF(M13="","",M13*'Carbon factors'!$B$5)</f>
        <v/>
      </c>
      <c r="U13" s="47" t="str">
        <f>IF(N13="","",N13*'Carbon factors'!$B$5)</f>
        <v/>
      </c>
      <c r="V13" s="47" t="str">
        <f>IF(O13="","",O13*'Carbon factors'!$B$5)</f>
        <v/>
      </c>
      <c r="W13" s="47" t="str">
        <f>IF(P13="","",P13*'Carbon factors'!$B$5)</f>
        <v/>
      </c>
      <c r="X13" s="266" t="str">
        <f t="shared" si="3"/>
        <v/>
      </c>
      <c r="Y13" s="49" t="str">
        <f>IFERROR($G13*INDEX('Carbon factors'!$C$4:$C$10,MATCH($H13,Fuel_Type,0),1),"")</f>
        <v/>
      </c>
      <c r="Z13" s="47" t="str">
        <f>IFERROR($I13*INDEX('Carbon factors'!$C$4:$C$10,MATCH($J13,Fuel_Type,0),1),"")</f>
        <v/>
      </c>
      <c r="AA13" s="47" t="str">
        <f>IFERROR($K13*INDEX('Carbon factors'!$C$4:$C$10,MATCH($L13,Fuel_Type,0),1),"")</f>
        <v/>
      </c>
      <c r="AB13" s="47" t="str">
        <f>IF(M13="","",M13*'Carbon factors'!$C$5)</f>
        <v/>
      </c>
      <c r="AC13" s="47" t="str">
        <f>IF(N13="","",N13*'Carbon factors'!$C$5)</f>
        <v/>
      </c>
      <c r="AD13" s="47" t="str">
        <f>IF(O13="","",O13*'Carbon factors'!$C$5)</f>
        <v/>
      </c>
      <c r="AE13" s="47" t="str">
        <f>IF(P13="","",P13*'Carbon factors'!$C$5)</f>
        <v/>
      </c>
      <c r="AF13" s="221" t="str">
        <f t="shared" si="1"/>
        <v/>
      </c>
      <c r="AG13" s="61" t="str">
        <f t="shared" si="2"/>
        <v/>
      </c>
    </row>
    <row r="14" spans="1:33" s="36" customFormat="1" ht="13.5" customHeight="1">
      <c r="A14" s="286" t="str">
        <f>IF(Baseline!A13="","",Baseline!A13)</f>
        <v/>
      </c>
      <c r="B14" s="140" t="str">
        <f>IF(Baseline!B13="","",Baseline!B13)</f>
        <v/>
      </c>
      <c r="C14" s="140" t="str">
        <f>IF(Baseline!C13="","",Baseline!C13)</f>
        <v/>
      </c>
      <c r="D14" s="287" t="str">
        <f>IF(Baseline!D13="","",Baseline!D13)</f>
        <v/>
      </c>
      <c r="E14" s="96" t="str">
        <f t="shared" si="0"/>
        <v/>
      </c>
      <c r="F14" s="108"/>
      <c r="G14" s="146"/>
      <c r="H14" s="100"/>
      <c r="I14" s="100"/>
      <c r="J14" s="100"/>
      <c r="K14" s="100"/>
      <c r="L14" s="100"/>
      <c r="M14" s="100"/>
      <c r="N14" s="100"/>
      <c r="O14" s="100"/>
      <c r="P14" s="100"/>
      <c r="Q14" s="46" t="str">
        <f>IFERROR($G14*INDEX('Carbon factors'!$B$4:$B$10,MATCH($H14,Fuel_Type,0),1),"")</f>
        <v/>
      </c>
      <c r="R14" s="47" t="str">
        <f>IFERROR($I14*INDEX('Carbon factors'!$B$4:$B$10,MATCH($J14,Fuel_Type,0),1),"")</f>
        <v/>
      </c>
      <c r="S14" s="47" t="str">
        <f>IFERROR($K14*INDEX('Carbon factors'!$B$4:$B$10,MATCH($L14,Fuel_Type,0),1),"")</f>
        <v/>
      </c>
      <c r="T14" s="47" t="str">
        <f>IF(M14="","",M14*'Carbon factors'!$B$5)</f>
        <v/>
      </c>
      <c r="U14" s="47" t="str">
        <f>IF(N14="","",N14*'Carbon factors'!$B$5)</f>
        <v/>
      </c>
      <c r="V14" s="47" t="str">
        <f>IF(O14="","",O14*'Carbon factors'!$B$5)</f>
        <v/>
      </c>
      <c r="W14" s="47" t="str">
        <f>IF(P14="","",P14*'Carbon factors'!$B$5)</f>
        <v/>
      </c>
      <c r="X14" s="266" t="str">
        <f t="shared" si="3"/>
        <v/>
      </c>
      <c r="Y14" s="49" t="str">
        <f>IFERROR($G14*INDEX('Carbon factors'!$C$4:$C$10,MATCH($H14,Fuel_Type,0),1),"")</f>
        <v/>
      </c>
      <c r="Z14" s="47" t="str">
        <f>IFERROR($I14*INDEX('Carbon factors'!$C$4:$C$10,MATCH($J14,Fuel_Type,0),1),"")</f>
        <v/>
      </c>
      <c r="AA14" s="47" t="str">
        <f>IFERROR($K14*INDEX('Carbon factors'!$C$4:$C$10,MATCH($L14,Fuel_Type,0),1),"")</f>
        <v/>
      </c>
      <c r="AB14" s="47" t="str">
        <f>IF(M14="","",M14*'Carbon factors'!$C$5)</f>
        <v/>
      </c>
      <c r="AC14" s="47" t="str">
        <f>IF(N14="","",N14*'Carbon factors'!$C$5)</f>
        <v/>
      </c>
      <c r="AD14" s="47" t="str">
        <f>IF(O14="","",O14*'Carbon factors'!$C$5)</f>
        <v/>
      </c>
      <c r="AE14" s="47" t="str">
        <f>IF(P14="","",P14*'Carbon factors'!$C$5)</f>
        <v/>
      </c>
      <c r="AF14" s="221" t="str">
        <f t="shared" si="1"/>
        <v/>
      </c>
      <c r="AG14" s="61" t="str">
        <f t="shared" si="2"/>
        <v/>
      </c>
    </row>
    <row r="15" spans="1:33" s="36" customFormat="1" ht="13.5" customHeight="1">
      <c r="A15" s="286" t="str">
        <f>IF(Baseline!A14="","",Baseline!A14)</f>
        <v/>
      </c>
      <c r="B15" s="140" t="str">
        <f>IF(Baseline!B14="","",Baseline!B14)</f>
        <v/>
      </c>
      <c r="C15" s="140" t="str">
        <f>IF(Baseline!C14="","",Baseline!C14)</f>
        <v/>
      </c>
      <c r="D15" s="287" t="str">
        <f>IF(Baseline!D14="","",Baseline!D14)</f>
        <v/>
      </c>
      <c r="E15" s="96" t="str">
        <f t="shared" si="0"/>
        <v/>
      </c>
      <c r="F15" s="108"/>
      <c r="G15" s="146"/>
      <c r="H15" s="100"/>
      <c r="I15" s="100"/>
      <c r="J15" s="100"/>
      <c r="K15" s="100"/>
      <c r="L15" s="100"/>
      <c r="M15" s="100"/>
      <c r="N15" s="100"/>
      <c r="O15" s="100"/>
      <c r="P15" s="100"/>
      <c r="Q15" s="46" t="str">
        <f>IFERROR($G15*INDEX('Carbon factors'!$B$4:$B$10,MATCH($H15,Fuel_Type,0),1),"")</f>
        <v/>
      </c>
      <c r="R15" s="47" t="str">
        <f>IFERROR($I15*INDEX('Carbon factors'!$B$4:$B$10,MATCH($J15,Fuel_Type,0),1),"")</f>
        <v/>
      </c>
      <c r="S15" s="47" t="str">
        <f>IFERROR($K15*INDEX('Carbon factors'!$B$4:$B$10,MATCH($L15,Fuel_Type,0),1),"")</f>
        <v/>
      </c>
      <c r="T15" s="47" t="str">
        <f>IF(M15="","",M15*'Carbon factors'!$B$5)</f>
        <v/>
      </c>
      <c r="U15" s="47" t="str">
        <f>IF(N15="","",N15*'Carbon factors'!$B$5)</f>
        <v/>
      </c>
      <c r="V15" s="47" t="str">
        <f>IF(O15="","",O15*'Carbon factors'!$B$5)</f>
        <v/>
      </c>
      <c r="W15" s="47" t="str">
        <f>IF(P15="","",P15*'Carbon factors'!$B$5)</f>
        <v/>
      </c>
      <c r="X15" s="266" t="str">
        <f t="shared" si="3"/>
        <v/>
      </c>
      <c r="Y15" s="49" t="str">
        <f>IFERROR($G15*INDEX('Carbon factors'!$C$4:$C$10,MATCH($H15,Fuel_Type,0),1),"")</f>
        <v/>
      </c>
      <c r="Z15" s="47" t="str">
        <f>IFERROR($I15*INDEX('Carbon factors'!$C$4:$C$10,MATCH($J15,Fuel_Type,0),1),"")</f>
        <v/>
      </c>
      <c r="AA15" s="47" t="str">
        <f>IFERROR($K15*INDEX('Carbon factors'!$C$4:$C$10,MATCH($L15,Fuel_Type,0),1),"")</f>
        <v/>
      </c>
      <c r="AB15" s="47" t="str">
        <f>IF(M15="","",M15*'Carbon factors'!$C$5)</f>
        <v/>
      </c>
      <c r="AC15" s="47" t="str">
        <f>IF(N15="","",N15*'Carbon factors'!$C$5)</f>
        <v/>
      </c>
      <c r="AD15" s="47" t="str">
        <f>IF(O15="","",O15*'Carbon factors'!$C$5)</f>
        <v/>
      </c>
      <c r="AE15" s="47" t="str">
        <f>IF(P15="","",P15*'Carbon factors'!$C$5)</f>
        <v/>
      </c>
      <c r="AF15" s="221" t="str">
        <f t="shared" si="1"/>
        <v/>
      </c>
      <c r="AG15" s="61" t="str">
        <f t="shared" si="2"/>
        <v/>
      </c>
    </row>
    <row r="16" spans="1:33" s="36" customFormat="1" ht="13.5" customHeight="1">
      <c r="A16" s="286" t="str">
        <f>IF(Baseline!A15="","",Baseline!A15)</f>
        <v/>
      </c>
      <c r="B16" s="140" t="str">
        <f>IF(Baseline!B15="","",Baseline!B15)</f>
        <v/>
      </c>
      <c r="C16" s="140" t="str">
        <f>IF(Baseline!C15="","",Baseline!C15)</f>
        <v/>
      </c>
      <c r="D16" s="287" t="str">
        <f>IF(Baseline!D15="","",Baseline!D15)</f>
        <v/>
      </c>
      <c r="E16" s="96" t="str">
        <f t="shared" si="0"/>
        <v/>
      </c>
      <c r="F16" s="108"/>
      <c r="G16" s="146"/>
      <c r="H16" s="100"/>
      <c r="I16" s="100"/>
      <c r="J16" s="100"/>
      <c r="K16" s="100"/>
      <c r="L16" s="100"/>
      <c r="M16" s="100"/>
      <c r="N16" s="100"/>
      <c r="O16" s="100"/>
      <c r="P16" s="100"/>
      <c r="Q16" s="46" t="str">
        <f>IFERROR($G16*INDEX('Carbon factors'!$B$4:$B$10,MATCH($H16,Fuel_Type,0),1),"")</f>
        <v/>
      </c>
      <c r="R16" s="47" t="str">
        <f>IFERROR($I16*INDEX('Carbon factors'!$B$4:$B$10,MATCH($J16,Fuel_Type,0),1),"")</f>
        <v/>
      </c>
      <c r="S16" s="47" t="str">
        <f>IFERROR($K16*INDEX('Carbon factors'!$B$4:$B$10,MATCH($L16,Fuel_Type,0),1),"")</f>
        <v/>
      </c>
      <c r="T16" s="47" t="str">
        <f>IF(M16="","",M16*'Carbon factors'!$B$5)</f>
        <v/>
      </c>
      <c r="U16" s="47" t="str">
        <f>IF(N16="","",N16*'Carbon factors'!$B$5)</f>
        <v/>
      </c>
      <c r="V16" s="47" t="str">
        <f>IF(O16="","",O16*'Carbon factors'!$B$5)</f>
        <v/>
      </c>
      <c r="W16" s="47" t="str">
        <f>IF(P16="","",P16*'Carbon factors'!$B$5)</f>
        <v/>
      </c>
      <c r="X16" s="266" t="str">
        <f t="shared" si="3"/>
        <v/>
      </c>
      <c r="Y16" s="49" t="str">
        <f>IFERROR($G16*INDEX('Carbon factors'!$C$4:$C$10,MATCH($H16,Fuel_Type,0),1),"")</f>
        <v/>
      </c>
      <c r="Z16" s="47" t="str">
        <f>IFERROR($I16*INDEX('Carbon factors'!$C$4:$C$10,MATCH($J16,Fuel_Type,0),1),"")</f>
        <v/>
      </c>
      <c r="AA16" s="47" t="str">
        <f>IFERROR($K16*INDEX('Carbon factors'!$C$4:$C$10,MATCH($L16,Fuel_Type,0),1),"")</f>
        <v/>
      </c>
      <c r="AB16" s="47" t="str">
        <f>IF(M16="","",M16*'Carbon factors'!$C$5)</f>
        <v/>
      </c>
      <c r="AC16" s="47" t="str">
        <f>IF(N16="","",N16*'Carbon factors'!$C$5)</f>
        <v/>
      </c>
      <c r="AD16" s="47" t="str">
        <f>IF(O16="","",O16*'Carbon factors'!$C$5)</f>
        <v/>
      </c>
      <c r="AE16" s="47" t="str">
        <f>IF(P16="","",P16*'Carbon factors'!$C$5)</f>
        <v/>
      </c>
      <c r="AF16" s="221" t="str">
        <f t="shared" si="1"/>
        <v/>
      </c>
      <c r="AG16" s="61" t="str">
        <f t="shared" si="2"/>
        <v/>
      </c>
    </row>
    <row r="17" spans="1:33" s="36" customFormat="1" ht="13.5" customHeight="1">
      <c r="A17" s="286" t="str">
        <f>IF(Baseline!A16="","",Baseline!A16)</f>
        <v/>
      </c>
      <c r="B17" s="140" t="str">
        <f>IF(Baseline!B16="","",Baseline!B16)</f>
        <v/>
      </c>
      <c r="C17" s="140" t="str">
        <f>IF(Baseline!C16="","",Baseline!C16)</f>
        <v/>
      </c>
      <c r="D17" s="287" t="str">
        <f>IF(Baseline!D16="","",Baseline!D16)</f>
        <v/>
      </c>
      <c r="E17" s="96" t="str">
        <f t="shared" si="0"/>
        <v/>
      </c>
      <c r="F17" s="108"/>
      <c r="G17" s="146"/>
      <c r="H17" s="100"/>
      <c r="I17" s="100"/>
      <c r="J17" s="100"/>
      <c r="K17" s="100"/>
      <c r="L17" s="100"/>
      <c r="M17" s="100"/>
      <c r="N17" s="100"/>
      <c r="O17" s="100"/>
      <c r="P17" s="100"/>
      <c r="Q17" s="46" t="str">
        <f>IFERROR($G17*INDEX('Carbon factors'!$B$4:$B$10,MATCH($H17,Fuel_Type,0),1),"")</f>
        <v/>
      </c>
      <c r="R17" s="47" t="str">
        <f>IFERROR($I17*INDEX('Carbon factors'!$B$4:$B$10,MATCH($J17,Fuel_Type,0),1),"")</f>
        <v/>
      </c>
      <c r="S17" s="47" t="str">
        <f>IFERROR($K17*INDEX('Carbon factors'!$B$4:$B$10,MATCH($L17,Fuel_Type,0),1),"")</f>
        <v/>
      </c>
      <c r="T17" s="47" t="str">
        <f>IF(M17="","",M17*'Carbon factors'!$B$5)</f>
        <v/>
      </c>
      <c r="U17" s="47" t="str">
        <f>IF(N17="","",N17*'Carbon factors'!$B$5)</f>
        <v/>
      </c>
      <c r="V17" s="47" t="str">
        <f>IF(O17="","",O17*'Carbon factors'!$B$5)</f>
        <v/>
      </c>
      <c r="W17" s="47" t="str">
        <f>IF(P17="","",P17*'Carbon factors'!$B$5)</f>
        <v/>
      </c>
      <c r="X17" s="266" t="str">
        <f t="shared" si="3"/>
        <v/>
      </c>
      <c r="Y17" s="49" t="str">
        <f>IFERROR($G17*INDEX('Carbon factors'!$C$4:$C$10,MATCH($H17,Fuel_Type,0),1),"")</f>
        <v/>
      </c>
      <c r="Z17" s="47" t="str">
        <f>IFERROR($I17*INDEX('Carbon factors'!$C$4:$C$10,MATCH($J17,Fuel_Type,0),1),"")</f>
        <v/>
      </c>
      <c r="AA17" s="47" t="str">
        <f>IFERROR($K17*INDEX('Carbon factors'!$C$4:$C$10,MATCH($L17,Fuel_Type,0),1),"")</f>
        <v/>
      </c>
      <c r="AB17" s="47" t="str">
        <f>IF(M17="","",M17*'Carbon factors'!$C$5)</f>
        <v/>
      </c>
      <c r="AC17" s="47" t="str">
        <f>IF(N17="","",N17*'Carbon factors'!$C$5)</f>
        <v/>
      </c>
      <c r="AD17" s="47" t="str">
        <f>IF(O17="","",O17*'Carbon factors'!$C$5)</f>
        <v/>
      </c>
      <c r="AE17" s="47" t="str">
        <f>IF(P17="","",P17*'Carbon factors'!$C$5)</f>
        <v/>
      </c>
      <c r="AF17" s="221" t="str">
        <f t="shared" si="1"/>
        <v/>
      </c>
      <c r="AG17" s="61" t="str">
        <f t="shared" si="2"/>
        <v/>
      </c>
    </row>
    <row r="18" spans="1:33" s="36" customFormat="1" ht="13.5" customHeight="1">
      <c r="A18" s="286" t="str">
        <f>IF(Baseline!A17="","",Baseline!A17)</f>
        <v/>
      </c>
      <c r="B18" s="140" t="str">
        <f>IF(Baseline!B17="","",Baseline!B17)</f>
        <v/>
      </c>
      <c r="C18" s="140" t="str">
        <f>IF(Baseline!C17="","",Baseline!C17)</f>
        <v/>
      </c>
      <c r="D18" s="287" t="str">
        <f>IF(Baseline!D17="","",Baseline!D17)</f>
        <v/>
      </c>
      <c r="E18" s="96" t="str">
        <f t="shared" si="0"/>
        <v/>
      </c>
      <c r="F18" s="108"/>
      <c r="G18" s="146"/>
      <c r="H18" s="100"/>
      <c r="I18" s="100"/>
      <c r="J18" s="100"/>
      <c r="K18" s="100"/>
      <c r="L18" s="100"/>
      <c r="M18" s="100"/>
      <c r="N18" s="100"/>
      <c r="O18" s="100"/>
      <c r="P18" s="100"/>
      <c r="Q18" s="46" t="str">
        <f>IFERROR($G18*INDEX('Carbon factors'!$B$4:$B$10,MATCH($H18,Fuel_Type,0),1),"")</f>
        <v/>
      </c>
      <c r="R18" s="47" t="str">
        <f>IFERROR($I18*INDEX('Carbon factors'!$B$4:$B$10,MATCH($J18,Fuel_Type,0),1),"")</f>
        <v/>
      </c>
      <c r="S18" s="47" t="str">
        <f>IFERROR($K18*INDEX('Carbon factors'!$B$4:$B$10,MATCH($L18,Fuel_Type,0),1),"")</f>
        <v/>
      </c>
      <c r="T18" s="47" t="str">
        <f>IF(M18="","",M18*'Carbon factors'!$B$5)</f>
        <v/>
      </c>
      <c r="U18" s="47" t="str">
        <f>IF(N18="","",N18*'Carbon factors'!$B$5)</f>
        <v/>
      </c>
      <c r="V18" s="47" t="str">
        <f>IF(O18="","",O18*'Carbon factors'!$B$5)</f>
        <v/>
      </c>
      <c r="W18" s="47" t="str">
        <f>IF(P18="","",P18*'Carbon factors'!$B$5)</f>
        <v/>
      </c>
      <c r="X18" s="266" t="str">
        <f t="shared" si="3"/>
        <v/>
      </c>
      <c r="Y18" s="49" t="str">
        <f>IFERROR($G18*INDEX('Carbon factors'!$C$4:$C$10,MATCH($H18,Fuel_Type,0),1),"")</f>
        <v/>
      </c>
      <c r="Z18" s="47" t="str">
        <f>IFERROR($I18*INDEX('Carbon factors'!$C$4:$C$10,MATCH($J18,Fuel_Type,0),1),"")</f>
        <v/>
      </c>
      <c r="AA18" s="47" t="str">
        <f>IFERROR($K18*INDEX('Carbon factors'!$C$4:$C$10,MATCH($L18,Fuel_Type,0),1),"")</f>
        <v/>
      </c>
      <c r="AB18" s="47" t="str">
        <f>IF(M18="","",M18*'Carbon factors'!$C$5)</f>
        <v/>
      </c>
      <c r="AC18" s="47" t="str">
        <f>IF(N18="","",N18*'Carbon factors'!$C$5)</f>
        <v/>
      </c>
      <c r="AD18" s="47" t="str">
        <f>IF(O18="","",O18*'Carbon factors'!$C$5)</f>
        <v/>
      </c>
      <c r="AE18" s="47" t="str">
        <f>IF(P18="","",P18*'Carbon factors'!$C$5)</f>
        <v/>
      </c>
      <c r="AF18" s="221" t="str">
        <f t="shared" si="1"/>
        <v/>
      </c>
      <c r="AG18" s="61" t="str">
        <f t="shared" si="2"/>
        <v/>
      </c>
    </row>
    <row r="19" spans="1:33" s="36" customFormat="1" ht="13.5" customHeight="1">
      <c r="A19" s="286" t="str">
        <f>IF(Baseline!A18="","",Baseline!A18)</f>
        <v/>
      </c>
      <c r="B19" s="140" t="str">
        <f>IF(Baseline!B18="","",Baseline!B18)</f>
        <v/>
      </c>
      <c r="C19" s="140" t="str">
        <f>IF(Baseline!C18="","",Baseline!C18)</f>
        <v/>
      </c>
      <c r="D19" s="287" t="str">
        <f>IF(Baseline!D18="","",Baseline!D18)</f>
        <v/>
      </c>
      <c r="E19" s="96" t="str">
        <f t="shared" si="0"/>
        <v/>
      </c>
      <c r="F19" s="108"/>
      <c r="G19" s="146"/>
      <c r="H19" s="100"/>
      <c r="I19" s="100"/>
      <c r="J19" s="100"/>
      <c r="K19" s="100"/>
      <c r="L19" s="100"/>
      <c r="M19" s="100"/>
      <c r="N19" s="100"/>
      <c r="O19" s="100"/>
      <c r="P19" s="100"/>
      <c r="Q19" s="46" t="str">
        <f>IFERROR($G19*INDEX('Carbon factors'!$B$4:$B$10,MATCH($H19,Fuel_Type,0),1),"")</f>
        <v/>
      </c>
      <c r="R19" s="47" t="str">
        <f>IFERROR($I19*INDEX('Carbon factors'!$B$4:$B$10,MATCH($J19,Fuel_Type,0),1),"")</f>
        <v/>
      </c>
      <c r="S19" s="47" t="str">
        <f>IFERROR($K19*INDEX('Carbon factors'!$B$4:$B$10,MATCH($L19,Fuel_Type,0),1),"")</f>
        <v/>
      </c>
      <c r="T19" s="47" t="str">
        <f>IF(M19="","",M19*'Carbon factors'!$B$5)</f>
        <v/>
      </c>
      <c r="U19" s="47" t="str">
        <f>IF(N19="","",N19*'Carbon factors'!$B$5)</f>
        <v/>
      </c>
      <c r="V19" s="47" t="str">
        <f>IF(O19="","",O19*'Carbon factors'!$B$5)</f>
        <v/>
      </c>
      <c r="W19" s="47" t="str">
        <f>IF(P19="","",P19*'Carbon factors'!$B$5)</f>
        <v/>
      </c>
      <c r="X19" s="266" t="str">
        <f t="shared" si="3"/>
        <v/>
      </c>
      <c r="Y19" s="49" t="str">
        <f>IFERROR($G19*INDEX('Carbon factors'!$C$4:$C$10,MATCH($H19,Fuel_Type,0),1),"")</f>
        <v/>
      </c>
      <c r="Z19" s="47" t="str">
        <f>IFERROR($I19*INDEX('Carbon factors'!$C$4:$C$10,MATCH($J19,Fuel_Type,0),1),"")</f>
        <v/>
      </c>
      <c r="AA19" s="47" t="str">
        <f>IFERROR($K19*INDEX('Carbon factors'!$C$4:$C$10,MATCH($L19,Fuel_Type,0),1),"")</f>
        <v/>
      </c>
      <c r="AB19" s="47" t="str">
        <f>IF(M19="","",M19*'Carbon factors'!$C$5)</f>
        <v/>
      </c>
      <c r="AC19" s="47" t="str">
        <f>IF(N19="","",N19*'Carbon factors'!$C$5)</f>
        <v/>
      </c>
      <c r="AD19" s="47" t="str">
        <f>IF(O19="","",O19*'Carbon factors'!$C$5)</f>
        <v/>
      </c>
      <c r="AE19" s="47" t="str">
        <f>IF(P19="","",P19*'Carbon factors'!$C$5)</f>
        <v/>
      </c>
      <c r="AF19" s="221" t="str">
        <f t="shared" si="1"/>
        <v/>
      </c>
      <c r="AG19" s="61" t="str">
        <f t="shared" si="2"/>
        <v/>
      </c>
    </row>
    <row r="20" spans="1:33" s="36" customFormat="1" ht="13.5" customHeight="1">
      <c r="A20" s="286" t="str">
        <f>IF(Baseline!A19="","",Baseline!A19)</f>
        <v/>
      </c>
      <c r="B20" s="140" t="str">
        <f>IF(Baseline!B19="","",Baseline!B19)</f>
        <v/>
      </c>
      <c r="C20" s="140" t="str">
        <f>IF(Baseline!C19="","",Baseline!C19)</f>
        <v/>
      </c>
      <c r="D20" s="287" t="str">
        <f>IF(Baseline!D19="","",Baseline!D19)</f>
        <v/>
      </c>
      <c r="E20" s="96" t="str">
        <f t="shared" si="0"/>
        <v/>
      </c>
      <c r="F20" s="108"/>
      <c r="G20" s="146"/>
      <c r="H20" s="100"/>
      <c r="I20" s="100"/>
      <c r="J20" s="100"/>
      <c r="K20" s="100"/>
      <c r="L20" s="100"/>
      <c r="M20" s="100"/>
      <c r="N20" s="100"/>
      <c r="O20" s="100"/>
      <c r="P20" s="100"/>
      <c r="Q20" s="46" t="str">
        <f>IFERROR($G20*INDEX('Carbon factors'!$B$4:$B$10,MATCH($H20,Fuel_Type,0),1),"")</f>
        <v/>
      </c>
      <c r="R20" s="47" t="str">
        <f>IFERROR($I20*INDEX('Carbon factors'!$B$4:$B$10,MATCH($J20,Fuel_Type,0),1),"")</f>
        <v/>
      </c>
      <c r="S20" s="47" t="str">
        <f>IFERROR($K20*INDEX('Carbon factors'!$B$4:$B$10,MATCH($L20,Fuel_Type,0),1),"")</f>
        <v/>
      </c>
      <c r="T20" s="47" t="str">
        <f>IF(M20="","",M20*'Carbon factors'!$B$5)</f>
        <v/>
      </c>
      <c r="U20" s="47" t="str">
        <f>IF(N20="","",N20*'Carbon factors'!$B$5)</f>
        <v/>
      </c>
      <c r="V20" s="47" t="str">
        <f>IF(O20="","",O20*'Carbon factors'!$B$5)</f>
        <v/>
      </c>
      <c r="W20" s="47" t="str">
        <f>IF(P20="","",P20*'Carbon factors'!$B$5)</f>
        <v/>
      </c>
      <c r="X20" s="266" t="str">
        <f t="shared" si="3"/>
        <v/>
      </c>
      <c r="Y20" s="49" t="str">
        <f>IFERROR($G20*INDEX('Carbon factors'!$C$4:$C$10,MATCH($H20,Fuel_Type,0),1),"")</f>
        <v/>
      </c>
      <c r="Z20" s="47" t="str">
        <f>IFERROR($I20*INDEX('Carbon factors'!$C$4:$C$10,MATCH($J20,Fuel_Type,0),1),"")</f>
        <v/>
      </c>
      <c r="AA20" s="47" t="str">
        <f>IFERROR($K20*INDEX('Carbon factors'!$C$4:$C$10,MATCH($L20,Fuel_Type,0),1),"")</f>
        <v/>
      </c>
      <c r="AB20" s="47" t="str">
        <f>IF(M20="","",M20*'Carbon factors'!$C$5)</f>
        <v/>
      </c>
      <c r="AC20" s="47" t="str">
        <f>IF(N20="","",N20*'Carbon factors'!$C$5)</f>
        <v/>
      </c>
      <c r="AD20" s="47" t="str">
        <f>IF(O20="","",O20*'Carbon factors'!$C$5)</f>
        <v/>
      </c>
      <c r="AE20" s="47" t="str">
        <f>IF(P20="","",P20*'Carbon factors'!$C$5)</f>
        <v/>
      </c>
      <c r="AF20" s="221" t="str">
        <f t="shared" si="1"/>
        <v/>
      </c>
      <c r="AG20" s="61" t="str">
        <f t="shared" si="2"/>
        <v/>
      </c>
    </row>
    <row r="21" spans="1:33" s="36" customFormat="1" ht="13.5" customHeight="1">
      <c r="A21" s="286" t="str">
        <f>IF(Baseline!A20="","",Baseline!A20)</f>
        <v/>
      </c>
      <c r="B21" s="140" t="str">
        <f>IF(Baseline!B20="","",Baseline!B20)</f>
        <v/>
      </c>
      <c r="C21" s="140" t="str">
        <f>IF(Baseline!C20="","",Baseline!C20)</f>
        <v/>
      </c>
      <c r="D21" s="287" t="str">
        <f>IF(Baseline!D20="","",Baseline!D20)</f>
        <v/>
      </c>
      <c r="E21" s="96" t="str">
        <f t="shared" si="0"/>
        <v/>
      </c>
      <c r="F21" s="108"/>
      <c r="G21" s="146"/>
      <c r="H21" s="100"/>
      <c r="I21" s="100"/>
      <c r="J21" s="100"/>
      <c r="K21" s="100"/>
      <c r="L21" s="100"/>
      <c r="M21" s="100"/>
      <c r="N21" s="100"/>
      <c r="O21" s="100"/>
      <c r="P21" s="100"/>
      <c r="Q21" s="46" t="str">
        <f>IFERROR($G21*INDEX('Carbon factors'!$B$4:$B$10,MATCH($H21,Fuel_Type,0),1),"")</f>
        <v/>
      </c>
      <c r="R21" s="47" t="str">
        <f>IFERROR($I21*INDEX('Carbon factors'!$B$4:$B$10,MATCH($J21,Fuel_Type,0),1),"")</f>
        <v/>
      </c>
      <c r="S21" s="47" t="str">
        <f>IFERROR($K21*INDEX('Carbon factors'!$B$4:$B$10,MATCH($L21,Fuel_Type,0),1),"")</f>
        <v/>
      </c>
      <c r="T21" s="47" t="str">
        <f>IF(M21="","",M21*'Carbon factors'!$B$5)</f>
        <v/>
      </c>
      <c r="U21" s="47" t="str">
        <f>IF(N21="","",N21*'Carbon factors'!$B$5)</f>
        <v/>
      </c>
      <c r="V21" s="47" t="str">
        <f>IF(O21="","",O21*'Carbon factors'!$B$5)</f>
        <v/>
      </c>
      <c r="W21" s="47" t="str">
        <f>IF(P21="","",P21*'Carbon factors'!$B$5)</f>
        <v/>
      </c>
      <c r="X21" s="266" t="str">
        <f t="shared" si="3"/>
        <v/>
      </c>
      <c r="Y21" s="49" t="str">
        <f>IFERROR($G21*INDEX('Carbon factors'!$C$4:$C$10,MATCH($H21,Fuel_Type,0),1),"")</f>
        <v/>
      </c>
      <c r="Z21" s="47" t="str">
        <f>IFERROR($I21*INDEX('Carbon factors'!$C$4:$C$10,MATCH($J21,Fuel_Type,0),1),"")</f>
        <v/>
      </c>
      <c r="AA21" s="47" t="str">
        <f>IFERROR($K21*INDEX('Carbon factors'!$C$4:$C$10,MATCH($L21,Fuel_Type,0),1),"")</f>
        <v/>
      </c>
      <c r="AB21" s="47" t="str">
        <f>IF(M21="","",M21*'Carbon factors'!$C$5)</f>
        <v/>
      </c>
      <c r="AC21" s="47" t="str">
        <f>IF(N21="","",N21*'Carbon factors'!$C$5)</f>
        <v/>
      </c>
      <c r="AD21" s="47" t="str">
        <f>IF(O21="","",O21*'Carbon factors'!$C$5)</f>
        <v/>
      </c>
      <c r="AE21" s="47" t="str">
        <f>IF(P21="","",P21*'Carbon factors'!$C$5)</f>
        <v/>
      </c>
      <c r="AF21" s="221" t="str">
        <f t="shared" si="1"/>
        <v/>
      </c>
      <c r="AG21" s="61" t="str">
        <f t="shared" si="2"/>
        <v/>
      </c>
    </row>
    <row r="22" spans="1:33" s="36" customFormat="1" ht="13.5" customHeight="1">
      <c r="A22" s="286" t="str">
        <f>IF(Baseline!A21="","",Baseline!A21)</f>
        <v/>
      </c>
      <c r="B22" s="140" t="str">
        <f>IF(Baseline!B21="","",Baseline!B21)</f>
        <v/>
      </c>
      <c r="C22" s="140" t="str">
        <f>IF(Baseline!C21="","",Baseline!C21)</f>
        <v/>
      </c>
      <c r="D22" s="287" t="str">
        <f>IF(Baseline!D21="","",Baseline!D21)</f>
        <v/>
      </c>
      <c r="E22" s="96" t="str">
        <f t="shared" si="0"/>
        <v/>
      </c>
      <c r="F22" s="108"/>
      <c r="G22" s="146"/>
      <c r="H22" s="100"/>
      <c r="I22" s="100"/>
      <c r="J22" s="100"/>
      <c r="K22" s="100"/>
      <c r="L22" s="100"/>
      <c r="M22" s="100"/>
      <c r="N22" s="100"/>
      <c r="O22" s="100"/>
      <c r="P22" s="100"/>
      <c r="Q22" s="46" t="str">
        <f>IFERROR($G22*INDEX('Carbon factors'!$B$4:$B$10,MATCH($H22,Fuel_Type,0),1),"")</f>
        <v/>
      </c>
      <c r="R22" s="47" t="str">
        <f>IFERROR($I22*INDEX('Carbon factors'!$B$4:$B$10,MATCH($J22,Fuel_Type,0),1),"")</f>
        <v/>
      </c>
      <c r="S22" s="47" t="str">
        <f>IFERROR($K22*INDEX('Carbon factors'!$B$4:$B$10,MATCH($L22,Fuel_Type,0),1),"")</f>
        <v/>
      </c>
      <c r="T22" s="47" t="str">
        <f>IF(M22="","",M22*'Carbon factors'!$B$5)</f>
        <v/>
      </c>
      <c r="U22" s="47" t="str">
        <f>IF(N22="","",N22*'Carbon factors'!$B$5)</f>
        <v/>
      </c>
      <c r="V22" s="47" t="str">
        <f>IF(O22="","",O22*'Carbon factors'!$B$5)</f>
        <v/>
      </c>
      <c r="W22" s="47" t="str">
        <f>IF(P22="","",P22*'Carbon factors'!$B$5)</f>
        <v/>
      </c>
      <c r="X22" s="266" t="str">
        <f t="shared" si="3"/>
        <v/>
      </c>
      <c r="Y22" s="49" t="str">
        <f>IFERROR($G22*INDEX('Carbon factors'!$C$4:$C$10,MATCH($H22,Fuel_Type,0),1),"")</f>
        <v/>
      </c>
      <c r="Z22" s="47" t="str">
        <f>IFERROR($I22*INDEX('Carbon factors'!$C$4:$C$10,MATCH($J22,Fuel_Type,0),1),"")</f>
        <v/>
      </c>
      <c r="AA22" s="47" t="str">
        <f>IFERROR($K22*INDEX('Carbon factors'!$C$4:$C$10,MATCH($L22,Fuel_Type,0),1),"")</f>
        <v/>
      </c>
      <c r="AB22" s="47" t="str">
        <f>IF(M22="","",M22*'Carbon factors'!$C$5)</f>
        <v/>
      </c>
      <c r="AC22" s="47" t="str">
        <f>IF(N22="","",N22*'Carbon factors'!$C$5)</f>
        <v/>
      </c>
      <c r="AD22" s="47" t="str">
        <f>IF(O22="","",O22*'Carbon factors'!$C$5)</f>
        <v/>
      </c>
      <c r="AE22" s="47" t="str">
        <f>IF(P22="","",P22*'Carbon factors'!$C$5)</f>
        <v/>
      </c>
      <c r="AF22" s="221" t="str">
        <f t="shared" si="1"/>
        <v/>
      </c>
      <c r="AG22" s="61" t="str">
        <f t="shared" si="2"/>
        <v/>
      </c>
    </row>
    <row r="23" spans="1:33" s="36" customFormat="1" ht="13.5" customHeight="1">
      <c r="A23" s="286" t="str">
        <f>IF(Baseline!A22="","",Baseline!A22)</f>
        <v/>
      </c>
      <c r="B23" s="140" t="str">
        <f>IF(Baseline!B22="","",Baseline!B22)</f>
        <v/>
      </c>
      <c r="C23" s="140" t="str">
        <f>IF(Baseline!C22="","",Baseline!C22)</f>
        <v/>
      </c>
      <c r="D23" s="287" t="str">
        <f>IF(Baseline!D22="","",Baseline!D22)</f>
        <v/>
      </c>
      <c r="E23" s="96" t="str">
        <f t="shared" si="0"/>
        <v/>
      </c>
      <c r="F23" s="108"/>
      <c r="G23" s="146"/>
      <c r="H23" s="100"/>
      <c r="I23" s="100"/>
      <c r="J23" s="100"/>
      <c r="K23" s="100"/>
      <c r="L23" s="100"/>
      <c r="M23" s="100"/>
      <c r="N23" s="100"/>
      <c r="O23" s="100"/>
      <c r="P23" s="100"/>
      <c r="Q23" s="46" t="str">
        <f>IFERROR($G23*INDEX('Carbon factors'!$B$4:$B$10,MATCH($H23,Fuel_Type,0),1),"")</f>
        <v/>
      </c>
      <c r="R23" s="47" t="str">
        <f>IFERROR($I23*INDEX('Carbon factors'!$B$4:$B$10,MATCH($J23,Fuel_Type,0),1),"")</f>
        <v/>
      </c>
      <c r="S23" s="47" t="str">
        <f>IFERROR($K23*INDEX('Carbon factors'!$B$4:$B$10,MATCH($L23,Fuel_Type,0),1),"")</f>
        <v/>
      </c>
      <c r="T23" s="47" t="str">
        <f>IF(M23="","",M23*'Carbon factors'!$B$5)</f>
        <v/>
      </c>
      <c r="U23" s="47" t="str">
        <f>IF(N23="","",N23*'Carbon factors'!$B$5)</f>
        <v/>
      </c>
      <c r="V23" s="47" t="str">
        <f>IF(O23="","",O23*'Carbon factors'!$B$5)</f>
        <v/>
      </c>
      <c r="W23" s="47" t="str">
        <f>IF(P23="","",P23*'Carbon factors'!$B$5)</f>
        <v/>
      </c>
      <c r="X23" s="266" t="str">
        <f t="shared" si="3"/>
        <v/>
      </c>
      <c r="Y23" s="49" t="str">
        <f>IFERROR($G23*INDEX('Carbon factors'!$C$4:$C$10,MATCH($H23,Fuel_Type,0),1),"")</f>
        <v/>
      </c>
      <c r="Z23" s="47" t="str">
        <f>IFERROR($I23*INDEX('Carbon factors'!$C$4:$C$10,MATCH($J23,Fuel_Type,0),1),"")</f>
        <v/>
      </c>
      <c r="AA23" s="47" t="str">
        <f>IFERROR($K23*INDEX('Carbon factors'!$C$4:$C$10,MATCH($L23,Fuel_Type,0),1),"")</f>
        <v/>
      </c>
      <c r="AB23" s="47" t="str">
        <f>IF(M23="","",M23*'Carbon factors'!$C$5)</f>
        <v/>
      </c>
      <c r="AC23" s="47" t="str">
        <f>IF(N23="","",N23*'Carbon factors'!$C$5)</f>
        <v/>
      </c>
      <c r="AD23" s="47" t="str">
        <f>IF(O23="","",O23*'Carbon factors'!$C$5)</f>
        <v/>
      </c>
      <c r="AE23" s="47" t="str">
        <f>IF(P23="","",P23*'Carbon factors'!$C$5)</f>
        <v/>
      </c>
      <c r="AF23" s="221" t="str">
        <f t="shared" si="1"/>
        <v/>
      </c>
      <c r="AG23" s="61" t="str">
        <f t="shared" si="2"/>
        <v/>
      </c>
    </row>
    <row r="24" spans="1:33" s="36" customFormat="1" ht="13.5" customHeight="1">
      <c r="A24" s="286" t="str">
        <f>IF(Baseline!A23="","",Baseline!A23)</f>
        <v/>
      </c>
      <c r="B24" s="140" t="str">
        <f>IF(Baseline!B23="","",Baseline!B23)</f>
        <v/>
      </c>
      <c r="C24" s="140" t="str">
        <f>IF(Baseline!C23="","",Baseline!C23)</f>
        <v/>
      </c>
      <c r="D24" s="287" t="str">
        <f>IF(Baseline!D23="","",Baseline!D23)</f>
        <v/>
      </c>
      <c r="E24" s="96" t="str">
        <f t="shared" si="0"/>
        <v/>
      </c>
      <c r="F24" s="108"/>
      <c r="G24" s="146"/>
      <c r="H24" s="100"/>
      <c r="I24" s="100"/>
      <c r="J24" s="100"/>
      <c r="K24" s="100"/>
      <c r="L24" s="100"/>
      <c r="M24" s="100"/>
      <c r="N24" s="100"/>
      <c r="O24" s="100"/>
      <c r="P24" s="100"/>
      <c r="Q24" s="46" t="str">
        <f>IFERROR($G24*INDEX('Carbon factors'!$B$4:$B$10,MATCH($H24,Fuel_Type,0),1),"")</f>
        <v/>
      </c>
      <c r="R24" s="47" t="str">
        <f>IFERROR($I24*INDEX('Carbon factors'!$B$4:$B$10,MATCH($J24,Fuel_Type,0),1),"")</f>
        <v/>
      </c>
      <c r="S24" s="47" t="str">
        <f>IFERROR($K24*INDEX('Carbon factors'!$B$4:$B$10,MATCH($L24,Fuel_Type,0),1),"")</f>
        <v/>
      </c>
      <c r="T24" s="47" t="str">
        <f>IF(M24="","",M24*'Carbon factors'!$B$5)</f>
        <v/>
      </c>
      <c r="U24" s="47" t="str">
        <f>IF(N24="","",N24*'Carbon factors'!$B$5)</f>
        <v/>
      </c>
      <c r="V24" s="47" t="str">
        <f>IF(O24="","",O24*'Carbon factors'!$B$5)</f>
        <v/>
      </c>
      <c r="W24" s="47" t="str">
        <f>IF(P24="","",P24*'Carbon factors'!$B$5)</f>
        <v/>
      </c>
      <c r="X24" s="266" t="str">
        <f t="shared" si="3"/>
        <v/>
      </c>
      <c r="Y24" s="49" t="str">
        <f>IFERROR($G24*INDEX('Carbon factors'!$C$4:$C$10,MATCH($H24,Fuel_Type,0),1),"")</f>
        <v/>
      </c>
      <c r="Z24" s="47" t="str">
        <f>IFERROR($I24*INDEX('Carbon factors'!$C$4:$C$10,MATCH($J24,Fuel_Type,0),1),"")</f>
        <v/>
      </c>
      <c r="AA24" s="47" t="str">
        <f>IFERROR($K24*INDEX('Carbon factors'!$C$4:$C$10,MATCH($L24,Fuel_Type,0),1),"")</f>
        <v/>
      </c>
      <c r="AB24" s="47" t="str">
        <f>IF(M24="","",M24*'Carbon factors'!$C$5)</f>
        <v/>
      </c>
      <c r="AC24" s="47" t="str">
        <f>IF(N24="","",N24*'Carbon factors'!$C$5)</f>
        <v/>
      </c>
      <c r="AD24" s="47" t="str">
        <f>IF(O24="","",O24*'Carbon factors'!$C$5)</f>
        <v/>
      </c>
      <c r="AE24" s="47" t="str">
        <f>IF(P24="","",P24*'Carbon factors'!$C$5)</f>
        <v/>
      </c>
      <c r="AF24" s="221" t="str">
        <f t="shared" si="1"/>
        <v/>
      </c>
      <c r="AG24" s="61" t="str">
        <f t="shared" si="2"/>
        <v/>
      </c>
    </row>
    <row r="25" spans="1:33" s="36" customFormat="1" ht="13.5" customHeight="1">
      <c r="A25" s="286" t="str">
        <f>IF(Baseline!A24="","",Baseline!A24)</f>
        <v/>
      </c>
      <c r="B25" s="140" t="str">
        <f>IF(Baseline!B24="","",Baseline!B24)</f>
        <v/>
      </c>
      <c r="C25" s="140" t="str">
        <f>IF(Baseline!C24="","",Baseline!C24)</f>
        <v/>
      </c>
      <c r="D25" s="287" t="str">
        <f>IF(Baseline!D24="","",Baseline!D24)</f>
        <v/>
      </c>
      <c r="E25" s="96" t="str">
        <f t="shared" si="0"/>
        <v/>
      </c>
      <c r="F25" s="108"/>
      <c r="G25" s="146"/>
      <c r="H25" s="100"/>
      <c r="I25" s="100"/>
      <c r="J25" s="100"/>
      <c r="K25" s="100"/>
      <c r="L25" s="100"/>
      <c r="M25" s="100"/>
      <c r="N25" s="100"/>
      <c r="O25" s="100"/>
      <c r="P25" s="100"/>
      <c r="Q25" s="46" t="str">
        <f>IFERROR($G25*INDEX('Carbon factors'!$B$4:$B$10,MATCH($H25,Fuel_Type,0),1),"")</f>
        <v/>
      </c>
      <c r="R25" s="47" t="str">
        <f>IFERROR($I25*INDEX('Carbon factors'!$B$4:$B$10,MATCH($J25,Fuel_Type,0),1),"")</f>
        <v/>
      </c>
      <c r="S25" s="47" t="str">
        <f>IFERROR($K25*INDEX('Carbon factors'!$B$4:$B$10,MATCH($L25,Fuel_Type,0),1),"")</f>
        <v/>
      </c>
      <c r="T25" s="47" t="str">
        <f>IF(M25="","",M25*'Carbon factors'!$B$5)</f>
        <v/>
      </c>
      <c r="U25" s="47" t="str">
        <f>IF(N25="","",N25*'Carbon factors'!$B$5)</f>
        <v/>
      </c>
      <c r="V25" s="47" t="str">
        <f>IF(O25="","",O25*'Carbon factors'!$B$5)</f>
        <v/>
      </c>
      <c r="W25" s="47" t="str">
        <f>IF(P25="","",P25*'Carbon factors'!$B$5)</f>
        <v/>
      </c>
      <c r="X25" s="266" t="str">
        <f t="shared" si="3"/>
        <v/>
      </c>
      <c r="Y25" s="49" t="str">
        <f>IFERROR($G25*INDEX('Carbon factors'!$C$4:$C$10,MATCH($H25,Fuel_Type,0),1),"")</f>
        <v/>
      </c>
      <c r="Z25" s="47" t="str">
        <f>IFERROR($I25*INDEX('Carbon factors'!$C$4:$C$10,MATCH($J25,Fuel_Type,0),1),"")</f>
        <v/>
      </c>
      <c r="AA25" s="47" t="str">
        <f>IFERROR($K25*INDEX('Carbon factors'!$C$4:$C$10,MATCH($L25,Fuel_Type,0),1),"")</f>
        <v/>
      </c>
      <c r="AB25" s="47" t="str">
        <f>IF(M25="","",M25*'Carbon factors'!$C$5)</f>
        <v/>
      </c>
      <c r="AC25" s="47" t="str">
        <f>IF(N25="","",N25*'Carbon factors'!$C$5)</f>
        <v/>
      </c>
      <c r="AD25" s="47" t="str">
        <f>IF(O25="","",O25*'Carbon factors'!$C$5)</f>
        <v/>
      </c>
      <c r="AE25" s="47" t="str">
        <f>IF(P25="","",P25*'Carbon factors'!$C$5)</f>
        <v/>
      </c>
      <c r="AF25" s="221" t="str">
        <f t="shared" si="1"/>
        <v/>
      </c>
      <c r="AG25" s="61" t="str">
        <f t="shared" si="2"/>
        <v/>
      </c>
    </row>
    <row r="26" spans="1:33" s="36" customFormat="1" ht="13.5" customHeight="1">
      <c r="A26" s="286" t="str">
        <f>IF(Baseline!A25="","",Baseline!A25)</f>
        <v/>
      </c>
      <c r="B26" s="140" t="str">
        <f>IF(Baseline!B25="","",Baseline!B25)</f>
        <v/>
      </c>
      <c r="C26" s="140" t="str">
        <f>IF(Baseline!C25="","",Baseline!C25)</f>
        <v/>
      </c>
      <c r="D26" s="287" t="str">
        <f>IF(Baseline!D25="","",Baseline!D25)</f>
        <v/>
      </c>
      <c r="E26" s="96" t="str">
        <f t="shared" si="0"/>
        <v/>
      </c>
      <c r="F26" s="108"/>
      <c r="G26" s="146"/>
      <c r="H26" s="100"/>
      <c r="I26" s="100"/>
      <c r="J26" s="100"/>
      <c r="K26" s="100"/>
      <c r="L26" s="100"/>
      <c r="M26" s="100"/>
      <c r="N26" s="100"/>
      <c r="O26" s="100"/>
      <c r="P26" s="100"/>
      <c r="Q26" s="46" t="str">
        <f>IFERROR($G26*INDEX('Carbon factors'!$B$4:$B$10,MATCH($H26,Fuel_Type,0),1),"")</f>
        <v/>
      </c>
      <c r="R26" s="47" t="str">
        <f>IFERROR($I26*INDEX('Carbon factors'!$B$4:$B$10,MATCH($J26,Fuel_Type,0),1),"")</f>
        <v/>
      </c>
      <c r="S26" s="47" t="str">
        <f>IFERROR($K26*INDEX('Carbon factors'!$B$4:$B$10,MATCH($L26,Fuel_Type,0),1),"")</f>
        <v/>
      </c>
      <c r="T26" s="47" t="str">
        <f>IF(M26="","",M26*'Carbon factors'!$B$5)</f>
        <v/>
      </c>
      <c r="U26" s="47" t="str">
        <f>IF(N26="","",N26*'Carbon factors'!$B$5)</f>
        <v/>
      </c>
      <c r="V26" s="47" t="str">
        <f>IF(O26="","",O26*'Carbon factors'!$B$5)</f>
        <v/>
      </c>
      <c r="W26" s="47" t="str">
        <f>IF(P26="","",P26*'Carbon factors'!$B$5)</f>
        <v/>
      </c>
      <c r="X26" s="266" t="str">
        <f t="shared" si="3"/>
        <v/>
      </c>
      <c r="Y26" s="49" t="str">
        <f>IFERROR($G26*INDEX('Carbon factors'!$C$4:$C$10,MATCH($H26,Fuel_Type,0),1),"")</f>
        <v/>
      </c>
      <c r="Z26" s="47" t="str">
        <f>IFERROR($I26*INDEX('Carbon factors'!$C$4:$C$10,MATCH($J26,Fuel_Type,0),1),"")</f>
        <v/>
      </c>
      <c r="AA26" s="47" t="str">
        <f>IFERROR($K26*INDEX('Carbon factors'!$C$4:$C$10,MATCH($L26,Fuel_Type,0),1),"")</f>
        <v/>
      </c>
      <c r="AB26" s="47" t="str">
        <f>IF(M26="","",M26*'Carbon factors'!$C$5)</f>
        <v/>
      </c>
      <c r="AC26" s="47" t="str">
        <f>IF(N26="","",N26*'Carbon factors'!$C$5)</f>
        <v/>
      </c>
      <c r="AD26" s="47" t="str">
        <f>IF(O26="","",O26*'Carbon factors'!$C$5)</f>
        <v/>
      </c>
      <c r="AE26" s="47" t="str">
        <f>IF(P26="","",P26*'Carbon factors'!$C$5)</f>
        <v/>
      </c>
      <c r="AF26" s="221" t="str">
        <f t="shared" si="1"/>
        <v/>
      </c>
      <c r="AG26" s="61" t="str">
        <f t="shared" si="2"/>
        <v/>
      </c>
    </row>
    <row r="27" spans="1:33" s="36" customFormat="1" ht="13.5" customHeight="1">
      <c r="A27" s="286" t="str">
        <f>IF(Baseline!A26="","",Baseline!A26)</f>
        <v/>
      </c>
      <c r="B27" s="140" t="str">
        <f>IF(Baseline!B26="","",Baseline!B26)</f>
        <v/>
      </c>
      <c r="C27" s="140" t="str">
        <f>IF(Baseline!C26="","",Baseline!C26)</f>
        <v/>
      </c>
      <c r="D27" s="287" t="str">
        <f>IF(Baseline!D26="","",Baseline!D26)</f>
        <v/>
      </c>
      <c r="E27" s="96" t="str">
        <f t="shared" si="0"/>
        <v/>
      </c>
      <c r="F27" s="108"/>
      <c r="G27" s="146"/>
      <c r="H27" s="100"/>
      <c r="I27" s="100"/>
      <c r="J27" s="100"/>
      <c r="K27" s="100"/>
      <c r="L27" s="100"/>
      <c r="M27" s="100"/>
      <c r="N27" s="100"/>
      <c r="O27" s="100"/>
      <c r="P27" s="100"/>
      <c r="Q27" s="46" t="str">
        <f>IFERROR($G27*INDEX('Carbon factors'!$B$4:$B$10,MATCH($H27,Fuel_Type,0),1),"")</f>
        <v/>
      </c>
      <c r="R27" s="47" t="str">
        <f>IFERROR($I27*INDEX('Carbon factors'!$B$4:$B$10,MATCH($J27,Fuel_Type,0),1),"")</f>
        <v/>
      </c>
      <c r="S27" s="47" t="str">
        <f>IFERROR($K27*INDEX('Carbon factors'!$B$4:$B$10,MATCH($L27,Fuel_Type,0),1),"")</f>
        <v/>
      </c>
      <c r="T27" s="47" t="str">
        <f>IF(M27="","",M27*'Carbon factors'!$B$5)</f>
        <v/>
      </c>
      <c r="U27" s="47" t="str">
        <f>IF(N27="","",N27*'Carbon factors'!$B$5)</f>
        <v/>
      </c>
      <c r="V27" s="47" t="str">
        <f>IF(O27="","",O27*'Carbon factors'!$B$5)</f>
        <v/>
      </c>
      <c r="W27" s="47" t="str">
        <f>IF(P27="","",P27*'Carbon factors'!$B$5)</f>
        <v/>
      </c>
      <c r="X27" s="266" t="str">
        <f t="shared" si="3"/>
        <v/>
      </c>
      <c r="Y27" s="49" t="str">
        <f>IFERROR($G27*INDEX('Carbon factors'!$C$4:$C$10,MATCH($H27,Fuel_Type,0),1),"")</f>
        <v/>
      </c>
      <c r="Z27" s="47" t="str">
        <f>IFERROR($I27*INDEX('Carbon factors'!$C$4:$C$10,MATCH($J27,Fuel_Type,0),1),"")</f>
        <v/>
      </c>
      <c r="AA27" s="47" t="str">
        <f>IFERROR($K27*INDEX('Carbon factors'!$C$4:$C$10,MATCH($L27,Fuel_Type,0),1),"")</f>
        <v/>
      </c>
      <c r="AB27" s="47" t="str">
        <f>IF(M27="","",M27*'Carbon factors'!$C$5)</f>
        <v/>
      </c>
      <c r="AC27" s="47" t="str">
        <f>IF(N27="","",N27*'Carbon factors'!$C$5)</f>
        <v/>
      </c>
      <c r="AD27" s="47" t="str">
        <f>IF(O27="","",O27*'Carbon factors'!$C$5)</f>
        <v/>
      </c>
      <c r="AE27" s="47" t="str">
        <f>IF(P27="","",P27*'Carbon factors'!$C$5)</f>
        <v/>
      </c>
      <c r="AF27" s="221" t="str">
        <f t="shared" si="1"/>
        <v/>
      </c>
      <c r="AG27" s="61" t="str">
        <f t="shared" si="2"/>
        <v/>
      </c>
    </row>
    <row r="28" spans="1:33" s="36" customFormat="1" ht="13.5" customHeight="1">
      <c r="A28" s="286" t="str">
        <f>IF(Baseline!A27="","",Baseline!A27)</f>
        <v/>
      </c>
      <c r="B28" s="140" t="str">
        <f>IF(Baseline!B27="","",Baseline!B27)</f>
        <v/>
      </c>
      <c r="C28" s="140" t="str">
        <f>IF(Baseline!C27="","",Baseline!C27)</f>
        <v/>
      </c>
      <c r="D28" s="287" t="str">
        <f>IF(Baseline!D27="","",Baseline!D27)</f>
        <v/>
      </c>
      <c r="E28" s="96" t="str">
        <f t="shared" si="0"/>
        <v/>
      </c>
      <c r="F28" s="108"/>
      <c r="G28" s="146"/>
      <c r="H28" s="100"/>
      <c r="I28" s="100"/>
      <c r="J28" s="100"/>
      <c r="K28" s="100"/>
      <c r="L28" s="100"/>
      <c r="M28" s="100"/>
      <c r="N28" s="100"/>
      <c r="O28" s="100"/>
      <c r="P28" s="100"/>
      <c r="Q28" s="46" t="str">
        <f>IFERROR($G28*INDEX('Carbon factors'!$B$4:$B$10,MATCH($H28,Fuel_Type,0),1),"")</f>
        <v/>
      </c>
      <c r="R28" s="47" t="str">
        <f>IFERROR($I28*INDEX('Carbon factors'!$B$4:$B$10,MATCH($J28,Fuel_Type,0),1),"")</f>
        <v/>
      </c>
      <c r="S28" s="47" t="str">
        <f>IFERROR($K28*INDEX('Carbon factors'!$B$4:$B$10,MATCH($L28,Fuel_Type,0),1),"")</f>
        <v/>
      </c>
      <c r="T28" s="47" t="str">
        <f>IF(M28="","",M28*'Carbon factors'!$B$5)</f>
        <v/>
      </c>
      <c r="U28" s="47" t="str">
        <f>IF(N28="","",N28*'Carbon factors'!$B$5)</f>
        <v/>
      </c>
      <c r="V28" s="47" t="str">
        <f>IF(O28="","",O28*'Carbon factors'!$B$5)</f>
        <v/>
      </c>
      <c r="W28" s="47" t="str">
        <f>IF(P28="","",P28*'Carbon factors'!$B$5)</f>
        <v/>
      </c>
      <c r="X28" s="266" t="str">
        <f t="shared" si="3"/>
        <v/>
      </c>
      <c r="Y28" s="49" t="str">
        <f>IFERROR($G28*INDEX('Carbon factors'!$C$4:$C$10,MATCH($H28,Fuel_Type,0),1),"")</f>
        <v/>
      </c>
      <c r="Z28" s="47" t="str">
        <f>IFERROR($I28*INDEX('Carbon factors'!$C$4:$C$10,MATCH($J28,Fuel_Type,0),1),"")</f>
        <v/>
      </c>
      <c r="AA28" s="47" t="str">
        <f>IFERROR($K28*INDEX('Carbon factors'!$C$4:$C$10,MATCH($L28,Fuel_Type,0),1),"")</f>
        <v/>
      </c>
      <c r="AB28" s="47" t="str">
        <f>IF(M28="","",M28*'Carbon factors'!$C$5)</f>
        <v/>
      </c>
      <c r="AC28" s="47" t="str">
        <f>IF(N28="","",N28*'Carbon factors'!$C$5)</f>
        <v/>
      </c>
      <c r="AD28" s="47" t="str">
        <f>IF(O28="","",O28*'Carbon factors'!$C$5)</f>
        <v/>
      </c>
      <c r="AE28" s="47" t="str">
        <f>IF(P28="","",P28*'Carbon factors'!$C$5)</f>
        <v/>
      </c>
      <c r="AF28" s="221" t="str">
        <f t="shared" si="1"/>
        <v/>
      </c>
      <c r="AG28" s="61" t="str">
        <f t="shared" si="2"/>
        <v/>
      </c>
    </row>
    <row r="29" spans="1:33" s="36" customFormat="1" ht="13.5" customHeight="1">
      <c r="A29" s="286" t="str">
        <f>IF(Baseline!A28="","",Baseline!A28)</f>
        <v/>
      </c>
      <c r="B29" s="140" t="str">
        <f>IF(Baseline!B28="","",Baseline!B28)</f>
        <v/>
      </c>
      <c r="C29" s="140" t="str">
        <f>IF(Baseline!C28="","",Baseline!C28)</f>
        <v/>
      </c>
      <c r="D29" s="287" t="str">
        <f>IF(Baseline!D28="","",Baseline!D28)</f>
        <v/>
      </c>
      <c r="E29" s="96" t="str">
        <f t="shared" si="0"/>
        <v/>
      </c>
      <c r="F29" s="108"/>
      <c r="G29" s="146"/>
      <c r="H29" s="100"/>
      <c r="I29" s="100"/>
      <c r="J29" s="100"/>
      <c r="K29" s="100"/>
      <c r="L29" s="100"/>
      <c r="M29" s="100"/>
      <c r="N29" s="100"/>
      <c r="O29" s="100"/>
      <c r="P29" s="100"/>
      <c r="Q29" s="46" t="str">
        <f>IFERROR($G29*INDEX('Carbon factors'!$B$4:$B$10,MATCH($H29,Fuel_Type,0),1),"")</f>
        <v/>
      </c>
      <c r="R29" s="47" t="str">
        <f>IFERROR($I29*INDEX('Carbon factors'!$B$4:$B$10,MATCH($J29,Fuel_Type,0),1),"")</f>
        <v/>
      </c>
      <c r="S29" s="47" t="str">
        <f>IFERROR($K29*INDEX('Carbon factors'!$B$4:$B$10,MATCH($L29,Fuel_Type,0),1),"")</f>
        <v/>
      </c>
      <c r="T29" s="47" t="str">
        <f>IF(M29="","",M29*'Carbon factors'!$B$5)</f>
        <v/>
      </c>
      <c r="U29" s="47" t="str">
        <f>IF(N29="","",N29*'Carbon factors'!$B$5)</f>
        <v/>
      </c>
      <c r="V29" s="47" t="str">
        <f>IF(O29="","",O29*'Carbon factors'!$B$5)</f>
        <v/>
      </c>
      <c r="W29" s="47" t="str">
        <f>IF(P29="","",P29*'Carbon factors'!$B$5)</f>
        <v/>
      </c>
      <c r="X29" s="266" t="str">
        <f t="shared" si="3"/>
        <v/>
      </c>
      <c r="Y29" s="49" t="str">
        <f>IFERROR($G29*INDEX('Carbon factors'!$C$4:$C$10,MATCH($H29,Fuel_Type,0),1),"")</f>
        <v/>
      </c>
      <c r="Z29" s="47" t="str">
        <f>IFERROR($I29*INDEX('Carbon factors'!$C$4:$C$10,MATCH($J29,Fuel_Type,0),1),"")</f>
        <v/>
      </c>
      <c r="AA29" s="47" t="str">
        <f>IFERROR($K29*INDEX('Carbon factors'!$C$4:$C$10,MATCH($L29,Fuel_Type,0),1),"")</f>
        <v/>
      </c>
      <c r="AB29" s="47" t="str">
        <f>IF(M29="","",M29*'Carbon factors'!$C$5)</f>
        <v/>
      </c>
      <c r="AC29" s="47" t="str">
        <f>IF(N29="","",N29*'Carbon factors'!$C$5)</f>
        <v/>
      </c>
      <c r="AD29" s="47" t="str">
        <f>IF(O29="","",O29*'Carbon factors'!$C$5)</f>
        <v/>
      </c>
      <c r="AE29" s="47" t="str">
        <f>IF(P29="","",P29*'Carbon factors'!$C$5)</f>
        <v/>
      </c>
      <c r="AF29" s="221" t="str">
        <f t="shared" si="1"/>
        <v/>
      </c>
      <c r="AG29" s="61" t="str">
        <f t="shared" si="2"/>
        <v/>
      </c>
    </row>
    <row r="30" spans="1:33" s="36" customFormat="1" ht="13.5" customHeight="1">
      <c r="A30" s="286" t="str">
        <f>IF(Baseline!A29="","",Baseline!A29)</f>
        <v/>
      </c>
      <c r="B30" s="140" t="str">
        <f>IF(Baseline!B29="","",Baseline!B29)</f>
        <v/>
      </c>
      <c r="C30" s="140" t="str">
        <f>IF(Baseline!C29="","",Baseline!C29)</f>
        <v/>
      </c>
      <c r="D30" s="287" t="str">
        <f>IF(Baseline!D29="","",Baseline!D29)</f>
        <v/>
      </c>
      <c r="E30" s="96" t="str">
        <f t="shared" si="0"/>
        <v/>
      </c>
      <c r="F30" s="108"/>
      <c r="G30" s="146"/>
      <c r="H30" s="100"/>
      <c r="I30" s="100"/>
      <c r="J30" s="100"/>
      <c r="K30" s="100"/>
      <c r="L30" s="100"/>
      <c r="M30" s="100"/>
      <c r="N30" s="100"/>
      <c r="O30" s="100"/>
      <c r="P30" s="100"/>
      <c r="Q30" s="46" t="str">
        <f>IFERROR($G30*INDEX('Carbon factors'!$B$4:$B$10,MATCH($H30,Fuel_Type,0),1),"")</f>
        <v/>
      </c>
      <c r="R30" s="47" t="str">
        <f>IFERROR($I30*INDEX('Carbon factors'!$B$4:$B$10,MATCH($J30,Fuel_Type,0),1),"")</f>
        <v/>
      </c>
      <c r="S30" s="47" t="str">
        <f>IFERROR($K30*INDEX('Carbon factors'!$B$4:$B$10,MATCH($L30,Fuel_Type,0),1),"")</f>
        <v/>
      </c>
      <c r="T30" s="47" t="str">
        <f>IF(M30="","",M30*'Carbon factors'!$B$5)</f>
        <v/>
      </c>
      <c r="U30" s="47" t="str">
        <f>IF(N30="","",N30*'Carbon factors'!$B$5)</f>
        <v/>
      </c>
      <c r="V30" s="47" t="str">
        <f>IF(O30="","",O30*'Carbon factors'!$B$5)</f>
        <v/>
      </c>
      <c r="W30" s="47" t="str">
        <f>IF(P30="","",P30*'Carbon factors'!$B$5)</f>
        <v/>
      </c>
      <c r="X30" s="266" t="str">
        <f t="shared" si="3"/>
        <v/>
      </c>
      <c r="Y30" s="49" t="str">
        <f>IFERROR($G30*INDEX('Carbon factors'!$C$4:$C$10,MATCH($H30,Fuel_Type,0),1),"")</f>
        <v/>
      </c>
      <c r="Z30" s="47" t="str">
        <f>IFERROR($I30*INDEX('Carbon factors'!$C$4:$C$10,MATCH($J30,Fuel_Type,0),1),"")</f>
        <v/>
      </c>
      <c r="AA30" s="47" t="str">
        <f>IFERROR($K30*INDEX('Carbon factors'!$C$4:$C$10,MATCH($L30,Fuel_Type,0),1),"")</f>
        <v/>
      </c>
      <c r="AB30" s="47" t="str">
        <f>IF(M30="","",M30*'Carbon factors'!$C$5)</f>
        <v/>
      </c>
      <c r="AC30" s="47" t="str">
        <f>IF(N30="","",N30*'Carbon factors'!$C$5)</f>
        <v/>
      </c>
      <c r="AD30" s="47" t="str">
        <f>IF(O30="","",O30*'Carbon factors'!$C$5)</f>
        <v/>
      </c>
      <c r="AE30" s="47" t="str">
        <f>IF(P30="","",P30*'Carbon factors'!$C$5)</f>
        <v/>
      </c>
      <c r="AF30" s="221" t="str">
        <f t="shared" si="1"/>
        <v/>
      </c>
      <c r="AG30" s="61" t="str">
        <f t="shared" si="2"/>
        <v/>
      </c>
    </row>
    <row r="31" spans="1:33" s="36" customFormat="1" ht="13.5" customHeight="1">
      <c r="A31" s="286" t="str">
        <f>IF(Baseline!A30="","",Baseline!A30)</f>
        <v/>
      </c>
      <c r="B31" s="140" t="str">
        <f>IF(Baseline!B30="","",Baseline!B30)</f>
        <v/>
      </c>
      <c r="C31" s="140" t="str">
        <f>IF(Baseline!C30="","",Baseline!C30)</f>
        <v/>
      </c>
      <c r="D31" s="287" t="str">
        <f>IF(Baseline!D30="","",Baseline!D30)</f>
        <v/>
      </c>
      <c r="E31" s="96" t="str">
        <f t="shared" si="0"/>
        <v/>
      </c>
      <c r="F31" s="108"/>
      <c r="G31" s="146"/>
      <c r="H31" s="100"/>
      <c r="I31" s="100"/>
      <c r="J31" s="100"/>
      <c r="K31" s="100"/>
      <c r="L31" s="100"/>
      <c r="M31" s="100"/>
      <c r="N31" s="100"/>
      <c r="O31" s="100"/>
      <c r="P31" s="100"/>
      <c r="Q31" s="46" t="str">
        <f>IFERROR($G31*INDEX('Carbon factors'!$B$4:$B$10,MATCH($H31,Fuel_Type,0),1),"")</f>
        <v/>
      </c>
      <c r="R31" s="47" t="str">
        <f>IFERROR($I31*INDEX('Carbon factors'!$B$4:$B$10,MATCH($J31,Fuel_Type,0),1),"")</f>
        <v/>
      </c>
      <c r="S31" s="47" t="str">
        <f>IFERROR($K31*INDEX('Carbon factors'!$B$4:$B$10,MATCH($L31,Fuel_Type,0),1),"")</f>
        <v/>
      </c>
      <c r="T31" s="47" t="str">
        <f>IF(M31="","",M31*'Carbon factors'!$B$5)</f>
        <v/>
      </c>
      <c r="U31" s="47" t="str">
        <f>IF(N31="","",N31*'Carbon factors'!$B$5)</f>
        <v/>
      </c>
      <c r="V31" s="47" t="str">
        <f>IF(O31="","",O31*'Carbon factors'!$B$5)</f>
        <v/>
      </c>
      <c r="W31" s="47" t="str">
        <f>IF(P31="","",P31*'Carbon factors'!$B$5)</f>
        <v/>
      </c>
      <c r="X31" s="266" t="str">
        <f t="shared" si="3"/>
        <v/>
      </c>
      <c r="Y31" s="49" t="str">
        <f>IFERROR($G31*INDEX('Carbon factors'!$C$4:$C$10,MATCH($H31,Fuel_Type,0),1),"")</f>
        <v/>
      </c>
      <c r="Z31" s="47" t="str">
        <f>IFERROR($I31*INDEX('Carbon factors'!$C$4:$C$10,MATCH($J31,Fuel_Type,0),1),"")</f>
        <v/>
      </c>
      <c r="AA31" s="47" t="str">
        <f>IFERROR($K31*INDEX('Carbon factors'!$C$4:$C$10,MATCH($L31,Fuel_Type,0),1),"")</f>
        <v/>
      </c>
      <c r="AB31" s="47" t="str">
        <f>IF(M31="","",M31*'Carbon factors'!$C$5)</f>
        <v/>
      </c>
      <c r="AC31" s="47" t="str">
        <f>IF(N31="","",N31*'Carbon factors'!$C$5)</f>
        <v/>
      </c>
      <c r="AD31" s="47" t="str">
        <f>IF(O31="","",O31*'Carbon factors'!$C$5)</f>
        <v/>
      </c>
      <c r="AE31" s="47" t="str">
        <f>IF(P31="","",P31*'Carbon factors'!$C$5)</f>
        <v/>
      </c>
      <c r="AF31" s="221" t="str">
        <f t="shared" si="1"/>
        <v/>
      </c>
      <c r="AG31" s="61" t="str">
        <f t="shared" si="2"/>
        <v/>
      </c>
    </row>
    <row r="32" spans="1:33" s="36" customFormat="1" ht="13.5" customHeight="1">
      <c r="A32" s="286" t="str">
        <f>IF(Baseline!A31="","",Baseline!A31)</f>
        <v/>
      </c>
      <c r="B32" s="140" t="str">
        <f>IF(Baseline!B31="","",Baseline!B31)</f>
        <v/>
      </c>
      <c r="C32" s="140" t="str">
        <f>IF(Baseline!C31="","",Baseline!C31)</f>
        <v/>
      </c>
      <c r="D32" s="287" t="str">
        <f>IF(Baseline!D31="","",Baseline!D31)</f>
        <v/>
      </c>
      <c r="E32" s="96" t="str">
        <f t="shared" si="0"/>
        <v/>
      </c>
      <c r="F32" s="108"/>
      <c r="G32" s="146"/>
      <c r="H32" s="100"/>
      <c r="I32" s="100"/>
      <c r="J32" s="100"/>
      <c r="K32" s="100"/>
      <c r="L32" s="100"/>
      <c r="M32" s="100"/>
      <c r="N32" s="100"/>
      <c r="O32" s="100"/>
      <c r="P32" s="100"/>
      <c r="Q32" s="46" t="str">
        <f>IFERROR($G32*INDEX('Carbon factors'!$B$4:$B$10,MATCH($H32,Fuel_Type,0),1),"")</f>
        <v/>
      </c>
      <c r="R32" s="47" t="str">
        <f>IFERROR($I32*INDEX('Carbon factors'!$B$4:$B$10,MATCH($J32,Fuel_Type,0),1),"")</f>
        <v/>
      </c>
      <c r="S32" s="47" t="str">
        <f>IFERROR($K32*INDEX('Carbon factors'!$B$4:$B$10,MATCH($L32,Fuel_Type,0),1),"")</f>
        <v/>
      </c>
      <c r="T32" s="47" t="str">
        <f>IF(M32="","",M32*'Carbon factors'!$B$5)</f>
        <v/>
      </c>
      <c r="U32" s="47" t="str">
        <f>IF(N32="","",N32*'Carbon factors'!$B$5)</f>
        <v/>
      </c>
      <c r="V32" s="47" t="str">
        <f>IF(O32="","",O32*'Carbon factors'!$B$5)</f>
        <v/>
      </c>
      <c r="W32" s="47" t="str">
        <f>IF(P32="","",P32*'Carbon factors'!$B$5)</f>
        <v/>
      </c>
      <c r="X32" s="266" t="str">
        <f t="shared" si="3"/>
        <v/>
      </c>
      <c r="Y32" s="49" t="str">
        <f>IFERROR($G32*INDEX('Carbon factors'!$C$4:$C$10,MATCH($H32,Fuel_Type,0),1),"")</f>
        <v/>
      </c>
      <c r="Z32" s="47" t="str">
        <f>IFERROR($I32*INDEX('Carbon factors'!$C$4:$C$10,MATCH($J32,Fuel_Type,0),1),"")</f>
        <v/>
      </c>
      <c r="AA32" s="47" t="str">
        <f>IFERROR($K32*INDEX('Carbon factors'!$C$4:$C$10,MATCH($L32,Fuel_Type,0),1),"")</f>
        <v/>
      </c>
      <c r="AB32" s="47" t="str">
        <f>IF(M32="","",M32*'Carbon factors'!$C$5)</f>
        <v/>
      </c>
      <c r="AC32" s="47" t="str">
        <f>IF(N32="","",N32*'Carbon factors'!$C$5)</f>
        <v/>
      </c>
      <c r="AD32" s="47" t="str">
        <f>IF(O32="","",O32*'Carbon factors'!$C$5)</f>
        <v/>
      </c>
      <c r="AE32" s="47" t="str">
        <f>IF(P32="","",P32*'Carbon factors'!$C$5)</f>
        <v/>
      </c>
      <c r="AF32" s="221" t="str">
        <f t="shared" si="1"/>
        <v/>
      </c>
      <c r="AG32" s="61" t="str">
        <f t="shared" si="2"/>
        <v/>
      </c>
    </row>
    <row r="33" spans="1:33" s="36" customFormat="1" ht="13.5" customHeight="1">
      <c r="A33" s="286" t="str">
        <f>IF(Baseline!A32="","",Baseline!A32)</f>
        <v/>
      </c>
      <c r="B33" s="140" t="str">
        <f>IF(Baseline!B32="","",Baseline!B32)</f>
        <v/>
      </c>
      <c r="C33" s="140" t="str">
        <f>IF(Baseline!C32="","",Baseline!C32)</f>
        <v/>
      </c>
      <c r="D33" s="287" t="str">
        <f>IF(Baseline!D32="","",Baseline!D32)</f>
        <v/>
      </c>
      <c r="E33" s="96" t="str">
        <f t="shared" si="0"/>
        <v/>
      </c>
      <c r="F33" s="108"/>
      <c r="G33" s="146"/>
      <c r="H33" s="100"/>
      <c r="I33" s="100"/>
      <c r="J33" s="100"/>
      <c r="K33" s="100"/>
      <c r="L33" s="100"/>
      <c r="M33" s="100"/>
      <c r="N33" s="100"/>
      <c r="O33" s="100"/>
      <c r="P33" s="100"/>
      <c r="Q33" s="46" t="str">
        <f>IFERROR($G33*INDEX('Carbon factors'!$B$4:$B$10,MATCH($H33,Fuel_Type,0),1),"")</f>
        <v/>
      </c>
      <c r="R33" s="47" t="str">
        <f>IFERROR($I33*INDEX('Carbon factors'!$B$4:$B$10,MATCH($J33,Fuel_Type,0),1),"")</f>
        <v/>
      </c>
      <c r="S33" s="47" t="str">
        <f>IFERROR($K33*INDEX('Carbon factors'!$B$4:$B$10,MATCH($L33,Fuel_Type,0),1),"")</f>
        <v/>
      </c>
      <c r="T33" s="47" t="str">
        <f>IF(M33="","",M33*'Carbon factors'!$B$5)</f>
        <v/>
      </c>
      <c r="U33" s="47" t="str">
        <f>IF(N33="","",N33*'Carbon factors'!$B$5)</f>
        <v/>
      </c>
      <c r="V33" s="47" t="str">
        <f>IF(O33="","",O33*'Carbon factors'!$B$5)</f>
        <v/>
      </c>
      <c r="W33" s="47" t="str">
        <f>IF(P33="","",P33*'Carbon factors'!$B$5)</f>
        <v/>
      </c>
      <c r="X33" s="266" t="str">
        <f t="shared" si="3"/>
        <v/>
      </c>
      <c r="Y33" s="49" t="str">
        <f>IFERROR($G33*INDEX('Carbon factors'!$C$4:$C$10,MATCH($H33,Fuel_Type,0),1),"")</f>
        <v/>
      </c>
      <c r="Z33" s="47" t="str">
        <f>IFERROR($I33*INDEX('Carbon factors'!$C$4:$C$10,MATCH($J33,Fuel_Type,0),1),"")</f>
        <v/>
      </c>
      <c r="AA33" s="47" t="str">
        <f>IFERROR($K33*INDEX('Carbon factors'!$C$4:$C$10,MATCH($L33,Fuel_Type,0),1),"")</f>
        <v/>
      </c>
      <c r="AB33" s="47" t="str">
        <f>IF(M33="","",M33*'Carbon factors'!$C$5)</f>
        <v/>
      </c>
      <c r="AC33" s="47" t="str">
        <f>IF(N33="","",N33*'Carbon factors'!$C$5)</f>
        <v/>
      </c>
      <c r="AD33" s="47" t="str">
        <f>IF(O33="","",O33*'Carbon factors'!$C$5)</f>
        <v/>
      </c>
      <c r="AE33" s="47" t="str">
        <f>IF(P33="","",P33*'Carbon factors'!$C$5)</f>
        <v/>
      </c>
      <c r="AF33" s="221" t="str">
        <f t="shared" si="1"/>
        <v/>
      </c>
      <c r="AG33" s="61" t="str">
        <f t="shared" si="2"/>
        <v/>
      </c>
    </row>
    <row r="34" spans="1:33" s="36" customFormat="1" ht="13.5" customHeight="1">
      <c r="A34" s="286" t="str">
        <f>IF(Baseline!A33="","",Baseline!A33)</f>
        <v/>
      </c>
      <c r="B34" s="140" t="str">
        <f>IF(Baseline!B33="","",Baseline!B33)</f>
        <v/>
      </c>
      <c r="C34" s="140" t="str">
        <f>IF(Baseline!C33="","",Baseline!C33)</f>
        <v/>
      </c>
      <c r="D34" s="287" t="str">
        <f>IF(Baseline!D33="","",Baseline!D33)</f>
        <v/>
      </c>
      <c r="E34" s="96" t="str">
        <f t="shared" si="0"/>
        <v/>
      </c>
      <c r="F34" s="108"/>
      <c r="G34" s="146"/>
      <c r="H34" s="100"/>
      <c r="I34" s="100"/>
      <c r="J34" s="100"/>
      <c r="K34" s="100"/>
      <c r="L34" s="100"/>
      <c r="M34" s="100"/>
      <c r="N34" s="100"/>
      <c r="O34" s="100"/>
      <c r="P34" s="100"/>
      <c r="Q34" s="46" t="str">
        <f>IFERROR($G34*INDEX('Carbon factors'!$B$4:$B$10,MATCH($H34,Fuel_Type,0),1),"")</f>
        <v/>
      </c>
      <c r="R34" s="47" t="str">
        <f>IFERROR($I34*INDEX('Carbon factors'!$B$4:$B$10,MATCH($J34,Fuel_Type,0),1),"")</f>
        <v/>
      </c>
      <c r="S34" s="47" t="str">
        <f>IFERROR($K34*INDEX('Carbon factors'!$B$4:$B$10,MATCH($L34,Fuel_Type,0),1),"")</f>
        <v/>
      </c>
      <c r="T34" s="47" t="str">
        <f>IF(M34="","",M34*'Carbon factors'!$B$5)</f>
        <v/>
      </c>
      <c r="U34" s="47" t="str">
        <f>IF(N34="","",N34*'Carbon factors'!$B$5)</f>
        <v/>
      </c>
      <c r="V34" s="47" t="str">
        <f>IF(O34="","",O34*'Carbon factors'!$B$5)</f>
        <v/>
      </c>
      <c r="W34" s="47" t="str">
        <f>IF(P34="","",P34*'Carbon factors'!$B$5)</f>
        <v/>
      </c>
      <c r="X34" s="266" t="str">
        <f t="shared" si="3"/>
        <v/>
      </c>
      <c r="Y34" s="49" t="str">
        <f>IFERROR($G34*INDEX('Carbon factors'!$C$4:$C$10,MATCH($H34,Fuel_Type,0),1),"")</f>
        <v/>
      </c>
      <c r="Z34" s="47" t="str">
        <f>IFERROR($I34*INDEX('Carbon factors'!$C$4:$C$10,MATCH($J34,Fuel_Type,0),1),"")</f>
        <v/>
      </c>
      <c r="AA34" s="47" t="str">
        <f>IFERROR($K34*INDEX('Carbon factors'!$C$4:$C$10,MATCH($L34,Fuel_Type,0),1),"")</f>
        <v/>
      </c>
      <c r="AB34" s="47" t="str">
        <f>IF(M34="","",M34*'Carbon factors'!$C$5)</f>
        <v/>
      </c>
      <c r="AC34" s="47" t="str">
        <f>IF(N34="","",N34*'Carbon factors'!$C$5)</f>
        <v/>
      </c>
      <c r="AD34" s="47" t="str">
        <f>IF(O34="","",O34*'Carbon factors'!$C$5)</f>
        <v/>
      </c>
      <c r="AE34" s="47" t="str">
        <f>IF(P34="","",P34*'Carbon factors'!$C$5)</f>
        <v/>
      </c>
      <c r="AF34" s="221" t="str">
        <f t="shared" si="1"/>
        <v/>
      </c>
      <c r="AG34" s="61" t="str">
        <f t="shared" si="2"/>
        <v/>
      </c>
    </row>
    <row r="35" spans="1:33" s="36" customFormat="1" ht="13.5" customHeight="1">
      <c r="A35" s="286" t="str">
        <f>IF(Baseline!A34="","",Baseline!A34)</f>
        <v/>
      </c>
      <c r="B35" s="140" t="str">
        <f>IF(Baseline!B34="","",Baseline!B34)</f>
        <v/>
      </c>
      <c r="C35" s="140" t="str">
        <f>IF(Baseline!C34="","",Baseline!C34)</f>
        <v/>
      </c>
      <c r="D35" s="287" t="str">
        <f>IF(Baseline!D34="","",Baseline!D34)</f>
        <v/>
      </c>
      <c r="E35" s="96" t="str">
        <f t="shared" si="0"/>
        <v/>
      </c>
      <c r="F35" s="108"/>
      <c r="G35" s="146"/>
      <c r="H35" s="100"/>
      <c r="I35" s="100"/>
      <c r="J35" s="100"/>
      <c r="K35" s="100"/>
      <c r="L35" s="100"/>
      <c r="M35" s="100"/>
      <c r="N35" s="100"/>
      <c r="O35" s="100"/>
      <c r="P35" s="100"/>
      <c r="Q35" s="46" t="str">
        <f>IFERROR($G35*INDEX('Carbon factors'!$B$4:$B$10,MATCH($H35,Fuel_Type,0),1),"")</f>
        <v/>
      </c>
      <c r="R35" s="47" t="str">
        <f>IFERROR($I35*INDEX('Carbon factors'!$B$4:$B$10,MATCH($J35,Fuel_Type,0),1),"")</f>
        <v/>
      </c>
      <c r="S35" s="47" t="str">
        <f>IFERROR($K35*INDEX('Carbon factors'!$B$4:$B$10,MATCH($L35,Fuel_Type,0),1),"")</f>
        <v/>
      </c>
      <c r="T35" s="47" t="str">
        <f>IF(M35="","",M35*'Carbon factors'!$B$5)</f>
        <v/>
      </c>
      <c r="U35" s="47" t="str">
        <f>IF(N35="","",N35*'Carbon factors'!$B$5)</f>
        <v/>
      </c>
      <c r="V35" s="47" t="str">
        <f>IF(O35="","",O35*'Carbon factors'!$B$5)</f>
        <v/>
      </c>
      <c r="W35" s="47" t="str">
        <f>IF(P35="","",P35*'Carbon factors'!$B$5)</f>
        <v/>
      </c>
      <c r="X35" s="266" t="str">
        <f t="shared" si="3"/>
        <v/>
      </c>
      <c r="Y35" s="49" t="str">
        <f>IFERROR($G35*INDEX('Carbon factors'!$C$4:$C$10,MATCH($H35,Fuel_Type,0),1),"")</f>
        <v/>
      </c>
      <c r="Z35" s="47" t="str">
        <f>IFERROR($I35*INDEX('Carbon factors'!$C$4:$C$10,MATCH($J35,Fuel_Type,0),1),"")</f>
        <v/>
      </c>
      <c r="AA35" s="47" t="str">
        <f>IFERROR($K35*INDEX('Carbon factors'!$C$4:$C$10,MATCH($L35,Fuel_Type,0),1),"")</f>
        <v/>
      </c>
      <c r="AB35" s="47" t="str">
        <f>IF(M35="","",M35*'Carbon factors'!$C$5)</f>
        <v/>
      </c>
      <c r="AC35" s="47" t="str">
        <f>IF(N35="","",N35*'Carbon factors'!$C$5)</f>
        <v/>
      </c>
      <c r="AD35" s="47" t="str">
        <f>IF(O35="","",O35*'Carbon factors'!$C$5)</f>
        <v/>
      </c>
      <c r="AE35" s="47" t="str">
        <f>IF(P35="","",P35*'Carbon factors'!$C$5)</f>
        <v/>
      </c>
      <c r="AF35" s="221" t="str">
        <f t="shared" si="1"/>
        <v/>
      </c>
      <c r="AG35" s="61" t="str">
        <f t="shared" si="2"/>
        <v/>
      </c>
    </row>
    <row r="36" spans="1:33" s="36" customFormat="1" ht="13.5" customHeight="1">
      <c r="A36" s="286" t="str">
        <f>IF(Baseline!A35="","",Baseline!A35)</f>
        <v/>
      </c>
      <c r="B36" s="140" t="str">
        <f>IF(Baseline!B35="","",Baseline!B35)</f>
        <v/>
      </c>
      <c r="C36" s="140" t="str">
        <f>IF(Baseline!C35="","",Baseline!C35)</f>
        <v/>
      </c>
      <c r="D36" s="287" t="str">
        <f>IF(Baseline!D35="","",Baseline!D35)</f>
        <v/>
      </c>
      <c r="E36" s="96" t="str">
        <f t="shared" si="0"/>
        <v/>
      </c>
      <c r="F36" s="108"/>
      <c r="G36" s="146"/>
      <c r="H36" s="100"/>
      <c r="I36" s="100"/>
      <c r="J36" s="100"/>
      <c r="K36" s="100"/>
      <c r="L36" s="100"/>
      <c r="M36" s="100"/>
      <c r="N36" s="100"/>
      <c r="O36" s="100"/>
      <c r="P36" s="100"/>
      <c r="Q36" s="46" t="str">
        <f>IFERROR($G36*INDEX('Carbon factors'!$B$4:$B$10,MATCH($H36,Fuel_Type,0),1),"")</f>
        <v/>
      </c>
      <c r="R36" s="47" t="str">
        <f>IFERROR($I36*INDEX('Carbon factors'!$B$4:$B$10,MATCH($J36,Fuel_Type,0),1),"")</f>
        <v/>
      </c>
      <c r="S36" s="47" t="str">
        <f>IFERROR($K36*INDEX('Carbon factors'!$B$4:$B$10,MATCH($L36,Fuel_Type,0),1),"")</f>
        <v/>
      </c>
      <c r="T36" s="47" t="str">
        <f>IF(M36="","",M36*'Carbon factors'!$B$5)</f>
        <v/>
      </c>
      <c r="U36" s="47" t="str">
        <f>IF(N36="","",N36*'Carbon factors'!$B$5)</f>
        <v/>
      </c>
      <c r="V36" s="47" t="str">
        <f>IF(O36="","",O36*'Carbon factors'!$B$5)</f>
        <v/>
      </c>
      <c r="W36" s="47" t="str">
        <f>IF(P36="","",P36*'Carbon factors'!$B$5)</f>
        <v/>
      </c>
      <c r="X36" s="266" t="str">
        <f t="shared" si="3"/>
        <v/>
      </c>
      <c r="Y36" s="49" t="str">
        <f>IFERROR($G36*INDEX('Carbon factors'!$C$4:$C$10,MATCH($H36,Fuel_Type,0),1),"")</f>
        <v/>
      </c>
      <c r="Z36" s="47" t="str">
        <f>IFERROR($I36*INDEX('Carbon factors'!$C$4:$C$10,MATCH($J36,Fuel_Type,0),1),"")</f>
        <v/>
      </c>
      <c r="AA36" s="47" t="str">
        <f>IFERROR($K36*INDEX('Carbon factors'!$C$4:$C$10,MATCH($L36,Fuel_Type,0),1),"")</f>
        <v/>
      </c>
      <c r="AB36" s="47" t="str">
        <f>IF(M36="","",M36*'Carbon factors'!$C$5)</f>
        <v/>
      </c>
      <c r="AC36" s="47" t="str">
        <f>IF(N36="","",N36*'Carbon factors'!$C$5)</f>
        <v/>
      </c>
      <c r="AD36" s="47" t="str">
        <f>IF(O36="","",O36*'Carbon factors'!$C$5)</f>
        <v/>
      </c>
      <c r="AE36" s="47" t="str">
        <f>IF(P36="","",P36*'Carbon factors'!$C$5)</f>
        <v/>
      </c>
      <c r="AF36" s="221" t="str">
        <f t="shared" si="1"/>
        <v/>
      </c>
      <c r="AG36" s="61" t="str">
        <f t="shared" si="2"/>
        <v/>
      </c>
    </row>
    <row r="37" spans="1:33" s="36" customFormat="1" ht="13.5" customHeight="1">
      <c r="A37" s="286" t="str">
        <f>IF(Baseline!A36="","",Baseline!A36)</f>
        <v/>
      </c>
      <c r="B37" s="140" t="str">
        <f>IF(Baseline!B36="","",Baseline!B36)</f>
        <v/>
      </c>
      <c r="C37" s="140" t="str">
        <f>IF(Baseline!C36="","",Baseline!C36)</f>
        <v/>
      </c>
      <c r="D37" s="287" t="str">
        <f>IF(Baseline!D36="","",Baseline!D36)</f>
        <v/>
      </c>
      <c r="E37" s="96" t="str">
        <f t="shared" si="0"/>
        <v/>
      </c>
      <c r="F37" s="108"/>
      <c r="G37" s="146"/>
      <c r="H37" s="100"/>
      <c r="I37" s="100"/>
      <c r="J37" s="100"/>
      <c r="K37" s="100"/>
      <c r="L37" s="100"/>
      <c r="M37" s="100"/>
      <c r="N37" s="100"/>
      <c r="O37" s="100"/>
      <c r="P37" s="100"/>
      <c r="Q37" s="46" t="str">
        <f>IFERROR($G37*INDEX('Carbon factors'!$B$4:$B$10,MATCH($H37,Fuel_Type,0),1),"")</f>
        <v/>
      </c>
      <c r="R37" s="47" t="str">
        <f>IFERROR($I37*INDEX('Carbon factors'!$B$4:$B$10,MATCH($J37,Fuel_Type,0),1),"")</f>
        <v/>
      </c>
      <c r="S37" s="47" t="str">
        <f>IFERROR($K37*INDEX('Carbon factors'!$B$4:$B$10,MATCH($L37,Fuel_Type,0),1),"")</f>
        <v/>
      </c>
      <c r="T37" s="47" t="str">
        <f>IF(M37="","",M37*'Carbon factors'!$B$5)</f>
        <v/>
      </c>
      <c r="U37" s="47" t="str">
        <f>IF(N37="","",N37*'Carbon factors'!$B$5)</f>
        <v/>
      </c>
      <c r="V37" s="47" t="str">
        <f>IF(O37="","",O37*'Carbon factors'!$B$5)</f>
        <v/>
      </c>
      <c r="W37" s="47" t="str">
        <f>IF(P37="","",P37*'Carbon factors'!$B$5)</f>
        <v/>
      </c>
      <c r="X37" s="266" t="str">
        <f t="shared" si="3"/>
        <v/>
      </c>
      <c r="Y37" s="49" t="str">
        <f>IFERROR($G37*INDEX('Carbon factors'!$C$4:$C$10,MATCH($H37,Fuel_Type,0),1),"")</f>
        <v/>
      </c>
      <c r="Z37" s="47" t="str">
        <f>IFERROR($I37*INDEX('Carbon factors'!$C$4:$C$10,MATCH($J37,Fuel_Type,0),1),"")</f>
        <v/>
      </c>
      <c r="AA37" s="47" t="str">
        <f>IFERROR($K37*INDEX('Carbon factors'!$C$4:$C$10,MATCH($L37,Fuel_Type,0),1),"")</f>
        <v/>
      </c>
      <c r="AB37" s="47" t="str">
        <f>IF(M37="","",M37*'Carbon factors'!$C$5)</f>
        <v/>
      </c>
      <c r="AC37" s="47" t="str">
        <f>IF(N37="","",N37*'Carbon factors'!$C$5)</f>
        <v/>
      </c>
      <c r="AD37" s="47" t="str">
        <f>IF(O37="","",O37*'Carbon factors'!$C$5)</f>
        <v/>
      </c>
      <c r="AE37" s="47" t="str">
        <f>IF(P37="","",P37*'Carbon factors'!$C$5)</f>
        <v/>
      </c>
      <c r="AF37" s="221" t="str">
        <f t="shared" si="1"/>
        <v/>
      </c>
      <c r="AG37" s="61" t="str">
        <f t="shared" si="2"/>
        <v/>
      </c>
    </row>
    <row r="38" spans="1:33" s="36" customFormat="1" ht="13.5" customHeight="1">
      <c r="A38" s="286" t="str">
        <f>IF(Baseline!A37="","",Baseline!A37)</f>
        <v/>
      </c>
      <c r="B38" s="140" t="str">
        <f>IF(Baseline!B37="","",Baseline!B37)</f>
        <v/>
      </c>
      <c r="C38" s="140" t="str">
        <f>IF(Baseline!C37="","",Baseline!C37)</f>
        <v/>
      </c>
      <c r="D38" s="287" t="str">
        <f>IF(Baseline!D37="","",Baseline!D37)</f>
        <v/>
      </c>
      <c r="E38" s="96" t="str">
        <f t="shared" si="0"/>
        <v/>
      </c>
      <c r="F38" s="108"/>
      <c r="G38" s="146"/>
      <c r="H38" s="100"/>
      <c r="I38" s="100"/>
      <c r="J38" s="100"/>
      <c r="K38" s="100"/>
      <c r="L38" s="100"/>
      <c r="M38" s="100"/>
      <c r="N38" s="100"/>
      <c r="O38" s="100"/>
      <c r="P38" s="100"/>
      <c r="Q38" s="46" t="str">
        <f>IFERROR($G38*INDEX('Carbon factors'!$B$4:$B$10,MATCH($H38,Fuel_Type,0),1),"")</f>
        <v/>
      </c>
      <c r="R38" s="47" t="str">
        <f>IFERROR($I38*INDEX('Carbon factors'!$B$4:$B$10,MATCH($J38,Fuel_Type,0),1),"")</f>
        <v/>
      </c>
      <c r="S38" s="47" t="str">
        <f>IFERROR($K38*INDEX('Carbon factors'!$B$4:$B$10,MATCH($L38,Fuel_Type,0),1),"")</f>
        <v/>
      </c>
      <c r="T38" s="47" t="str">
        <f>IF(M38="","",M38*'Carbon factors'!$B$5)</f>
        <v/>
      </c>
      <c r="U38" s="47" t="str">
        <f>IF(N38="","",N38*'Carbon factors'!$B$5)</f>
        <v/>
      </c>
      <c r="V38" s="47" t="str">
        <f>IF(O38="","",O38*'Carbon factors'!$B$5)</f>
        <v/>
      </c>
      <c r="W38" s="47" t="str">
        <f>IF(P38="","",P38*'Carbon factors'!$B$5)</f>
        <v/>
      </c>
      <c r="X38" s="266" t="str">
        <f t="shared" si="3"/>
        <v/>
      </c>
      <c r="Y38" s="49" t="str">
        <f>IFERROR($G38*INDEX('Carbon factors'!$C$4:$C$10,MATCH($H38,Fuel_Type,0),1),"")</f>
        <v/>
      </c>
      <c r="Z38" s="47" t="str">
        <f>IFERROR($I38*INDEX('Carbon factors'!$C$4:$C$10,MATCH($J38,Fuel_Type,0),1),"")</f>
        <v/>
      </c>
      <c r="AA38" s="47" t="str">
        <f>IFERROR($K38*INDEX('Carbon factors'!$C$4:$C$10,MATCH($L38,Fuel_Type,0),1),"")</f>
        <v/>
      </c>
      <c r="AB38" s="47" t="str">
        <f>IF(M38="","",M38*'Carbon factors'!$C$5)</f>
        <v/>
      </c>
      <c r="AC38" s="47" t="str">
        <f>IF(N38="","",N38*'Carbon factors'!$C$5)</f>
        <v/>
      </c>
      <c r="AD38" s="47" t="str">
        <f>IF(O38="","",O38*'Carbon factors'!$C$5)</f>
        <v/>
      </c>
      <c r="AE38" s="47" t="str">
        <f>IF(P38="","",P38*'Carbon factors'!$C$5)</f>
        <v/>
      </c>
      <c r="AF38" s="221" t="str">
        <f t="shared" si="1"/>
        <v/>
      </c>
      <c r="AG38" s="61" t="str">
        <f t="shared" si="2"/>
        <v/>
      </c>
    </row>
    <row r="39" spans="1:33" s="36" customFormat="1" ht="13.5" customHeight="1">
      <c r="A39" s="286" t="str">
        <f>IF(Baseline!A38="","",Baseline!A38)</f>
        <v/>
      </c>
      <c r="B39" s="140" t="str">
        <f>IF(Baseline!B38="","",Baseline!B38)</f>
        <v/>
      </c>
      <c r="C39" s="140" t="str">
        <f>IF(Baseline!C38="","",Baseline!C38)</f>
        <v/>
      </c>
      <c r="D39" s="287" t="str">
        <f>IF(Baseline!D38="","",Baseline!D38)</f>
        <v/>
      </c>
      <c r="E39" s="96" t="str">
        <f t="shared" ref="E39:E57" si="4">IFERROR(X39/$B39,"")</f>
        <v/>
      </c>
      <c r="F39" s="108"/>
      <c r="G39" s="146"/>
      <c r="H39" s="100"/>
      <c r="I39" s="100"/>
      <c r="J39" s="100"/>
      <c r="K39" s="100"/>
      <c r="L39" s="100"/>
      <c r="M39" s="100"/>
      <c r="N39" s="100"/>
      <c r="O39" s="100"/>
      <c r="P39" s="100"/>
      <c r="Q39" s="46" t="str">
        <f>IFERROR($G39*INDEX('Carbon factors'!$B$4:$B$10,MATCH($H39,Fuel_Type,0),1),"")</f>
        <v/>
      </c>
      <c r="R39" s="47" t="str">
        <f>IFERROR($I39*INDEX('Carbon factors'!$B$4:$B$10,MATCH($J39,Fuel_Type,0),1),"")</f>
        <v/>
      </c>
      <c r="S39" s="47" t="str">
        <f>IFERROR($K39*INDEX('Carbon factors'!$B$4:$B$10,MATCH($L39,Fuel_Type,0),1),"")</f>
        <v/>
      </c>
      <c r="T39" s="47" t="str">
        <f>IF(M39="","",M39*'Carbon factors'!$B$5)</f>
        <v/>
      </c>
      <c r="U39" s="47" t="str">
        <f>IF(N39="","",N39*'Carbon factors'!$B$5)</f>
        <v/>
      </c>
      <c r="V39" s="47" t="str">
        <f>IF(O39="","",O39*'Carbon factors'!$B$5)</f>
        <v/>
      </c>
      <c r="W39" s="47" t="str">
        <f>IF(P39="","",P39*'Carbon factors'!$B$5)</f>
        <v/>
      </c>
      <c r="X39" s="266" t="str">
        <f t="shared" si="3"/>
        <v/>
      </c>
      <c r="Y39" s="49" t="str">
        <f>IFERROR($G39*INDEX('Carbon factors'!$C$4:$C$10,MATCH($H39,Fuel_Type,0),1),"")</f>
        <v/>
      </c>
      <c r="Z39" s="47" t="str">
        <f>IFERROR($I39*INDEX('Carbon factors'!$C$4:$C$10,MATCH($J39,Fuel_Type,0),1),"")</f>
        <v/>
      </c>
      <c r="AA39" s="47" t="str">
        <f>IFERROR($K39*INDEX('Carbon factors'!$C$4:$C$10,MATCH($L39,Fuel_Type,0),1),"")</f>
        <v/>
      </c>
      <c r="AB39" s="47" t="str">
        <f>IF(M39="","",M39*'Carbon factors'!$C$5)</f>
        <v/>
      </c>
      <c r="AC39" s="47" t="str">
        <f>IF(N39="","",N39*'Carbon factors'!$C$5)</f>
        <v/>
      </c>
      <c r="AD39" s="47" t="str">
        <f>IF(O39="","",O39*'Carbon factors'!$C$5)</f>
        <v/>
      </c>
      <c r="AE39" s="47" t="str">
        <f>IF(P39="","",P39*'Carbon factors'!$C$5)</f>
        <v/>
      </c>
      <c r="AF39" s="221" t="str">
        <f t="shared" si="1"/>
        <v/>
      </c>
      <c r="AG39" s="61" t="str">
        <f t="shared" si="2"/>
        <v/>
      </c>
    </row>
    <row r="40" spans="1:33" s="36" customFormat="1" ht="13.5" customHeight="1">
      <c r="A40" s="286" t="str">
        <f>IF(Baseline!A39="","",Baseline!A39)</f>
        <v/>
      </c>
      <c r="B40" s="140" t="str">
        <f>IF(Baseline!B39="","",Baseline!B39)</f>
        <v/>
      </c>
      <c r="C40" s="140" t="str">
        <f>IF(Baseline!C39="","",Baseline!C39)</f>
        <v/>
      </c>
      <c r="D40" s="287" t="str">
        <f>IF(Baseline!D39="","",Baseline!D39)</f>
        <v/>
      </c>
      <c r="E40" s="96" t="str">
        <f t="shared" si="4"/>
        <v/>
      </c>
      <c r="F40" s="108"/>
      <c r="G40" s="146"/>
      <c r="H40" s="100"/>
      <c r="I40" s="100"/>
      <c r="J40" s="100"/>
      <c r="K40" s="100"/>
      <c r="L40" s="100"/>
      <c r="M40" s="100"/>
      <c r="N40" s="100"/>
      <c r="O40" s="100"/>
      <c r="P40" s="100"/>
      <c r="Q40" s="46" t="str">
        <f>IFERROR($G40*INDEX('Carbon factors'!$B$4:$B$10,MATCH($H40,Fuel_Type,0),1),"")</f>
        <v/>
      </c>
      <c r="R40" s="47" t="str">
        <f>IFERROR($I40*INDEX('Carbon factors'!$B$4:$B$10,MATCH($J40,Fuel_Type,0),1),"")</f>
        <v/>
      </c>
      <c r="S40" s="47" t="str">
        <f>IFERROR($K40*INDEX('Carbon factors'!$B$4:$B$10,MATCH($L40,Fuel_Type,0),1),"")</f>
        <v/>
      </c>
      <c r="T40" s="47" t="str">
        <f>IF(M40="","",M40*'Carbon factors'!$B$5)</f>
        <v/>
      </c>
      <c r="U40" s="47" t="str">
        <f>IF(N40="","",N40*'Carbon factors'!$B$5)</f>
        <v/>
      </c>
      <c r="V40" s="47" t="str">
        <f>IF(O40="","",O40*'Carbon factors'!$B$5)</f>
        <v/>
      </c>
      <c r="W40" s="47" t="str">
        <f>IF(P40="","",P40*'Carbon factors'!$B$5)</f>
        <v/>
      </c>
      <c r="X40" s="266" t="str">
        <f t="shared" si="3"/>
        <v/>
      </c>
      <c r="Y40" s="49" t="str">
        <f>IFERROR($G40*INDEX('Carbon factors'!$C$4:$C$10,MATCH($H40,Fuel_Type,0),1),"")</f>
        <v/>
      </c>
      <c r="Z40" s="47" t="str">
        <f>IFERROR($I40*INDEX('Carbon factors'!$C$4:$C$10,MATCH($J40,Fuel_Type,0),1),"")</f>
        <v/>
      </c>
      <c r="AA40" s="47" t="str">
        <f>IFERROR($K40*INDEX('Carbon factors'!$C$4:$C$10,MATCH($L40,Fuel_Type,0),1),"")</f>
        <v/>
      </c>
      <c r="AB40" s="47" t="str">
        <f>IF(M40="","",M40*'Carbon factors'!$C$5)</f>
        <v/>
      </c>
      <c r="AC40" s="47" t="str">
        <f>IF(N40="","",N40*'Carbon factors'!$C$5)</f>
        <v/>
      </c>
      <c r="AD40" s="47" t="str">
        <f>IF(O40="","",O40*'Carbon factors'!$C$5)</f>
        <v/>
      </c>
      <c r="AE40" s="47" t="str">
        <f>IF(P40="","",P40*'Carbon factors'!$C$5)</f>
        <v/>
      </c>
      <c r="AF40" s="221" t="str">
        <f t="shared" si="1"/>
        <v/>
      </c>
      <c r="AG40" s="61" t="str">
        <f t="shared" si="2"/>
        <v/>
      </c>
    </row>
    <row r="41" spans="1:33" s="36" customFormat="1" ht="13.5" customHeight="1">
      <c r="A41" s="286" t="str">
        <f>IF(Baseline!A40="","",Baseline!A40)</f>
        <v/>
      </c>
      <c r="B41" s="140" t="str">
        <f>IF(Baseline!B40="","",Baseline!B40)</f>
        <v/>
      </c>
      <c r="C41" s="140" t="str">
        <f>IF(Baseline!C40="","",Baseline!C40)</f>
        <v/>
      </c>
      <c r="D41" s="287" t="str">
        <f>IF(Baseline!D40="","",Baseline!D40)</f>
        <v/>
      </c>
      <c r="E41" s="96" t="str">
        <f t="shared" si="4"/>
        <v/>
      </c>
      <c r="F41" s="108"/>
      <c r="G41" s="146"/>
      <c r="H41" s="100"/>
      <c r="I41" s="100"/>
      <c r="J41" s="100"/>
      <c r="K41" s="100"/>
      <c r="L41" s="100"/>
      <c r="M41" s="100"/>
      <c r="N41" s="100"/>
      <c r="O41" s="100"/>
      <c r="P41" s="100"/>
      <c r="Q41" s="46" t="str">
        <f>IFERROR($G41*INDEX('Carbon factors'!$B$4:$B$10,MATCH($H41,Fuel_Type,0),1),"")</f>
        <v/>
      </c>
      <c r="R41" s="47" t="str">
        <f>IFERROR($I41*INDEX('Carbon factors'!$B$4:$B$10,MATCH($J41,Fuel_Type,0),1),"")</f>
        <v/>
      </c>
      <c r="S41" s="47" t="str">
        <f>IFERROR($K41*INDEX('Carbon factors'!$B$4:$B$10,MATCH($L41,Fuel_Type,0),1),"")</f>
        <v/>
      </c>
      <c r="T41" s="47" t="str">
        <f>IF(M41="","",M41*'Carbon factors'!$B$5)</f>
        <v/>
      </c>
      <c r="U41" s="47" t="str">
        <f>IF(N41="","",N41*'Carbon factors'!$B$5)</f>
        <v/>
      </c>
      <c r="V41" s="47" t="str">
        <f>IF(O41="","",O41*'Carbon factors'!$B$5)</f>
        <v/>
      </c>
      <c r="W41" s="47" t="str">
        <f>IF(P41="","",P41*'Carbon factors'!$B$5)</f>
        <v/>
      </c>
      <c r="X41" s="266" t="str">
        <f t="shared" si="3"/>
        <v/>
      </c>
      <c r="Y41" s="49" t="str">
        <f>IFERROR($G41*INDEX('Carbon factors'!$C$4:$C$10,MATCH($H41,Fuel_Type,0),1),"")</f>
        <v/>
      </c>
      <c r="Z41" s="47" t="str">
        <f>IFERROR($I41*INDEX('Carbon factors'!$C$4:$C$10,MATCH($J41,Fuel_Type,0),1),"")</f>
        <v/>
      </c>
      <c r="AA41" s="47" t="str">
        <f>IFERROR($K41*INDEX('Carbon factors'!$C$4:$C$10,MATCH($L41,Fuel_Type,0),1),"")</f>
        <v/>
      </c>
      <c r="AB41" s="47" t="str">
        <f>IF(M41="","",M41*'Carbon factors'!$C$5)</f>
        <v/>
      </c>
      <c r="AC41" s="47" t="str">
        <f>IF(N41="","",N41*'Carbon factors'!$C$5)</f>
        <v/>
      </c>
      <c r="AD41" s="47" t="str">
        <f>IF(O41="","",O41*'Carbon factors'!$C$5)</f>
        <v/>
      </c>
      <c r="AE41" s="47" t="str">
        <f>IF(P41="","",P41*'Carbon factors'!$C$5)</f>
        <v/>
      </c>
      <c r="AF41" s="221" t="str">
        <f t="shared" si="1"/>
        <v/>
      </c>
      <c r="AG41" s="61" t="str">
        <f t="shared" si="2"/>
        <v/>
      </c>
    </row>
    <row r="42" spans="1:33" s="36" customFormat="1" ht="13.5" customHeight="1">
      <c r="A42" s="286" t="str">
        <f>IF(Baseline!A41="","",Baseline!A41)</f>
        <v/>
      </c>
      <c r="B42" s="140" t="str">
        <f>IF(Baseline!B41="","",Baseline!B41)</f>
        <v/>
      </c>
      <c r="C42" s="140" t="str">
        <f>IF(Baseline!C41="","",Baseline!C41)</f>
        <v/>
      </c>
      <c r="D42" s="287" t="str">
        <f>IF(Baseline!D41="","",Baseline!D41)</f>
        <v/>
      </c>
      <c r="E42" s="96" t="str">
        <f t="shared" si="4"/>
        <v/>
      </c>
      <c r="F42" s="108"/>
      <c r="G42" s="146"/>
      <c r="H42" s="100"/>
      <c r="I42" s="100"/>
      <c r="J42" s="100"/>
      <c r="K42" s="100"/>
      <c r="L42" s="100"/>
      <c r="M42" s="100"/>
      <c r="N42" s="100"/>
      <c r="O42" s="100"/>
      <c r="P42" s="100"/>
      <c r="Q42" s="46" t="str">
        <f>IFERROR($G42*INDEX('Carbon factors'!$B$4:$B$10,MATCH($H42,Fuel_Type,0),1),"")</f>
        <v/>
      </c>
      <c r="R42" s="47" t="str">
        <f>IFERROR($I42*INDEX('Carbon factors'!$B$4:$B$10,MATCH($J42,Fuel_Type,0),1),"")</f>
        <v/>
      </c>
      <c r="S42" s="47" t="str">
        <f>IFERROR($K42*INDEX('Carbon factors'!$B$4:$B$10,MATCH($L42,Fuel_Type,0),1),"")</f>
        <v/>
      </c>
      <c r="T42" s="47" t="str">
        <f>IF(M42="","",M42*'Carbon factors'!$B$5)</f>
        <v/>
      </c>
      <c r="U42" s="47" t="str">
        <f>IF(N42="","",N42*'Carbon factors'!$B$5)</f>
        <v/>
      </c>
      <c r="V42" s="47" t="str">
        <f>IF(O42="","",O42*'Carbon factors'!$B$5)</f>
        <v/>
      </c>
      <c r="W42" s="47" t="str">
        <f>IF(P42="","",P42*'Carbon factors'!$B$5)</f>
        <v/>
      </c>
      <c r="X42" s="266" t="str">
        <f t="shared" si="3"/>
        <v/>
      </c>
      <c r="Y42" s="49" t="str">
        <f>IFERROR($G42*INDEX('Carbon factors'!$C$4:$C$10,MATCH($H42,Fuel_Type,0),1),"")</f>
        <v/>
      </c>
      <c r="Z42" s="47" t="str">
        <f>IFERROR($I42*INDEX('Carbon factors'!$C$4:$C$10,MATCH($J42,Fuel_Type,0),1),"")</f>
        <v/>
      </c>
      <c r="AA42" s="47" t="str">
        <f>IFERROR($K42*INDEX('Carbon factors'!$C$4:$C$10,MATCH($L42,Fuel_Type,0),1),"")</f>
        <v/>
      </c>
      <c r="AB42" s="47" t="str">
        <f>IF(M42="","",M42*'Carbon factors'!$C$5)</f>
        <v/>
      </c>
      <c r="AC42" s="47" t="str">
        <f>IF(N42="","",N42*'Carbon factors'!$C$5)</f>
        <v/>
      </c>
      <c r="AD42" s="47" t="str">
        <f>IF(O42="","",O42*'Carbon factors'!$C$5)</f>
        <v/>
      </c>
      <c r="AE42" s="47" t="str">
        <f>IF(P42="","",P42*'Carbon factors'!$C$5)</f>
        <v/>
      </c>
      <c r="AF42" s="221" t="str">
        <f t="shared" si="1"/>
        <v/>
      </c>
      <c r="AG42" s="61" t="str">
        <f t="shared" si="2"/>
        <v/>
      </c>
    </row>
    <row r="43" spans="1:33" s="36" customFormat="1" ht="13.5" customHeight="1">
      <c r="A43" s="286" t="str">
        <f>IF(Baseline!A42="","",Baseline!A42)</f>
        <v/>
      </c>
      <c r="B43" s="140" t="str">
        <f>IF(Baseline!B42="","",Baseline!B42)</f>
        <v/>
      </c>
      <c r="C43" s="140" t="str">
        <f>IF(Baseline!C42="","",Baseline!C42)</f>
        <v/>
      </c>
      <c r="D43" s="287" t="str">
        <f>IF(Baseline!D42="","",Baseline!D42)</f>
        <v/>
      </c>
      <c r="E43" s="96" t="str">
        <f t="shared" si="4"/>
        <v/>
      </c>
      <c r="F43" s="108"/>
      <c r="G43" s="146"/>
      <c r="H43" s="100"/>
      <c r="I43" s="100"/>
      <c r="J43" s="100"/>
      <c r="K43" s="100"/>
      <c r="L43" s="100"/>
      <c r="M43" s="100"/>
      <c r="N43" s="100"/>
      <c r="O43" s="100"/>
      <c r="P43" s="100"/>
      <c r="Q43" s="46" t="str">
        <f>IFERROR($G43*INDEX('Carbon factors'!$B$4:$B$10,MATCH($H43,Fuel_Type,0),1),"")</f>
        <v/>
      </c>
      <c r="R43" s="47" t="str">
        <f>IFERROR($I43*INDEX('Carbon factors'!$B$4:$B$10,MATCH($J43,Fuel_Type,0),1),"")</f>
        <v/>
      </c>
      <c r="S43" s="47" t="str">
        <f>IFERROR($K43*INDEX('Carbon factors'!$B$4:$B$10,MATCH($L43,Fuel_Type,0),1),"")</f>
        <v/>
      </c>
      <c r="T43" s="47" t="str">
        <f>IF(M43="","",M43*'Carbon factors'!$B$5)</f>
        <v/>
      </c>
      <c r="U43" s="47" t="str">
        <f>IF(N43="","",N43*'Carbon factors'!$B$5)</f>
        <v/>
      </c>
      <c r="V43" s="47" t="str">
        <f>IF(O43="","",O43*'Carbon factors'!$B$5)</f>
        <v/>
      </c>
      <c r="W43" s="47" t="str">
        <f>IF(P43="","",P43*'Carbon factors'!$B$5)</f>
        <v/>
      </c>
      <c r="X43" s="266" t="str">
        <f t="shared" si="3"/>
        <v/>
      </c>
      <c r="Y43" s="49" t="str">
        <f>IFERROR($G43*INDEX('Carbon factors'!$C$4:$C$10,MATCH($H43,Fuel_Type,0),1),"")</f>
        <v/>
      </c>
      <c r="Z43" s="47" t="str">
        <f>IFERROR($I43*INDEX('Carbon factors'!$C$4:$C$10,MATCH($J43,Fuel_Type,0),1),"")</f>
        <v/>
      </c>
      <c r="AA43" s="47" t="str">
        <f>IFERROR($K43*INDEX('Carbon factors'!$C$4:$C$10,MATCH($L43,Fuel_Type,0),1),"")</f>
        <v/>
      </c>
      <c r="AB43" s="47" t="str">
        <f>IF(M43="","",M43*'Carbon factors'!$C$5)</f>
        <v/>
      </c>
      <c r="AC43" s="47" t="str">
        <f>IF(N43="","",N43*'Carbon factors'!$C$5)</f>
        <v/>
      </c>
      <c r="AD43" s="47" t="str">
        <f>IF(O43="","",O43*'Carbon factors'!$C$5)</f>
        <v/>
      </c>
      <c r="AE43" s="47" t="str">
        <f>IF(P43="","",P43*'Carbon factors'!$C$5)</f>
        <v/>
      </c>
      <c r="AF43" s="221" t="str">
        <f t="shared" si="1"/>
        <v/>
      </c>
      <c r="AG43" s="61" t="str">
        <f t="shared" si="2"/>
        <v/>
      </c>
    </row>
    <row r="44" spans="1:33" s="36" customFormat="1" ht="13.5" customHeight="1">
      <c r="A44" s="286" t="str">
        <f>IF(Baseline!A43="","",Baseline!A43)</f>
        <v/>
      </c>
      <c r="B44" s="140" t="str">
        <f>IF(Baseline!B43="","",Baseline!B43)</f>
        <v/>
      </c>
      <c r="C44" s="140" t="str">
        <f>IF(Baseline!C43="","",Baseline!C43)</f>
        <v/>
      </c>
      <c r="D44" s="287" t="str">
        <f>IF(Baseline!D43="","",Baseline!D43)</f>
        <v/>
      </c>
      <c r="E44" s="96" t="str">
        <f t="shared" si="4"/>
        <v/>
      </c>
      <c r="F44" s="108"/>
      <c r="G44" s="146"/>
      <c r="H44" s="100"/>
      <c r="I44" s="100"/>
      <c r="J44" s="100"/>
      <c r="K44" s="100"/>
      <c r="L44" s="100"/>
      <c r="M44" s="100"/>
      <c r="N44" s="100"/>
      <c r="O44" s="100"/>
      <c r="P44" s="100"/>
      <c r="Q44" s="46" t="str">
        <f>IFERROR($G44*INDEX('Carbon factors'!$B$4:$B$10,MATCH($H44,Fuel_Type,0),1),"")</f>
        <v/>
      </c>
      <c r="R44" s="47" t="str">
        <f>IFERROR($I44*INDEX('Carbon factors'!$B$4:$B$10,MATCH($J44,Fuel_Type,0),1),"")</f>
        <v/>
      </c>
      <c r="S44" s="47" t="str">
        <f>IFERROR($K44*INDEX('Carbon factors'!$B$4:$B$10,MATCH($L44,Fuel_Type,0),1),"")</f>
        <v/>
      </c>
      <c r="T44" s="47" t="str">
        <f>IF(M44="","",M44*'Carbon factors'!$B$5)</f>
        <v/>
      </c>
      <c r="U44" s="47" t="str">
        <f>IF(N44="","",N44*'Carbon factors'!$B$5)</f>
        <v/>
      </c>
      <c r="V44" s="47" t="str">
        <f>IF(O44="","",O44*'Carbon factors'!$B$5)</f>
        <v/>
      </c>
      <c r="W44" s="47" t="str">
        <f>IF(P44="","",P44*'Carbon factors'!$B$5)</f>
        <v/>
      </c>
      <c r="X44" s="266" t="str">
        <f t="shared" si="3"/>
        <v/>
      </c>
      <c r="Y44" s="49" t="str">
        <f>IFERROR($G44*INDEX('Carbon factors'!$C$4:$C$10,MATCH($H44,Fuel_Type,0),1),"")</f>
        <v/>
      </c>
      <c r="Z44" s="47" t="str">
        <f>IFERROR($I44*INDEX('Carbon factors'!$C$4:$C$10,MATCH($J44,Fuel_Type,0),1),"")</f>
        <v/>
      </c>
      <c r="AA44" s="47" t="str">
        <f>IFERROR($K44*INDEX('Carbon factors'!$C$4:$C$10,MATCH($L44,Fuel_Type,0),1),"")</f>
        <v/>
      </c>
      <c r="AB44" s="47" t="str">
        <f>IF(M44="","",M44*'Carbon factors'!$C$5)</f>
        <v/>
      </c>
      <c r="AC44" s="47" t="str">
        <f>IF(N44="","",N44*'Carbon factors'!$C$5)</f>
        <v/>
      </c>
      <c r="AD44" s="47" t="str">
        <f>IF(O44="","",O44*'Carbon factors'!$C$5)</f>
        <v/>
      </c>
      <c r="AE44" s="47" t="str">
        <f>IF(P44="","",P44*'Carbon factors'!$C$5)</f>
        <v/>
      </c>
      <c r="AF44" s="221" t="str">
        <f t="shared" si="1"/>
        <v/>
      </c>
      <c r="AG44" s="61" t="str">
        <f t="shared" si="2"/>
        <v/>
      </c>
    </row>
    <row r="45" spans="1:33" s="36" customFormat="1" ht="13.5" customHeight="1">
      <c r="A45" s="286" t="str">
        <f>IF(Baseline!A44="","",Baseline!A44)</f>
        <v/>
      </c>
      <c r="B45" s="140" t="str">
        <f>IF(Baseline!B44="","",Baseline!B44)</f>
        <v/>
      </c>
      <c r="C45" s="140" t="str">
        <f>IF(Baseline!C44="","",Baseline!C44)</f>
        <v/>
      </c>
      <c r="D45" s="287" t="str">
        <f>IF(Baseline!D44="","",Baseline!D44)</f>
        <v/>
      </c>
      <c r="E45" s="96" t="str">
        <f t="shared" si="4"/>
        <v/>
      </c>
      <c r="F45" s="108"/>
      <c r="G45" s="146"/>
      <c r="H45" s="100"/>
      <c r="I45" s="100"/>
      <c r="J45" s="100"/>
      <c r="K45" s="100"/>
      <c r="L45" s="100"/>
      <c r="M45" s="100"/>
      <c r="N45" s="100"/>
      <c r="O45" s="100"/>
      <c r="P45" s="100"/>
      <c r="Q45" s="46" t="str">
        <f>IFERROR($G45*INDEX('Carbon factors'!$B$4:$B$10,MATCH($H45,Fuel_Type,0),1),"")</f>
        <v/>
      </c>
      <c r="R45" s="47" t="str">
        <f>IFERROR($I45*INDEX('Carbon factors'!$B$4:$B$10,MATCH($J45,Fuel_Type,0),1),"")</f>
        <v/>
      </c>
      <c r="S45" s="47" t="str">
        <f>IFERROR($K45*INDEX('Carbon factors'!$B$4:$B$10,MATCH($L45,Fuel_Type,0),1),"")</f>
        <v/>
      </c>
      <c r="T45" s="47" t="str">
        <f>IF(M45="","",M45*'Carbon factors'!$B$5)</f>
        <v/>
      </c>
      <c r="U45" s="47" t="str">
        <f>IF(N45="","",N45*'Carbon factors'!$B$5)</f>
        <v/>
      </c>
      <c r="V45" s="47" t="str">
        <f>IF(O45="","",O45*'Carbon factors'!$B$5)</f>
        <v/>
      </c>
      <c r="W45" s="47" t="str">
        <f>IF(P45="","",P45*'Carbon factors'!$B$5)</f>
        <v/>
      </c>
      <c r="X45" s="266" t="str">
        <f t="shared" si="3"/>
        <v/>
      </c>
      <c r="Y45" s="49" t="str">
        <f>IFERROR($G45*INDEX('Carbon factors'!$C$4:$C$10,MATCH($H45,Fuel_Type,0),1),"")</f>
        <v/>
      </c>
      <c r="Z45" s="47" t="str">
        <f>IFERROR($I45*INDEX('Carbon factors'!$C$4:$C$10,MATCH($J45,Fuel_Type,0),1),"")</f>
        <v/>
      </c>
      <c r="AA45" s="47" t="str">
        <f>IFERROR($K45*INDEX('Carbon factors'!$C$4:$C$10,MATCH($L45,Fuel_Type,0),1),"")</f>
        <v/>
      </c>
      <c r="AB45" s="47" t="str">
        <f>IF(M45="","",M45*'Carbon factors'!$C$5)</f>
        <v/>
      </c>
      <c r="AC45" s="47" t="str">
        <f>IF(N45="","",N45*'Carbon factors'!$C$5)</f>
        <v/>
      </c>
      <c r="AD45" s="47" t="str">
        <f>IF(O45="","",O45*'Carbon factors'!$C$5)</f>
        <v/>
      </c>
      <c r="AE45" s="47" t="str">
        <f>IF(P45="","",P45*'Carbon factors'!$C$5)</f>
        <v/>
      </c>
      <c r="AF45" s="221" t="str">
        <f t="shared" si="1"/>
        <v/>
      </c>
      <c r="AG45" s="61" t="str">
        <f t="shared" si="2"/>
        <v/>
      </c>
    </row>
    <row r="46" spans="1:33" s="36" customFormat="1" ht="13.5" customHeight="1">
      <c r="A46" s="286" t="str">
        <f>IF(Baseline!A45="","",Baseline!A45)</f>
        <v/>
      </c>
      <c r="B46" s="140" t="str">
        <f>IF(Baseline!B45="","",Baseline!B45)</f>
        <v/>
      </c>
      <c r="C46" s="140" t="str">
        <f>IF(Baseline!C45="","",Baseline!C45)</f>
        <v/>
      </c>
      <c r="D46" s="287" t="str">
        <f>IF(Baseline!D45="","",Baseline!D45)</f>
        <v/>
      </c>
      <c r="E46" s="96" t="str">
        <f t="shared" si="4"/>
        <v/>
      </c>
      <c r="F46" s="108"/>
      <c r="G46" s="146"/>
      <c r="H46" s="100"/>
      <c r="I46" s="100"/>
      <c r="J46" s="100"/>
      <c r="K46" s="100"/>
      <c r="L46" s="100"/>
      <c r="M46" s="100"/>
      <c r="N46" s="100"/>
      <c r="O46" s="100"/>
      <c r="P46" s="100"/>
      <c r="Q46" s="46" t="str">
        <f>IFERROR($G46*INDEX('Carbon factors'!$B$4:$B$10,MATCH($H46,Fuel_Type,0),1),"")</f>
        <v/>
      </c>
      <c r="R46" s="47" t="str">
        <f>IFERROR($I46*INDEX('Carbon factors'!$B$4:$B$10,MATCH($J46,Fuel_Type,0),1),"")</f>
        <v/>
      </c>
      <c r="S46" s="47" t="str">
        <f>IFERROR($K46*INDEX('Carbon factors'!$B$4:$B$10,MATCH($L46,Fuel_Type,0),1),"")</f>
        <v/>
      </c>
      <c r="T46" s="47" t="str">
        <f>IF(M46="","",M46*'Carbon factors'!$B$5)</f>
        <v/>
      </c>
      <c r="U46" s="47" t="str">
        <f>IF(N46="","",N46*'Carbon factors'!$B$5)</f>
        <v/>
      </c>
      <c r="V46" s="47" t="str">
        <f>IF(O46="","",O46*'Carbon factors'!$B$5)</f>
        <v/>
      </c>
      <c r="W46" s="47" t="str">
        <f>IF(P46="","",P46*'Carbon factors'!$B$5)</f>
        <v/>
      </c>
      <c r="X46" s="266" t="str">
        <f t="shared" si="3"/>
        <v/>
      </c>
      <c r="Y46" s="49" t="str">
        <f>IFERROR($G46*INDEX('Carbon factors'!$C$4:$C$10,MATCH($H46,Fuel_Type,0),1),"")</f>
        <v/>
      </c>
      <c r="Z46" s="47" t="str">
        <f>IFERROR($I46*INDEX('Carbon factors'!$C$4:$C$10,MATCH($J46,Fuel_Type,0),1),"")</f>
        <v/>
      </c>
      <c r="AA46" s="47" t="str">
        <f>IFERROR($K46*INDEX('Carbon factors'!$C$4:$C$10,MATCH($L46,Fuel_Type,0),1),"")</f>
        <v/>
      </c>
      <c r="AB46" s="47" t="str">
        <f>IF(M46="","",M46*'Carbon factors'!$C$5)</f>
        <v/>
      </c>
      <c r="AC46" s="47" t="str">
        <f>IF(N46="","",N46*'Carbon factors'!$C$5)</f>
        <v/>
      </c>
      <c r="AD46" s="47" t="str">
        <f>IF(O46="","",O46*'Carbon factors'!$C$5)</f>
        <v/>
      </c>
      <c r="AE46" s="47" t="str">
        <f>IF(P46="","",P46*'Carbon factors'!$C$5)</f>
        <v/>
      </c>
      <c r="AF46" s="221" t="str">
        <f t="shared" si="1"/>
        <v/>
      </c>
      <c r="AG46" s="61" t="str">
        <f t="shared" si="2"/>
        <v/>
      </c>
    </row>
    <row r="47" spans="1:33" s="36" customFormat="1" ht="13.5" customHeight="1">
      <c r="A47" s="286" t="str">
        <f>IF(Baseline!A46="","",Baseline!A46)</f>
        <v/>
      </c>
      <c r="B47" s="140" t="str">
        <f>IF(Baseline!B46="","",Baseline!B46)</f>
        <v/>
      </c>
      <c r="C47" s="140" t="str">
        <f>IF(Baseline!C46="","",Baseline!C46)</f>
        <v/>
      </c>
      <c r="D47" s="287" t="str">
        <f>IF(Baseline!D46="","",Baseline!D46)</f>
        <v/>
      </c>
      <c r="E47" s="96" t="str">
        <f t="shared" si="4"/>
        <v/>
      </c>
      <c r="F47" s="108"/>
      <c r="G47" s="146"/>
      <c r="H47" s="100"/>
      <c r="I47" s="100"/>
      <c r="J47" s="100"/>
      <c r="K47" s="100"/>
      <c r="L47" s="100"/>
      <c r="M47" s="100"/>
      <c r="N47" s="100"/>
      <c r="O47" s="100"/>
      <c r="P47" s="100"/>
      <c r="Q47" s="46" t="str">
        <f>IFERROR($G47*INDEX('Carbon factors'!$B$4:$B$10,MATCH($H47,Fuel_Type,0),1),"")</f>
        <v/>
      </c>
      <c r="R47" s="47" t="str">
        <f>IFERROR($I47*INDEX('Carbon factors'!$B$4:$B$10,MATCH($J47,Fuel_Type,0),1),"")</f>
        <v/>
      </c>
      <c r="S47" s="47" t="str">
        <f>IFERROR($K47*INDEX('Carbon factors'!$B$4:$B$10,MATCH($L47,Fuel_Type,0),1),"")</f>
        <v/>
      </c>
      <c r="T47" s="47" t="str">
        <f>IF(M47="","",M47*'Carbon factors'!$B$5)</f>
        <v/>
      </c>
      <c r="U47" s="47" t="str">
        <f>IF(N47="","",N47*'Carbon factors'!$B$5)</f>
        <v/>
      </c>
      <c r="V47" s="47" t="str">
        <f>IF(O47="","",O47*'Carbon factors'!$B$5)</f>
        <v/>
      </c>
      <c r="W47" s="47" t="str">
        <f>IF(P47="","",P47*'Carbon factors'!$B$5)</f>
        <v/>
      </c>
      <c r="X47" s="266" t="str">
        <f t="shared" si="3"/>
        <v/>
      </c>
      <c r="Y47" s="49" t="str">
        <f>IFERROR($G47*INDEX('Carbon factors'!$C$4:$C$10,MATCH($H47,Fuel_Type,0),1),"")</f>
        <v/>
      </c>
      <c r="Z47" s="47" t="str">
        <f>IFERROR($I47*INDEX('Carbon factors'!$C$4:$C$10,MATCH($J47,Fuel_Type,0),1),"")</f>
        <v/>
      </c>
      <c r="AA47" s="47" t="str">
        <f>IFERROR($K47*INDEX('Carbon factors'!$C$4:$C$10,MATCH($L47,Fuel_Type,0),1),"")</f>
        <v/>
      </c>
      <c r="AB47" s="47" t="str">
        <f>IF(M47="","",M47*'Carbon factors'!$C$5)</f>
        <v/>
      </c>
      <c r="AC47" s="47" t="str">
        <f>IF(N47="","",N47*'Carbon factors'!$C$5)</f>
        <v/>
      </c>
      <c r="AD47" s="47" t="str">
        <f>IF(O47="","",O47*'Carbon factors'!$C$5)</f>
        <v/>
      </c>
      <c r="AE47" s="47" t="str">
        <f>IF(P47="","",P47*'Carbon factors'!$C$5)</f>
        <v/>
      </c>
      <c r="AF47" s="221" t="str">
        <f t="shared" si="1"/>
        <v/>
      </c>
      <c r="AG47" s="61" t="str">
        <f t="shared" si="2"/>
        <v/>
      </c>
    </row>
    <row r="48" spans="1:33" s="36" customFormat="1" ht="13.5" customHeight="1">
      <c r="A48" s="286" t="str">
        <f>IF(Baseline!A47="","",Baseline!A47)</f>
        <v/>
      </c>
      <c r="B48" s="140" t="str">
        <f>IF(Baseline!B47="","",Baseline!B47)</f>
        <v/>
      </c>
      <c r="C48" s="140" t="str">
        <f>IF(Baseline!C47="","",Baseline!C47)</f>
        <v/>
      </c>
      <c r="D48" s="287" t="str">
        <f>IF(Baseline!D47="","",Baseline!D47)</f>
        <v/>
      </c>
      <c r="E48" s="96" t="str">
        <f t="shared" si="4"/>
        <v/>
      </c>
      <c r="F48" s="108"/>
      <c r="G48" s="146"/>
      <c r="H48" s="100"/>
      <c r="I48" s="100"/>
      <c r="J48" s="100"/>
      <c r="K48" s="100"/>
      <c r="L48" s="100"/>
      <c r="M48" s="100"/>
      <c r="N48" s="100"/>
      <c r="O48" s="100"/>
      <c r="P48" s="100"/>
      <c r="Q48" s="46" t="str">
        <f>IFERROR($G48*INDEX('Carbon factors'!$B$4:$B$10,MATCH($H48,Fuel_Type,0),1),"")</f>
        <v/>
      </c>
      <c r="R48" s="47" t="str">
        <f>IFERROR($I48*INDEX('Carbon factors'!$B$4:$B$10,MATCH($J48,Fuel_Type,0),1),"")</f>
        <v/>
      </c>
      <c r="S48" s="47" t="str">
        <f>IFERROR($K48*INDEX('Carbon factors'!$B$4:$B$10,MATCH($L48,Fuel_Type,0),1),"")</f>
        <v/>
      </c>
      <c r="T48" s="47" t="str">
        <f>IF(M48="","",M48*'Carbon factors'!$B$5)</f>
        <v/>
      </c>
      <c r="U48" s="47" t="str">
        <f>IF(N48="","",N48*'Carbon factors'!$B$5)</f>
        <v/>
      </c>
      <c r="V48" s="47" t="str">
        <f>IF(O48="","",O48*'Carbon factors'!$B$5)</f>
        <v/>
      </c>
      <c r="W48" s="47" t="str">
        <f>IF(P48="","",P48*'Carbon factors'!$B$5)</f>
        <v/>
      </c>
      <c r="X48" s="266" t="str">
        <f t="shared" si="3"/>
        <v/>
      </c>
      <c r="Y48" s="49" t="str">
        <f>IFERROR($G48*INDEX('Carbon factors'!$C$4:$C$10,MATCH($H48,Fuel_Type,0),1),"")</f>
        <v/>
      </c>
      <c r="Z48" s="47" t="str">
        <f>IFERROR($I48*INDEX('Carbon factors'!$C$4:$C$10,MATCH($J48,Fuel_Type,0),1),"")</f>
        <v/>
      </c>
      <c r="AA48" s="47" t="str">
        <f>IFERROR($K48*INDEX('Carbon factors'!$C$4:$C$10,MATCH($L48,Fuel_Type,0),1),"")</f>
        <v/>
      </c>
      <c r="AB48" s="47" t="str">
        <f>IF(M48="","",M48*'Carbon factors'!$C$5)</f>
        <v/>
      </c>
      <c r="AC48" s="47" t="str">
        <f>IF(N48="","",N48*'Carbon factors'!$C$5)</f>
        <v/>
      </c>
      <c r="AD48" s="47" t="str">
        <f>IF(O48="","",O48*'Carbon factors'!$C$5)</f>
        <v/>
      </c>
      <c r="AE48" s="47" t="str">
        <f>IF(P48="","",P48*'Carbon factors'!$C$5)</f>
        <v/>
      </c>
      <c r="AF48" s="221" t="str">
        <f t="shared" si="1"/>
        <v/>
      </c>
      <c r="AG48" s="61" t="str">
        <f t="shared" si="2"/>
        <v/>
      </c>
    </row>
    <row r="49" spans="1:34" s="36" customFormat="1" ht="13.5" customHeight="1">
      <c r="A49" s="286" t="str">
        <f>IF(Baseline!A48="","",Baseline!A48)</f>
        <v/>
      </c>
      <c r="B49" s="140" t="str">
        <f>IF(Baseline!B48="","",Baseline!B48)</f>
        <v/>
      </c>
      <c r="C49" s="140" t="str">
        <f>IF(Baseline!C48="","",Baseline!C48)</f>
        <v/>
      </c>
      <c r="D49" s="287" t="str">
        <f>IF(Baseline!D48="","",Baseline!D48)</f>
        <v/>
      </c>
      <c r="E49" s="96" t="str">
        <f t="shared" si="4"/>
        <v/>
      </c>
      <c r="F49" s="108"/>
      <c r="G49" s="146"/>
      <c r="H49" s="100"/>
      <c r="I49" s="100"/>
      <c r="J49" s="100"/>
      <c r="K49" s="100"/>
      <c r="L49" s="100"/>
      <c r="M49" s="100"/>
      <c r="N49" s="100"/>
      <c r="O49" s="100"/>
      <c r="P49" s="100"/>
      <c r="Q49" s="46" t="str">
        <f>IFERROR($G49*INDEX('Carbon factors'!$B$4:$B$10,MATCH($H49,Fuel_Type,0),1),"")</f>
        <v/>
      </c>
      <c r="R49" s="47" t="str">
        <f>IFERROR($I49*INDEX('Carbon factors'!$B$4:$B$10,MATCH($J49,Fuel_Type,0),1),"")</f>
        <v/>
      </c>
      <c r="S49" s="47" t="str">
        <f>IFERROR($K49*INDEX('Carbon factors'!$B$4:$B$10,MATCH($L49,Fuel_Type,0),1),"")</f>
        <v/>
      </c>
      <c r="T49" s="47" t="str">
        <f>IF(M49="","",M49*'Carbon factors'!$B$5)</f>
        <v/>
      </c>
      <c r="U49" s="47" t="str">
        <f>IF(N49="","",N49*'Carbon factors'!$B$5)</f>
        <v/>
      </c>
      <c r="V49" s="47" t="str">
        <f>IF(O49="","",O49*'Carbon factors'!$B$5)</f>
        <v/>
      </c>
      <c r="W49" s="47" t="str">
        <f>IF(P49="","",P49*'Carbon factors'!$B$5)</f>
        <v/>
      </c>
      <c r="X49" s="266" t="str">
        <f t="shared" si="3"/>
        <v/>
      </c>
      <c r="Y49" s="49" t="str">
        <f>IFERROR($G49*INDEX('Carbon factors'!$C$4:$C$10,MATCH($H49,Fuel_Type,0),1),"")</f>
        <v/>
      </c>
      <c r="Z49" s="47" t="str">
        <f>IFERROR($I49*INDEX('Carbon factors'!$C$4:$C$10,MATCH($J49,Fuel_Type,0),1),"")</f>
        <v/>
      </c>
      <c r="AA49" s="47" t="str">
        <f>IFERROR($K49*INDEX('Carbon factors'!$C$4:$C$10,MATCH($L49,Fuel_Type,0),1),"")</f>
        <v/>
      </c>
      <c r="AB49" s="47" t="str">
        <f>IF(M49="","",M49*'Carbon factors'!$C$5)</f>
        <v/>
      </c>
      <c r="AC49" s="47" t="str">
        <f>IF(N49="","",N49*'Carbon factors'!$C$5)</f>
        <v/>
      </c>
      <c r="AD49" s="47" t="str">
        <f>IF(O49="","",O49*'Carbon factors'!$C$5)</f>
        <v/>
      </c>
      <c r="AE49" s="47" t="str">
        <f>IF(P49="","",P49*'Carbon factors'!$C$5)</f>
        <v/>
      </c>
      <c r="AF49" s="221" t="str">
        <f t="shared" si="1"/>
        <v/>
      </c>
      <c r="AG49" s="61" t="str">
        <f t="shared" si="2"/>
        <v/>
      </c>
    </row>
    <row r="50" spans="1:34" s="36" customFormat="1" ht="13.5" customHeight="1">
      <c r="A50" s="286" t="str">
        <f>IF(Baseline!A49="","",Baseline!A49)</f>
        <v/>
      </c>
      <c r="B50" s="140" t="str">
        <f>IF(Baseline!B49="","",Baseline!B49)</f>
        <v/>
      </c>
      <c r="C50" s="140" t="str">
        <f>IF(Baseline!C49="","",Baseline!C49)</f>
        <v/>
      </c>
      <c r="D50" s="287" t="str">
        <f>IF(Baseline!D49="","",Baseline!D49)</f>
        <v/>
      </c>
      <c r="E50" s="96" t="str">
        <f t="shared" si="4"/>
        <v/>
      </c>
      <c r="F50" s="108"/>
      <c r="G50" s="146"/>
      <c r="H50" s="100"/>
      <c r="I50" s="100"/>
      <c r="J50" s="100"/>
      <c r="K50" s="100"/>
      <c r="L50" s="100"/>
      <c r="M50" s="100"/>
      <c r="N50" s="100"/>
      <c r="O50" s="100"/>
      <c r="P50" s="100"/>
      <c r="Q50" s="46" t="str">
        <f>IFERROR($G50*INDEX('Carbon factors'!$B$4:$B$10,MATCH($H50,Fuel_Type,0),1),"")</f>
        <v/>
      </c>
      <c r="R50" s="47" t="str">
        <f>IFERROR($I50*INDEX('Carbon factors'!$B$4:$B$10,MATCH($J50,Fuel_Type,0),1),"")</f>
        <v/>
      </c>
      <c r="S50" s="47" t="str">
        <f>IFERROR($K50*INDEX('Carbon factors'!$B$4:$B$10,MATCH($L50,Fuel_Type,0),1),"")</f>
        <v/>
      </c>
      <c r="T50" s="47" t="str">
        <f>IF(M50="","",M50*'Carbon factors'!$B$5)</f>
        <v/>
      </c>
      <c r="U50" s="47" t="str">
        <f>IF(N50="","",N50*'Carbon factors'!$B$5)</f>
        <v/>
      </c>
      <c r="V50" s="47" t="str">
        <f>IF(O50="","",O50*'Carbon factors'!$B$5)</f>
        <v/>
      </c>
      <c r="W50" s="47" t="str">
        <f>IF(P50="","",P50*'Carbon factors'!$B$5)</f>
        <v/>
      </c>
      <c r="X50" s="266" t="str">
        <f t="shared" si="3"/>
        <v/>
      </c>
      <c r="Y50" s="49" t="str">
        <f>IFERROR($G50*INDEX('Carbon factors'!$C$4:$C$10,MATCH($H50,Fuel_Type,0),1),"")</f>
        <v/>
      </c>
      <c r="Z50" s="47" t="str">
        <f>IFERROR($I50*INDEX('Carbon factors'!$C$4:$C$10,MATCH($J50,Fuel_Type,0),1),"")</f>
        <v/>
      </c>
      <c r="AA50" s="47" t="str">
        <f>IFERROR($K50*INDEX('Carbon factors'!$C$4:$C$10,MATCH($L50,Fuel_Type,0),1),"")</f>
        <v/>
      </c>
      <c r="AB50" s="47" t="str">
        <f>IF(M50="","",M50*'Carbon factors'!$C$5)</f>
        <v/>
      </c>
      <c r="AC50" s="47" t="str">
        <f>IF(N50="","",N50*'Carbon factors'!$C$5)</f>
        <v/>
      </c>
      <c r="AD50" s="47" t="str">
        <f>IF(O50="","",O50*'Carbon factors'!$C$5)</f>
        <v/>
      </c>
      <c r="AE50" s="47" t="str">
        <f>IF(P50="","",P50*'Carbon factors'!$C$5)</f>
        <v/>
      </c>
      <c r="AF50" s="221" t="str">
        <f t="shared" si="1"/>
        <v/>
      </c>
      <c r="AG50" s="61" t="str">
        <f t="shared" si="2"/>
        <v/>
      </c>
      <c r="AH50" s="98"/>
    </row>
    <row r="51" spans="1:34" s="36" customFormat="1" ht="13.5" customHeight="1">
      <c r="A51" s="286" t="str">
        <f>IF(Baseline!A50="","",Baseline!A50)</f>
        <v/>
      </c>
      <c r="B51" s="140" t="str">
        <f>IF(Baseline!B50="","",Baseline!B50)</f>
        <v/>
      </c>
      <c r="C51" s="140" t="str">
        <f>IF(Baseline!C50="","",Baseline!C50)</f>
        <v/>
      </c>
      <c r="D51" s="287" t="str">
        <f>IF(Baseline!D50="","",Baseline!D50)</f>
        <v/>
      </c>
      <c r="E51" s="96" t="str">
        <f t="shared" si="4"/>
        <v/>
      </c>
      <c r="F51" s="108"/>
      <c r="G51" s="146"/>
      <c r="H51" s="100"/>
      <c r="I51" s="100"/>
      <c r="J51" s="100"/>
      <c r="K51" s="100"/>
      <c r="L51" s="100"/>
      <c r="M51" s="100"/>
      <c r="N51" s="100"/>
      <c r="O51" s="100"/>
      <c r="P51" s="100"/>
      <c r="Q51" s="46" t="str">
        <f>IFERROR($G51*INDEX('Carbon factors'!$B$4:$B$10,MATCH($H51,Fuel_Type,0),1),"")</f>
        <v/>
      </c>
      <c r="R51" s="47" t="str">
        <f>IFERROR($I51*INDEX('Carbon factors'!$B$4:$B$10,MATCH($J51,Fuel_Type,0),1),"")</f>
        <v/>
      </c>
      <c r="S51" s="47" t="str">
        <f>IFERROR($K51*INDEX('Carbon factors'!$B$4:$B$10,MATCH($L51,Fuel_Type,0),1),"")</f>
        <v/>
      </c>
      <c r="T51" s="47" t="str">
        <f>IF(M51="","",M51*'Carbon factors'!$B$5)</f>
        <v/>
      </c>
      <c r="U51" s="47" t="str">
        <f>IF(N51="","",N51*'Carbon factors'!$B$5)</f>
        <v/>
      </c>
      <c r="V51" s="47" t="str">
        <f>IF(O51="","",O51*'Carbon factors'!$B$5)</f>
        <v/>
      </c>
      <c r="W51" s="47" t="str">
        <f>IF(P51="","",P51*'Carbon factors'!$B$5)</f>
        <v/>
      </c>
      <c r="X51" s="266" t="str">
        <f t="shared" si="3"/>
        <v/>
      </c>
      <c r="Y51" s="49" t="str">
        <f>IFERROR($G51*INDEX('Carbon factors'!$C$4:$C$10,MATCH($H51,Fuel_Type,0),1),"")</f>
        <v/>
      </c>
      <c r="Z51" s="47" t="str">
        <f>IFERROR($I51*INDEX('Carbon factors'!$C$4:$C$10,MATCH($J51,Fuel_Type,0),1),"")</f>
        <v/>
      </c>
      <c r="AA51" s="47" t="str">
        <f>IFERROR($K51*INDEX('Carbon factors'!$C$4:$C$10,MATCH($L51,Fuel_Type,0),1),"")</f>
        <v/>
      </c>
      <c r="AB51" s="47" t="str">
        <f>IF(M51="","",M51*'Carbon factors'!$C$5)</f>
        <v/>
      </c>
      <c r="AC51" s="47" t="str">
        <f>IF(N51="","",N51*'Carbon factors'!$C$5)</f>
        <v/>
      </c>
      <c r="AD51" s="47" t="str">
        <f>IF(O51="","",O51*'Carbon factors'!$C$5)</f>
        <v/>
      </c>
      <c r="AE51" s="47" t="str">
        <f>IF(P51="","",P51*'Carbon factors'!$C$5)</f>
        <v/>
      </c>
      <c r="AF51" s="221" t="str">
        <f t="shared" si="1"/>
        <v/>
      </c>
      <c r="AG51" s="61" t="str">
        <f t="shared" si="2"/>
        <v/>
      </c>
    </row>
    <row r="52" spans="1:34" s="36" customFormat="1" ht="13.5" customHeight="1">
      <c r="A52" s="286" t="str">
        <f>IF(Baseline!A51="","",Baseline!A51)</f>
        <v/>
      </c>
      <c r="B52" s="140" t="str">
        <f>IF(Baseline!B51="","",Baseline!B51)</f>
        <v/>
      </c>
      <c r="C52" s="140" t="str">
        <f>IF(Baseline!C51="","",Baseline!C51)</f>
        <v/>
      </c>
      <c r="D52" s="287" t="str">
        <f>IF(Baseline!D51="","",Baseline!D51)</f>
        <v/>
      </c>
      <c r="E52" s="96" t="str">
        <f t="shared" si="4"/>
        <v/>
      </c>
      <c r="F52" s="108"/>
      <c r="G52" s="146"/>
      <c r="H52" s="100"/>
      <c r="I52" s="100"/>
      <c r="J52" s="100"/>
      <c r="K52" s="100"/>
      <c r="L52" s="100"/>
      <c r="M52" s="100"/>
      <c r="N52" s="100"/>
      <c r="O52" s="100"/>
      <c r="P52" s="100"/>
      <c r="Q52" s="46" t="str">
        <f>IFERROR($G52*INDEX('Carbon factors'!$B$4:$B$10,MATCH($H52,Fuel_Type,0),1),"")</f>
        <v/>
      </c>
      <c r="R52" s="47" t="str">
        <f>IFERROR($I52*INDEX('Carbon factors'!$B$4:$B$10,MATCH($J52,Fuel_Type,0),1),"")</f>
        <v/>
      </c>
      <c r="S52" s="47" t="str">
        <f>IFERROR($K52*INDEX('Carbon factors'!$B$4:$B$10,MATCH($L52,Fuel_Type,0),1),"")</f>
        <v/>
      </c>
      <c r="T52" s="47" t="str">
        <f>IF(M52="","",M52*'Carbon factors'!$B$5)</f>
        <v/>
      </c>
      <c r="U52" s="47" t="str">
        <f>IF(N52="","",N52*'Carbon factors'!$B$5)</f>
        <v/>
      </c>
      <c r="V52" s="47" t="str">
        <f>IF(O52="","",O52*'Carbon factors'!$B$5)</f>
        <v/>
      </c>
      <c r="W52" s="47" t="str">
        <f>IF(P52="","",P52*'Carbon factors'!$B$5)</f>
        <v/>
      </c>
      <c r="X52" s="266" t="str">
        <f t="shared" si="3"/>
        <v/>
      </c>
      <c r="Y52" s="49" t="str">
        <f>IFERROR($G52*INDEX('Carbon factors'!$C$4:$C$10,MATCH($H52,Fuel_Type,0),1),"")</f>
        <v/>
      </c>
      <c r="Z52" s="47" t="str">
        <f>IFERROR($I52*INDEX('Carbon factors'!$C$4:$C$10,MATCH($J52,Fuel_Type,0),1),"")</f>
        <v/>
      </c>
      <c r="AA52" s="47" t="str">
        <f>IFERROR($K52*INDEX('Carbon factors'!$C$4:$C$10,MATCH($L52,Fuel_Type,0),1),"")</f>
        <v/>
      </c>
      <c r="AB52" s="47" t="str">
        <f>IF(M52="","",M52*'Carbon factors'!$C$5)</f>
        <v/>
      </c>
      <c r="AC52" s="47" t="str">
        <f>IF(N52="","",N52*'Carbon factors'!$C$5)</f>
        <v/>
      </c>
      <c r="AD52" s="47" t="str">
        <f>IF(O52="","",O52*'Carbon factors'!$C$5)</f>
        <v/>
      </c>
      <c r="AE52" s="47" t="str">
        <f>IF(P52="","",P52*'Carbon factors'!$C$5)</f>
        <v/>
      </c>
      <c r="AF52" s="221" t="str">
        <f t="shared" si="1"/>
        <v/>
      </c>
      <c r="AG52" s="61" t="str">
        <f t="shared" si="2"/>
        <v/>
      </c>
    </row>
    <row r="53" spans="1:34" s="36" customFormat="1" ht="13.5" customHeight="1">
      <c r="A53" s="286" t="str">
        <f>IF(Baseline!A52="","",Baseline!A52)</f>
        <v/>
      </c>
      <c r="B53" s="140" t="str">
        <f>IF(Baseline!B52="","",Baseline!B52)</f>
        <v/>
      </c>
      <c r="C53" s="140" t="str">
        <f>IF(Baseline!C52="","",Baseline!C52)</f>
        <v/>
      </c>
      <c r="D53" s="287" t="str">
        <f>IF(Baseline!D52="","",Baseline!D52)</f>
        <v/>
      </c>
      <c r="E53" s="96" t="str">
        <f t="shared" si="4"/>
        <v/>
      </c>
      <c r="F53" s="108"/>
      <c r="G53" s="146"/>
      <c r="H53" s="100"/>
      <c r="I53" s="100"/>
      <c r="J53" s="100"/>
      <c r="K53" s="100"/>
      <c r="L53" s="100"/>
      <c r="M53" s="100"/>
      <c r="N53" s="100"/>
      <c r="O53" s="100"/>
      <c r="P53" s="100"/>
      <c r="Q53" s="46" t="str">
        <f>IFERROR($G53*INDEX('Carbon factors'!$B$4:$B$10,MATCH($H53,Fuel_Type,0),1),"")</f>
        <v/>
      </c>
      <c r="R53" s="47" t="str">
        <f>IFERROR($I53*INDEX('Carbon factors'!$B$4:$B$10,MATCH($J53,Fuel_Type,0),1),"")</f>
        <v/>
      </c>
      <c r="S53" s="47" t="str">
        <f>IFERROR($K53*INDEX('Carbon factors'!$B$4:$B$10,MATCH($L53,Fuel_Type,0),1),"")</f>
        <v/>
      </c>
      <c r="T53" s="47" t="str">
        <f>IF(M53="","",M53*'Carbon factors'!$B$5)</f>
        <v/>
      </c>
      <c r="U53" s="47" t="str">
        <f>IF(N53="","",N53*'Carbon factors'!$B$5)</f>
        <v/>
      </c>
      <c r="V53" s="47" t="str">
        <f>IF(O53="","",O53*'Carbon factors'!$B$5)</f>
        <v/>
      </c>
      <c r="W53" s="47" t="str">
        <f>IF(P53="","",P53*'Carbon factors'!$B$5)</f>
        <v/>
      </c>
      <c r="X53" s="266" t="str">
        <f t="shared" si="3"/>
        <v/>
      </c>
      <c r="Y53" s="49" t="str">
        <f>IFERROR($G53*INDEX('Carbon factors'!$C$4:$C$10,MATCH($H53,Fuel_Type,0),1),"")</f>
        <v/>
      </c>
      <c r="Z53" s="47" t="str">
        <f>IFERROR($I53*INDEX('Carbon factors'!$C$4:$C$10,MATCH($J53,Fuel_Type,0),1),"")</f>
        <v/>
      </c>
      <c r="AA53" s="47" t="str">
        <f>IFERROR($K53*INDEX('Carbon factors'!$C$4:$C$10,MATCH($L53,Fuel_Type,0),1),"")</f>
        <v/>
      </c>
      <c r="AB53" s="47" t="str">
        <f>IF(M53="","",M53*'Carbon factors'!$C$5)</f>
        <v/>
      </c>
      <c r="AC53" s="47" t="str">
        <f>IF(N53="","",N53*'Carbon factors'!$C$5)</f>
        <v/>
      </c>
      <c r="AD53" s="47" t="str">
        <f>IF(O53="","",O53*'Carbon factors'!$C$5)</f>
        <v/>
      </c>
      <c r="AE53" s="47" t="str">
        <f>IF(P53="","",P53*'Carbon factors'!$C$5)</f>
        <v/>
      </c>
      <c r="AF53" s="221" t="str">
        <f t="shared" si="1"/>
        <v/>
      </c>
      <c r="AG53" s="61" t="str">
        <f t="shared" si="2"/>
        <v/>
      </c>
    </row>
    <row r="54" spans="1:34" s="36" customFormat="1" ht="13.5" customHeight="1">
      <c r="A54" s="286" t="str">
        <f>IF(Baseline!A53="","",Baseline!A53)</f>
        <v/>
      </c>
      <c r="B54" s="140" t="str">
        <f>IF(Baseline!B53="","",Baseline!B53)</f>
        <v/>
      </c>
      <c r="C54" s="140" t="str">
        <f>IF(Baseline!C53="","",Baseline!C53)</f>
        <v/>
      </c>
      <c r="D54" s="287" t="str">
        <f>IF(Baseline!D53="","",Baseline!D53)</f>
        <v/>
      </c>
      <c r="E54" s="96" t="str">
        <f t="shared" si="4"/>
        <v/>
      </c>
      <c r="F54" s="108"/>
      <c r="G54" s="146"/>
      <c r="H54" s="100"/>
      <c r="I54" s="100"/>
      <c r="J54" s="100"/>
      <c r="K54" s="100"/>
      <c r="L54" s="100"/>
      <c r="M54" s="100"/>
      <c r="N54" s="100"/>
      <c r="O54" s="100"/>
      <c r="P54" s="100"/>
      <c r="Q54" s="46" t="str">
        <f>IFERROR($G54*INDEX('Carbon factors'!$B$4:$B$10,MATCH($H54,Fuel_Type,0),1),"")</f>
        <v/>
      </c>
      <c r="R54" s="47" t="str">
        <f>IFERROR($I54*INDEX('Carbon factors'!$B$4:$B$10,MATCH($J54,Fuel_Type,0),1),"")</f>
        <v/>
      </c>
      <c r="S54" s="47" t="str">
        <f>IFERROR($K54*INDEX('Carbon factors'!$B$4:$B$10,MATCH($L54,Fuel_Type,0),1),"")</f>
        <v/>
      </c>
      <c r="T54" s="47" t="str">
        <f>IF(M54="","",M54*'Carbon factors'!$B$5)</f>
        <v/>
      </c>
      <c r="U54" s="47" t="str">
        <f>IF(N54="","",N54*'Carbon factors'!$B$5)</f>
        <v/>
      </c>
      <c r="V54" s="47" t="str">
        <f>IF(O54="","",O54*'Carbon factors'!$B$5)</f>
        <v/>
      </c>
      <c r="W54" s="47" t="str">
        <f>IF(P54="","",P54*'Carbon factors'!$B$5)</f>
        <v/>
      </c>
      <c r="X54" s="266" t="str">
        <f t="shared" si="3"/>
        <v/>
      </c>
      <c r="Y54" s="49" t="str">
        <f>IFERROR($G54*INDEX('Carbon factors'!$C$4:$C$10,MATCH($H54,Fuel_Type,0),1),"")</f>
        <v/>
      </c>
      <c r="Z54" s="47" t="str">
        <f>IFERROR($I54*INDEX('Carbon factors'!$C$4:$C$10,MATCH($J54,Fuel_Type,0),1),"")</f>
        <v/>
      </c>
      <c r="AA54" s="47" t="str">
        <f>IFERROR($K54*INDEX('Carbon factors'!$C$4:$C$10,MATCH($L54,Fuel_Type,0),1),"")</f>
        <v/>
      </c>
      <c r="AB54" s="47" t="str">
        <f>IF(M54="","",M54*'Carbon factors'!$C$5)</f>
        <v/>
      </c>
      <c r="AC54" s="47" t="str">
        <f>IF(N54="","",N54*'Carbon factors'!$C$5)</f>
        <v/>
      </c>
      <c r="AD54" s="47" t="str">
        <f>IF(O54="","",O54*'Carbon factors'!$C$5)</f>
        <v/>
      </c>
      <c r="AE54" s="47" t="str">
        <f>IF(P54="","",P54*'Carbon factors'!$C$5)</f>
        <v/>
      </c>
      <c r="AF54" s="221" t="str">
        <f t="shared" si="1"/>
        <v/>
      </c>
      <c r="AG54" s="61" t="str">
        <f t="shared" si="2"/>
        <v/>
      </c>
    </row>
    <row r="55" spans="1:34" s="36" customFormat="1" ht="13.5" customHeight="1">
      <c r="A55" s="286" t="str">
        <f>IF(Baseline!A54="","",Baseline!A54)</f>
        <v/>
      </c>
      <c r="B55" s="140" t="str">
        <f>IF(Baseline!B54="","",Baseline!B54)</f>
        <v/>
      </c>
      <c r="C55" s="140" t="str">
        <f>IF(Baseline!C54="","",Baseline!C54)</f>
        <v/>
      </c>
      <c r="D55" s="287" t="str">
        <f>IF(Baseline!D54="","",Baseline!D54)</f>
        <v/>
      </c>
      <c r="E55" s="96" t="str">
        <f t="shared" si="4"/>
        <v/>
      </c>
      <c r="F55" s="108"/>
      <c r="G55" s="146"/>
      <c r="H55" s="100"/>
      <c r="I55" s="100"/>
      <c r="J55" s="100"/>
      <c r="K55" s="100"/>
      <c r="L55" s="100"/>
      <c r="M55" s="100"/>
      <c r="N55" s="100"/>
      <c r="O55" s="100"/>
      <c r="P55" s="100"/>
      <c r="Q55" s="46" t="str">
        <f>IFERROR($G55*INDEX('Carbon factors'!$B$4:$B$10,MATCH($H55,Fuel_Type,0),1),"")</f>
        <v/>
      </c>
      <c r="R55" s="47" t="str">
        <f>IFERROR($I55*INDEX('Carbon factors'!$B$4:$B$10,MATCH($J55,Fuel_Type,0),1),"")</f>
        <v/>
      </c>
      <c r="S55" s="47" t="str">
        <f>IFERROR($K55*INDEX('Carbon factors'!$B$4:$B$10,MATCH($L55,Fuel_Type,0),1),"")</f>
        <v/>
      </c>
      <c r="T55" s="47" t="str">
        <f>IF(M55="","",M55*'Carbon factors'!$B$5)</f>
        <v/>
      </c>
      <c r="U55" s="47" t="str">
        <f>IF(N55="","",N55*'Carbon factors'!$B$5)</f>
        <v/>
      </c>
      <c r="V55" s="47" t="str">
        <f>IF(O55="","",O55*'Carbon factors'!$B$5)</f>
        <v/>
      </c>
      <c r="W55" s="47" t="str">
        <f>IF(P55="","",P55*'Carbon factors'!$B$5)</f>
        <v/>
      </c>
      <c r="X55" s="266" t="str">
        <f t="shared" si="3"/>
        <v/>
      </c>
      <c r="Y55" s="49" t="str">
        <f>IFERROR($G55*INDEX('Carbon factors'!$C$4:$C$10,MATCH($H55,Fuel_Type,0),1),"")</f>
        <v/>
      </c>
      <c r="Z55" s="47" t="str">
        <f>IFERROR($I55*INDEX('Carbon factors'!$C$4:$C$10,MATCH($J55,Fuel_Type,0),1),"")</f>
        <v/>
      </c>
      <c r="AA55" s="47" t="str">
        <f>IFERROR($K55*INDEX('Carbon factors'!$C$4:$C$10,MATCH($L55,Fuel_Type,0),1),"")</f>
        <v/>
      </c>
      <c r="AB55" s="47" t="str">
        <f>IF(M55="","",M55*'Carbon factors'!$C$5)</f>
        <v/>
      </c>
      <c r="AC55" s="47" t="str">
        <f>IF(N55="","",N55*'Carbon factors'!$C$5)</f>
        <v/>
      </c>
      <c r="AD55" s="47" t="str">
        <f>IF(O55="","",O55*'Carbon factors'!$C$5)</f>
        <v/>
      </c>
      <c r="AE55" s="47" t="str">
        <f>IF(P55="","",P55*'Carbon factors'!$C$5)</f>
        <v/>
      </c>
      <c r="AF55" s="221" t="str">
        <f t="shared" si="1"/>
        <v/>
      </c>
      <c r="AG55" s="61" t="str">
        <f t="shared" si="2"/>
        <v/>
      </c>
    </row>
    <row r="56" spans="1:34" s="36" customFormat="1" ht="13.5" customHeight="1">
      <c r="A56" s="286" t="str">
        <f>IF(Baseline!A55="","",Baseline!A55)</f>
        <v/>
      </c>
      <c r="B56" s="140" t="str">
        <f>IF(Baseline!B55="","",Baseline!B55)</f>
        <v/>
      </c>
      <c r="C56" s="140" t="str">
        <f>IF(Baseline!C55="","",Baseline!C55)</f>
        <v/>
      </c>
      <c r="D56" s="287" t="str">
        <f>IF(Baseline!D55="","",Baseline!D55)</f>
        <v/>
      </c>
      <c r="E56" s="96" t="str">
        <f t="shared" si="4"/>
        <v/>
      </c>
      <c r="F56" s="108"/>
      <c r="G56" s="146"/>
      <c r="H56" s="100"/>
      <c r="I56" s="100"/>
      <c r="J56" s="100"/>
      <c r="K56" s="100"/>
      <c r="L56" s="100"/>
      <c r="M56" s="100"/>
      <c r="N56" s="100"/>
      <c r="O56" s="100"/>
      <c r="P56" s="100"/>
      <c r="Q56" s="46" t="str">
        <f>IFERROR($G56*INDEX('Carbon factors'!$B$4:$B$10,MATCH($H56,Fuel_Type,0),1),"")</f>
        <v/>
      </c>
      <c r="R56" s="47" t="str">
        <f>IFERROR($I56*INDEX('Carbon factors'!$B$4:$B$10,MATCH($J56,Fuel_Type,0),1),"")</f>
        <v/>
      </c>
      <c r="S56" s="47" t="str">
        <f>IFERROR($K56*INDEX('Carbon factors'!$B$4:$B$10,MATCH($L56,Fuel_Type,0),1),"")</f>
        <v/>
      </c>
      <c r="T56" s="47" t="str">
        <f>IF(M56="","",M56*'Carbon factors'!$B$5)</f>
        <v/>
      </c>
      <c r="U56" s="47" t="str">
        <f>IF(N56="","",N56*'Carbon factors'!$B$5)</f>
        <v/>
      </c>
      <c r="V56" s="47" t="str">
        <f>IF(O56="","",O56*'Carbon factors'!$B$5)</f>
        <v/>
      </c>
      <c r="W56" s="47" t="str">
        <f>IF(P56="","",P56*'Carbon factors'!$B$5)</f>
        <v/>
      </c>
      <c r="X56" s="266" t="str">
        <f t="shared" si="3"/>
        <v/>
      </c>
      <c r="Y56" s="49" t="str">
        <f>IFERROR($G56*INDEX('Carbon factors'!$C$4:$C$10,MATCH($H56,Fuel_Type,0),1),"")</f>
        <v/>
      </c>
      <c r="Z56" s="47" t="str">
        <f>IFERROR($I56*INDEX('Carbon factors'!$C$4:$C$10,MATCH($J56,Fuel_Type,0),1),"")</f>
        <v/>
      </c>
      <c r="AA56" s="47" t="str">
        <f>IFERROR($K56*INDEX('Carbon factors'!$C$4:$C$10,MATCH($L56,Fuel_Type,0),1),"")</f>
        <v/>
      </c>
      <c r="AB56" s="47" t="str">
        <f>IF(M56="","",M56*'Carbon factors'!$C$5)</f>
        <v/>
      </c>
      <c r="AC56" s="47" t="str">
        <f>IF(N56="","",N56*'Carbon factors'!$C$5)</f>
        <v/>
      </c>
      <c r="AD56" s="47" t="str">
        <f>IF(O56="","",O56*'Carbon factors'!$C$5)</f>
        <v/>
      </c>
      <c r="AE56" s="47" t="str">
        <f>IF(P56="","",P56*'Carbon factors'!$C$5)</f>
        <v/>
      </c>
      <c r="AF56" s="221" t="str">
        <f t="shared" si="1"/>
        <v/>
      </c>
      <c r="AG56" s="61" t="str">
        <f t="shared" si="2"/>
        <v/>
      </c>
    </row>
    <row r="57" spans="1:34" s="36" customFormat="1" ht="13.5" customHeight="1">
      <c r="A57" s="288" t="str">
        <f>IF(Baseline!A56="","",Baseline!A56)</f>
        <v/>
      </c>
      <c r="B57" s="289" t="str">
        <f>IF(Baseline!B56="","",Baseline!B56)</f>
        <v/>
      </c>
      <c r="C57" s="289" t="str">
        <f>IF(Baseline!C56="","",Baseline!C56)</f>
        <v/>
      </c>
      <c r="D57" s="290" t="str">
        <f>IF(Baseline!D56="","",Baseline!D56)</f>
        <v/>
      </c>
      <c r="E57" s="89" t="str">
        <f t="shared" si="4"/>
        <v/>
      </c>
      <c r="F57" s="109"/>
      <c r="G57" s="345"/>
      <c r="H57" s="104"/>
      <c r="I57" s="104"/>
      <c r="J57" s="104"/>
      <c r="K57" s="104"/>
      <c r="L57" s="104"/>
      <c r="M57" s="104"/>
      <c r="N57" s="104"/>
      <c r="O57" s="104"/>
      <c r="P57" s="105"/>
      <c r="Q57" s="50" t="str">
        <f>IFERROR($G57*INDEX('Carbon factors'!$B$4:$B$10,MATCH($H57,Fuel_Type,0),1),"")</f>
        <v/>
      </c>
      <c r="R57" s="47" t="str">
        <f>IFERROR($I57*INDEX('Carbon factors'!$B$4:$B$10,MATCH($J57,Fuel_Type,0),1),"")</f>
        <v/>
      </c>
      <c r="S57" s="51" t="str">
        <f>IFERROR($K57*INDEX('Carbon factors'!$B$4:$B$10,MATCH($L57,Fuel_Type,0),1),"")</f>
        <v/>
      </c>
      <c r="T57" s="51" t="str">
        <f>IF(M57="","",M57*'Carbon factors'!$B$5)</f>
        <v/>
      </c>
      <c r="U57" s="47" t="str">
        <f>IF(N57="","",N57*'Carbon factors'!$B$5)</f>
        <v/>
      </c>
      <c r="V57" s="51" t="str">
        <f>IF(O57="","",O57*'Carbon factors'!$B$5)</f>
        <v/>
      </c>
      <c r="W57" s="51" t="str">
        <f>IF(P57="","",P57*'Carbon factors'!$B$5)</f>
        <v/>
      </c>
      <c r="X57" s="267" t="str">
        <f t="shared" si="3"/>
        <v/>
      </c>
      <c r="Y57" s="53" t="str">
        <f>IFERROR($G57*INDEX('Carbon factors'!$C$4:$C$10,MATCH($H57,Fuel_Type,0),1),"")</f>
        <v/>
      </c>
      <c r="Z57" s="51" t="str">
        <f>IFERROR($I57*INDEX('Carbon factors'!$C$4:$C$10,MATCH($J57,Fuel_Type,0),1),"")</f>
        <v/>
      </c>
      <c r="AA57" s="51" t="str">
        <f>IFERROR($K57*INDEX('Carbon factors'!$C$4:$C$10,MATCH($L57,Fuel_Type,0),1),"")</f>
        <v/>
      </c>
      <c r="AB57" s="51" t="str">
        <f>IF(M57="","",M57*'Carbon factors'!$C$5)</f>
        <v/>
      </c>
      <c r="AC57" s="51" t="str">
        <f>IF(N57="","",N57*'Carbon factors'!$C$5)</f>
        <v/>
      </c>
      <c r="AD57" s="51" t="str">
        <f>IF(O57="","",O57*'Carbon factors'!$C$5)</f>
        <v/>
      </c>
      <c r="AE57" s="51" t="str">
        <f>IF(P57="","",P57*'Carbon factors'!$C$5)</f>
        <v/>
      </c>
      <c r="AF57" s="222" t="str">
        <f t="shared" si="1"/>
        <v/>
      </c>
      <c r="AG57" s="62" t="str">
        <f t="shared" si="2"/>
        <v/>
      </c>
    </row>
    <row r="58" spans="1:34" s="36" customFormat="1" ht="24.75" customHeight="1">
      <c r="A58" s="54" t="s">
        <v>2</v>
      </c>
      <c r="B58" s="55">
        <f>SUMPRODUCT(B7:B57,C7:C57)</f>
        <v>178.8</v>
      </c>
      <c r="C58" s="55">
        <f>SUM(C7:C57)</f>
        <v>3</v>
      </c>
      <c r="D58" s="55">
        <f>SUM(D7:D57)</f>
        <v>119.2</v>
      </c>
      <c r="E58" s="199">
        <f>X58/B58</f>
        <v>8.9387583892617446</v>
      </c>
      <c r="F58" s="200" t="s">
        <v>3</v>
      </c>
      <c r="G58" s="55">
        <f>SUMPRODUCT(G7:G57,C7:C57)</f>
        <v>2879</v>
      </c>
      <c r="H58" s="83" t="s">
        <v>12</v>
      </c>
      <c r="I58" s="55">
        <f>SUMPRODUCT(I7:I57,$C7:$C57)</f>
        <v>4586</v>
      </c>
      <c r="J58" s="83" t="s">
        <v>12</v>
      </c>
      <c r="K58" s="55">
        <f>SUMPRODUCT(K7:K57,$C7:$C57)</f>
        <v>0</v>
      </c>
      <c r="L58" s="83" t="s">
        <v>12</v>
      </c>
      <c r="M58" s="55">
        <f>SUMPRODUCT(M7:M57,B7:B57)</f>
        <v>0</v>
      </c>
      <c r="N58" s="55">
        <f>SUMPRODUCT(N7:N57,C7:C57)</f>
        <v>810</v>
      </c>
      <c r="O58" s="55">
        <f>SUMPRODUCT(O7:O57,C7:C57)</f>
        <v>543</v>
      </c>
      <c r="P58" s="56">
        <f>SUMPRODUCT(P7:P57,C7:C57)</f>
        <v>0</v>
      </c>
      <c r="Q58" s="197">
        <f t="shared" ref="Q58:W58" si="5">SUMPRODUCT(Q7:Q57,$C$7:$C$57)</f>
        <v>621.86400000000003</v>
      </c>
      <c r="R58" s="198">
        <f t="shared" si="5"/>
        <v>990.57600000000002</v>
      </c>
      <c r="S58" s="55">
        <f t="shared" si="5"/>
        <v>0</v>
      </c>
      <c r="T58" s="55">
        <f>SUMPRODUCT(T7:T57,$C$7:$C$57)</f>
        <v>0</v>
      </c>
      <c r="U58" s="198">
        <f t="shared" si="5"/>
        <v>420.39</v>
      </c>
      <c r="V58" s="55">
        <f t="shared" si="5"/>
        <v>281.81700000000001</v>
      </c>
      <c r="W58" s="55">
        <f t="shared" si="5"/>
        <v>0</v>
      </c>
      <c r="X58" s="276">
        <f>SUMPRODUCT(E7:E57,D7:D57)</f>
        <v>1598.25</v>
      </c>
      <c r="Y58" s="58">
        <f>SUMPRODUCT(Y7:Y57,$C$7:$C$57)</f>
        <v>604.58999999999992</v>
      </c>
      <c r="Z58" s="55">
        <f>SUMPRODUCT(Z7:Z57,$C$7:$C$57)</f>
        <v>963.06</v>
      </c>
      <c r="AA58" s="55">
        <f t="shared" ref="AA58:AB58" si="6">SUMPRODUCT(AA7:AA57,$C$7:$C$57)</f>
        <v>0</v>
      </c>
      <c r="AB58" s="55">
        <f t="shared" si="6"/>
        <v>0</v>
      </c>
      <c r="AC58" s="55">
        <f>SUMPRODUCT(AC7:AC57,$C$7:$C$57)</f>
        <v>188.73000000000002</v>
      </c>
      <c r="AD58" s="55">
        <f>SUMPRODUCT(AD7:AD57,$C$7:$C$57)</f>
        <v>126.51900000000001</v>
      </c>
      <c r="AE58" s="55">
        <f>SUMPRODUCT(AE7:AE57,$C$7:$C$57)</f>
        <v>0</v>
      </c>
      <c r="AF58" s="223">
        <f>SUMPRODUCT(AG7:AG57,D7:D57)</f>
        <v>1308.886</v>
      </c>
      <c r="AG58" s="68">
        <f>AF58/B58</f>
        <v>7.3203914988814311</v>
      </c>
    </row>
    <row r="59" spans="1:34" s="80" customFormat="1" ht="27" customHeight="1">
      <c r="A59" s="476" t="s">
        <v>185</v>
      </c>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8"/>
    </row>
    <row r="60" spans="1:34" s="36" customFormat="1" ht="26.25" customHeight="1">
      <c r="A60" s="392" t="str">
        <f>'Be Lean'!A59</f>
        <v>Building Use</v>
      </c>
      <c r="B60" s="383" t="str">
        <f>'Be Lean'!B59</f>
        <v>Area per unit (m²)</v>
      </c>
      <c r="C60" s="382" t="str">
        <f>'Be Lean'!C59</f>
        <v>Number of units</v>
      </c>
      <c r="D60" s="428" t="str">
        <f>'Be Lean'!D59</f>
        <v>Total area represented by model  (m²)</v>
      </c>
      <c r="E60" s="369" t="str">
        <f>Baseline!E3</f>
        <v>VALIDATION CHECK</v>
      </c>
      <c r="F60" s="437"/>
      <c r="G60" s="369" t="s">
        <v>250</v>
      </c>
      <c r="H60" s="370"/>
      <c r="I60" s="370"/>
      <c r="J60" s="370"/>
      <c r="K60" s="370"/>
      <c r="L60" s="370"/>
      <c r="M60" s="433"/>
      <c r="N60" s="370"/>
      <c r="O60" s="370"/>
      <c r="P60" s="371"/>
      <c r="Q60" s="369" t="s">
        <v>253</v>
      </c>
      <c r="R60" s="370"/>
      <c r="S60" s="370"/>
      <c r="T60" s="370"/>
      <c r="U60" s="370"/>
      <c r="V60" s="370"/>
      <c r="W60" s="370"/>
      <c r="X60" s="370"/>
      <c r="Y60" s="446" t="s">
        <v>18</v>
      </c>
      <c r="Z60" s="447"/>
      <c r="AA60" s="447"/>
      <c r="AB60" s="447"/>
      <c r="AC60" s="447"/>
      <c r="AD60" s="447"/>
      <c r="AE60" s="447"/>
      <c r="AF60" s="447"/>
      <c r="AG60" s="279"/>
    </row>
    <row r="61" spans="1:34" s="36" customFormat="1" ht="63.75">
      <c r="A61" s="392"/>
      <c r="B61" s="383"/>
      <c r="C61" s="383"/>
      <c r="D61" s="428"/>
      <c r="E61" s="405" t="s">
        <v>29</v>
      </c>
      <c r="F61" s="372" t="s">
        <v>28</v>
      </c>
      <c r="G61" s="405" t="s">
        <v>129</v>
      </c>
      <c r="H61" s="387" t="s">
        <v>20</v>
      </c>
      <c r="I61" s="387" t="s">
        <v>130</v>
      </c>
      <c r="J61" s="387" t="s">
        <v>21</v>
      </c>
      <c r="K61" s="472" t="s">
        <v>12</v>
      </c>
      <c r="L61" s="474" t="s">
        <v>12</v>
      </c>
      <c r="M61" s="224" t="str">
        <f>M4</f>
        <v xml:space="preserve">Total Electricity generated by CHP (-) 
</v>
      </c>
      <c r="N61" s="387" t="s">
        <v>131</v>
      </c>
      <c r="O61" s="387" t="s">
        <v>132</v>
      </c>
      <c r="P61" s="385" t="s">
        <v>133</v>
      </c>
      <c r="Q61" s="238" t="str">
        <f>'Carbon factors'!A4</f>
        <v>Natural Gas</v>
      </c>
      <c r="R61" s="239" t="str">
        <f>'Carbon factors'!A5</f>
        <v xml:space="preserve">Grid Electricity </v>
      </c>
      <c r="S61" s="225" t="str">
        <f>'Carbon factors'!A10</f>
        <v xml:space="preserve">Bespoke DH Factor </v>
      </c>
      <c r="T61" s="156" t="s">
        <v>190</v>
      </c>
      <c r="U61" s="472"/>
      <c r="V61" s="472"/>
      <c r="W61" s="472"/>
      <c r="X61" s="470" t="s">
        <v>95</v>
      </c>
      <c r="Y61" s="226" t="str">
        <f>Q61</f>
        <v>Natural Gas</v>
      </c>
      <c r="Z61" s="156" t="str">
        <f>R61</f>
        <v xml:space="preserve">Grid Electricity </v>
      </c>
      <c r="AA61" s="156" t="str">
        <f>S61</f>
        <v xml:space="preserve">Bespoke DH Factor </v>
      </c>
      <c r="AB61" s="156" t="str">
        <f>T61</f>
        <v>Electricity generated by CHP
(-)
if applicable</v>
      </c>
      <c r="AC61" s="472"/>
      <c r="AD61" s="472"/>
      <c r="AE61" s="472"/>
      <c r="AF61" s="156" t="s">
        <v>119</v>
      </c>
      <c r="AG61" s="157" t="s">
        <v>115</v>
      </c>
    </row>
    <row r="62" spans="1:34" s="36" customFormat="1">
      <c r="A62" s="393"/>
      <c r="B62" s="384"/>
      <c r="C62" s="384"/>
      <c r="D62" s="381"/>
      <c r="E62" s="406"/>
      <c r="F62" s="373"/>
      <c r="G62" s="406"/>
      <c r="H62" s="388"/>
      <c r="I62" s="388"/>
      <c r="J62" s="388"/>
      <c r="K62" s="473"/>
      <c r="L62" s="475"/>
      <c r="M62" s="229" t="s">
        <v>167</v>
      </c>
      <c r="N62" s="388"/>
      <c r="O62" s="388"/>
      <c r="P62" s="386"/>
      <c r="Q62" s="251">
        <f>VLOOKUP(Q61,'Carbon factors'!$A$4:$C$10,2,FALSE)</f>
        <v>0.216</v>
      </c>
      <c r="R62" s="252">
        <f>VLOOKUP(R61,'Carbon factors'!$A$4:$C$10,2,FALSE)</f>
        <v>0.51900000000000002</v>
      </c>
      <c r="S62" s="252">
        <f>VLOOKUP(S61,'Carbon factors'!$A$4:$C$10,2,FALSE)</f>
        <v>0</v>
      </c>
      <c r="T62" s="252">
        <f>VLOOKUP(R61,'Carbon factors'!$A$4:$C$10,2,FALSE)</f>
        <v>0.51900000000000002</v>
      </c>
      <c r="U62" s="473"/>
      <c r="V62" s="473"/>
      <c r="W62" s="473"/>
      <c r="X62" s="471"/>
      <c r="Y62" s="251">
        <f>VLOOKUP(Y61,'Carbon factors'!$A$4:$C$10,3,FALSE)</f>
        <v>0.21</v>
      </c>
      <c r="Z62" s="252">
        <f>VLOOKUP(Z61,'Carbon factors'!$A$4:$C$10,3,FALSE)</f>
        <v>0.23300000000000001</v>
      </c>
      <c r="AA62" s="252">
        <f>VLOOKUP(AA61,'Carbon factors'!$A$4:$C$10,3,FALSE)</f>
        <v>0</v>
      </c>
      <c r="AB62" s="252">
        <f>VLOOKUP(Z61,'Carbon factors'!$A$4:$C$10,3,FALSE)</f>
        <v>0.23300000000000001</v>
      </c>
      <c r="AC62" s="473"/>
      <c r="AD62" s="473"/>
      <c r="AE62" s="473"/>
      <c r="AF62" s="142"/>
      <c r="AG62" s="143"/>
    </row>
    <row r="63" spans="1:34" s="36" customFormat="1" ht="13.5" customHeight="1">
      <c r="A63" s="286" t="str">
        <f>IF(Baseline!A62="","",Baseline!A62)</f>
        <v>Hotel and retail</v>
      </c>
      <c r="B63" s="140">
        <f>IF(Baseline!B62="","",Baseline!B62)</f>
        <v>2684.7</v>
      </c>
      <c r="C63" s="303">
        <f>IF(Baseline!C62="","",Baseline!C62)</f>
        <v>1</v>
      </c>
      <c r="D63" s="303">
        <f>IF(Baseline!D62="","",Baseline!D62)</f>
        <v>2684.7</v>
      </c>
      <c r="E63" s="133">
        <f t="shared" ref="E63:E93" si="7">IFERROR(X63/$B63,"")</f>
        <v>50.681604</v>
      </c>
      <c r="F63" s="132">
        <v>50.7</v>
      </c>
      <c r="G63" s="110">
        <v>10.24</v>
      </c>
      <c r="H63" s="100" t="s">
        <v>11</v>
      </c>
      <c r="I63" s="100">
        <v>156.88</v>
      </c>
      <c r="J63" s="102" t="s">
        <v>11</v>
      </c>
      <c r="K63" s="473"/>
      <c r="L63" s="475"/>
      <c r="M63" s="100"/>
      <c r="N63" s="100">
        <v>10.31</v>
      </c>
      <c r="O63" s="100">
        <v>16.690000000000001</v>
      </c>
      <c r="P63" s="100">
        <v>1.93</v>
      </c>
      <c r="Q63" s="204">
        <v>167.119</v>
      </c>
      <c r="R63" s="205">
        <v>28.1</v>
      </c>
      <c r="S63" s="333"/>
      <c r="T63" s="100"/>
      <c r="U63" s="473">
        <f>IF(N63="","",N63*'Carbon factors'!$B$5*$B63)</f>
        <v>14365.534383</v>
      </c>
      <c r="V63" s="473">
        <f>IF(O63="","",O63*'Carbon factors'!$B$5*$B63)</f>
        <v>23255.166717</v>
      </c>
      <c r="W63" s="473">
        <f>IF(P63="","",P63*'Carbon factors'!$B$5*$B63)</f>
        <v>2689.1834490000001</v>
      </c>
      <c r="X63" s="262">
        <f t="shared" ref="X63:X93" si="8">IF(SUM(Q63:T63)=0,"",SUMPRODUCT($Q$62:$T$62,Q63:T63)*$B63*$C63)</f>
        <v>136064.90225879999</v>
      </c>
      <c r="Y63" s="45">
        <f t="shared" ref="Y63:Y93" si="9">IF(Q63=0,"",Q63)</f>
        <v>167.119</v>
      </c>
      <c r="Z63" s="43">
        <f t="shared" ref="Z63:Z93" si="10">IF(R63=0,"",R63)</f>
        <v>28.1</v>
      </c>
      <c r="AA63" s="43" t="str">
        <f t="shared" ref="AA63:AA93" si="11">IF(S63=0,"",S63)</f>
        <v/>
      </c>
      <c r="AB63" s="43" t="str">
        <f t="shared" ref="AB63:AB93" si="12">IF(T63=0,"",T63)</f>
        <v/>
      </c>
      <c r="AC63" s="473"/>
      <c r="AD63" s="473"/>
      <c r="AE63" s="473"/>
      <c r="AF63" s="120">
        <f t="shared" ref="AF63:AF93" si="13">IF(SUM(Y63:AC63)=0,"",SUMPRODUCT($Y$62:$AC$62,Y63:AC63)*$B63*$C63)</f>
        <v>111797.05596299998</v>
      </c>
      <c r="AG63" s="60">
        <f>IFERROR(AF63/$B63,"")</f>
        <v>41.642289999999996</v>
      </c>
    </row>
    <row r="64" spans="1:34" s="36" customFormat="1" ht="13.5" customHeight="1">
      <c r="A64" s="286" t="str">
        <f>IF(Baseline!A63="","",Baseline!A63)</f>
        <v/>
      </c>
      <c r="B64" s="140" t="str">
        <f>IF(Baseline!B63="","",Baseline!B63)</f>
        <v/>
      </c>
      <c r="C64" s="140" t="str">
        <f>IF(Baseline!C63="","",Baseline!C63)</f>
        <v/>
      </c>
      <c r="D64" s="140" t="str">
        <f>IF(Baseline!D63="","",Baseline!D63)</f>
        <v/>
      </c>
      <c r="E64" s="133" t="str">
        <f t="shared" si="7"/>
        <v/>
      </c>
      <c r="F64" s="132"/>
      <c r="G64" s="100"/>
      <c r="H64" s="100"/>
      <c r="I64" s="100"/>
      <c r="J64" s="100"/>
      <c r="K64" s="473"/>
      <c r="L64" s="475"/>
      <c r="M64" s="100"/>
      <c r="N64" s="100"/>
      <c r="O64" s="100"/>
      <c r="P64" s="100"/>
      <c r="Q64" s="332"/>
      <c r="R64" s="205"/>
      <c r="S64" s="210"/>
      <c r="T64" s="100"/>
      <c r="U64" s="473" t="str">
        <f>IF(N64="","",N64*'Carbon factors'!$B$5*$B64)</f>
        <v/>
      </c>
      <c r="V64" s="473" t="str">
        <f>IF(O64="","",O64*'Carbon factors'!$B$5*$B64)</f>
        <v/>
      </c>
      <c r="W64" s="473" t="str">
        <f>IF(P64="","",P64*'Carbon factors'!$B$5*$B64)</f>
        <v/>
      </c>
      <c r="X64" s="262" t="str">
        <f t="shared" si="8"/>
        <v/>
      </c>
      <c r="Y64" s="49" t="str">
        <f t="shared" si="9"/>
        <v/>
      </c>
      <c r="Z64" s="47" t="str">
        <f t="shared" si="10"/>
        <v/>
      </c>
      <c r="AA64" s="47" t="str">
        <f t="shared" si="11"/>
        <v/>
      </c>
      <c r="AB64" s="47" t="str">
        <f t="shared" si="12"/>
        <v/>
      </c>
      <c r="AC64" s="473"/>
      <c r="AD64" s="473"/>
      <c r="AE64" s="473"/>
      <c r="AF64" s="48" t="str">
        <f t="shared" si="13"/>
        <v/>
      </c>
      <c r="AG64" s="61" t="str">
        <f t="shared" ref="AG64:AG93" si="14">IFERROR(AF64/$B64,"")</f>
        <v/>
      </c>
    </row>
    <row r="65" spans="1:33" s="36" customFormat="1" ht="13.5" customHeight="1">
      <c r="A65" s="286" t="str">
        <f>IF(Baseline!A64="","",Baseline!A64)</f>
        <v/>
      </c>
      <c r="B65" s="140" t="str">
        <f>IF(Baseline!B64="","",Baseline!B64)</f>
        <v/>
      </c>
      <c r="C65" s="140" t="str">
        <f>IF(Baseline!C64="","",Baseline!C64)</f>
        <v/>
      </c>
      <c r="D65" s="140" t="str">
        <f>IF(Baseline!D64="","",Baseline!D64)</f>
        <v/>
      </c>
      <c r="E65" s="133" t="str">
        <f t="shared" si="7"/>
        <v/>
      </c>
      <c r="F65" s="132"/>
      <c r="G65" s="100"/>
      <c r="H65" s="100"/>
      <c r="I65" s="100"/>
      <c r="J65" s="100"/>
      <c r="K65" s="473"/>
      <c r="L65" s="475"/>
      <c r="M65" s="100"/>
      <c r="N65" s="100"/>
      <c r="O65" s="100"/>
      <c r="P65" s="100"/>
      <c r="Q65" s="332"/>
      <c r="R65" s="205"/>
      <c r="S65" s="210"/>
      <c r="T65" s="100"/>
      <c r="U65" s="473" t="str">
        <f>IF(N65="","",N65*'Carbon factors'!$B$5*$B65)</f>
        <v/>
      </c>
      <c r="V65" s="473" t="str">
        <f>IF(O65="","",O65*'Carbon factors'!$B$5*$B65)</f>
        <v/>
      </c>
      <c r="W65" s="473" t="str">
        <f>IF(P65="","",P65*'Carbon factors'!$B$5*$B65)</f>
        <v/>
      </c>
      <c r="X65" s="262" t="str">
        <f t="shared" si="8"/>
        <v/>
      </c>
      <c r="Y65" s="49" t="str">
        <f t="shared" si="9"/>
        <v/>
      </c>
      <c r="Z65" s="47" t="str">
        <f t="shared" si="10"/>
        <v/>
      </c>
      <c r="AA65" s="47" t="str">
        <f t="shared" si="11"/>
        <v/>
      </c>
      <c r="AB65" s="47" t="str">
        <f t="shared" si="12"/>
        <v/>
      </c>
      <c r="AC65" s="473"/>
      <c r="AD65" s="473"/>
      <c r="AE65" s="473"/>
      <c r="AF65" s="48" t="str">
        <f t="shared" si="13"/>
        <v/>
      </c>
      <c r="AG65" s="61" t="str">
        <f t="shared" si="14"/>
        <v/>
      </c>
    </row>
    <row r="66" spans="1:33" s="36" customFormat="1" ht="13.5" customHeight="1">
      <c r="A66" s="286" t="str">
        <f>IF(Baseline!A65="","",Baseline!A65)</f>
        <v/>
      </c>
      <c r="B66" s="140" t="str">
        <f>IF(Baseline!B65="","",Baseline!B65)</f>
        <v/>
      </c>
      <c r="C66" s="140" t="str">
        <f>IF(Baseline!C65="","",Baseline!C65)</f>
        <v/>
      </c>
      <c r="D66" s="140" t="str">
        <f>IF(Baseline!D65="","",Baseline!D65)</f>
        <v/>
      </c>
      <c r="E66" s="133" t="str">
        <f t="shared" si="7"/>
        <v/>
      </c>
      <c r="F66" s="132"/>
      <c r="G66" s="100"/>
      <c r="H66" s="100"/>
      <c r="I66" s="100"/>
      <c r="J66" s="100"/>
      <c r="K66" s="473"/>
      <c r="L66" s="475"/>
      <c r="M66" s="100"/>
      <c r="N66" s="100"/>
      <c r="O66" s="100"/>
      <c r="P66" s="100"/>
      <c r="Q66" s="332"/>
      <c r="R66" s="205"/>
      <c r="S66" s="210"/>
      <c r="T66" s="100"/>
      <c r="U66" s="473" t="str">
        <f>IF(N66="","",N66*'Carbon factors'!$B$5*$B66)</f>
        <v/>
      </c>
      <c r="V66" s="473" t="str">
        <f>IF(O66="","",O66*'Carbon factors'!$B$5*$B66)</f>
        <v/>
      </c>
      <c r="W66" s="473" t="str">
        <f>IF(P66="","",P66*'Carbon factors'!$B$5*$B66)</f>
        <v/>
      </c>
      <c r="X66" s="262" t="str">
        <f t="shared" si="8"/>
        <v/>
      </c>
      <c r="Y66" s="49" t="str">
        <f t="shared" si="9"/>
        <v/>
      </c>
      <c r="Z66" s="47" t="str">
        <f t="shared" si="10"/>
        <v/>
      </c>
      <c r="AA66" s="47" t="str">
        <f t="shared" si="11"/>
        <v/>
      </c>
      <c r="AB66" s="47" t="str">
        <f t="shared" si="12"/>
        <v/>
      </c>
      <c r="AC66" s="473"/>
      <c r="AD66" s="473"/>
      <c r="AE66" s="473"/>
      <c r="AF66" s="48" t="str">
        <f t="shared" si="13"/>
        <v/>
      </c>
      <c r="AG66" s="61" t="str">
        <f t="shared" si="14"/>
        <v/>
      </c>
    </row>
    <row r="67" spans="1:33" s="36" customFormat="1" ht="13.5" customHeight="1">
      <c r="A67" s="286" t="str">
        <f>IF(Baseline!A66="","",Baseline!A66)</f>
        <v/>
      </c>
      <c r="B67" s="140" t="str">
        <f>IF(Baseline!B66="","",Baseline!B66)</f>
        <v/>
      </c>
      <c r="C67" s="140" t="str">
        <f>IF(Baseline!C66="","",Baseline!C66)</f>
        <v/>
      </c>
      <c r="D67" s="140" t="str">
        <f>IF(Baseline!D66="","",Baseline!D66)</f>
        <v/>
      </c>
      <c r="E67" s="133" t="str">
        <f t="shared" si="7"/>
        <v/>
      </c>
      <c r="F67" s="132"/>
      <c r="G67" s="100"/>
      <c r="H67" s="100"/>
      <c r="I67" s="100"/>
      <c r="J67" s="100"/>
      <c r="K67" s="473"/>
      <c r="L67" s="475"/>
      <c r="M67" s="100"/>
      <c r="N67" s="100"/>
      <c r="O67" s="100"/>
      <c r="P67" s="100"/>
      <c r="Q67" s="332"/>
      <c r="R67" s="205"/>
      <c r="S67" s="210"/>
      <c r="T67" s="100"/>
      <c r="U67" s="473" t="str">
        <f>IF(N67="","",N67*'Carbon factors'!$B$5*$B67)</f>
        <v/>
      </c>
      <c r="V67" s="473" t="str">
        <f>IF(O67="","",O67*'Carbon factors'!$B$5*$B67)</f>
        <v/>
      </c>
      <c r="W67" s="473" t="str">
        <f>IF(P67="","",P67*'Carbon factors'!$B$5*$B67)</f>
        <v/>
      </c>
      <c r="X67" s="262" t="str">
        <f t="shared" si="8"/>
        <v/>
      </c>
      <c r="Y67" s="49" t="str">
        <f t="shared" si="9"/>
        <v/>
      </c>
      <c r="Z67" s="47" t="str">
        <f t="shared" si="10"/>
        <v/>
      </c>
      <c r="AA67" s="47" t="str">
        <f t="shared" si="11"/>
        <v/>
      </c>
      <c r="AB67" s="47" t="str">
        <f t="shared" si="12"/>
        <v/>
      </c>
      <c r="AC67" s="473"/>
      <c r="AD67" s="473"/>
      <c r="AE67" s="473"/>
      <c r="AF67" s="48" t="str">
        <f t="shared" si="13"/>
        <v/>
      </c>
      <c r="AG67" s="61" t="str">
        <f t="shared" si="14"/>
        <v/>
      </c>
    </row>
    <row r="68" spans="1:33" s="36" customFormat="1" ht="13.5" customHeight="1">
      <c r="A68" s="286" t="str">
        <f>IF(Baseline!A67="","",Baseline!A67)</f>
        <v/>
      </c>
      <c r="B68" s="140" t="str">
        <f>IF(Baseline!B67="","",Baseline!B67)</f>
        <v/>
      </c>
      <c r="C68" s="140" t="str">
        <f>IF(Baseline!C67="","",Baseline!C67)</f>
        <v/>
      </c>
      <c r="D68" s="140" t="str">
        <f>IF(Baseline!D67="","",Baseline!D67)</f>
        <v/>
      </c>
      <c r="E68" s="133" t="str">
        <f t="shared" si="7"/>
        <v/>
      </c>
      <c r="F68" s="132"/>
      <c r="G68" s="100"/>
      <c r="H68" s="100"/>
      <c r="I68" s="100"/>
      <c r="J68" s="100"/>
      <c r="K68" s="473"/>
      <c r="L68" s="475"/>
      <c r="M68" s="100"/>
      <c r="N68" s="100"/>
      <c r="O68" s="100"/>
      <c r="P68" s="100"/>
      <c r="Q68" s="332"/>
      <c r="R68" s="205"/>
      <c r="S68" s="210"/>
      <c r="T68" s="100"/>
      <c r="U68" s="473" t="str">
        <f>IF(N68="","",N68*'Carbon factors'!$B$5*$B68)</f>
        <v/>
      </c>
      <c r="V68" s="473" t="str">
        <f>IF(O68="","",O68*'Carbon factors'!$B$5*$B68)</f>
        <v/>
      </c>
      <c r="W68" s="473" t="str">
        <f>IF(P68="","",P68*'Carbon factors'!$B$5*$B68)</f>
        <v/>
      </c>
      <c r="X68" s="262" t="str">
        <f t="shared" si="8"/>
        <v/>
      </c>
      <c r="Y68" s="49" t="str">
        <f t="shared" si="9"/>
        <v/>
      </c>
      <c r="Z68" s="47" t="str">
        <f t="shared" si="10"/>
        <v/>
      </c>
      <c r="AA68" s="47" t="str">
        <f t="shared" si="11"/>
        <v/>
      </c>
      <c r="AB68" s="47" t="str">
        <f t="shared" si="12"/>
        <v/>
      </c>
      <c r="AC68" s="473"/>
      <c r="AD68" s="473"/>
      <c r="AE68" s="473"/>
      <c r="AF68" s="48" t="str">
        <f t="shared" si="13"/>
        <v/>
      </c>
      <c r="AG68" s="61" t="str">
        <f t="shared" si="14"/>
        <v/>
      </c>
    </row>
    <row r="69" spans="1:33" s="36" customFormat="1" ht="13.5" customHeight="1">
      <c r="A69" s="286" t="str">
        <f>IF(Baseline!A68="","",Baseline!A68)</f>
        <v/>
      </c>
      <c r="B69" s="140" t="str">
        <f>IF(Baseline!B68="","",Baseline!B68)</f>
        <v/>
      </c>
      <c r="C69" s="140" t="str">
        <f>IF(Baseline!C68="","",Baseline!C68)</f>
        <v/>
      </c>
      <c r="D69" s="140" t="str">
        <f>IF(Baseline!D68="","",Baseline!D68)</f>
        <v/>
      </c>
      <c r="E69" s="133" t="str">
        <f t="shared" si="7"/>
        <v/>
      </c>
      <c r="F69" s="132"/>
      <c r="G69" s="100"/>
      <c r="H69" s="100"/>
      <c r="I69" s="100"/>
      <c r="J69" s="100"/>
      <c r="K69" s="473"/>
      <c r="L69" s="475"/>
      <c r="M69" s="100"/>
      <c r="N69" s="100"/>
      <c r="O69" s="100"/>
      <c r="P69" s="100"/>
      <c r="Q69" s="332"/>
      <c r="R69" s="205"/>
      <c r="S69" s="210"/>
      <c r="T69" s="100"/>
      <c r="U69" s="473" t="str">
        <f>IF(N69="","",N69*'Carbon factors'!$B$5*$B69)</f>
        <v/>
      </c>
      <c r="V69" s="473" t="str">
        <f>IF(O69="","",O69*'Carbon factors'!$B$5*$B69)</f>
        <v/>
      </c>
      <c r="W69" s="473" t="str">
        <f>IF(P69="","",P69*'Carbon factors'!$B$5*$B69)</f>
        <v/>
      </c>
      <c r="X69" s="262" t="str">
        <f t="shared" si="8"/>
        <v/>
      </c>
      <c r="Y69" s="49" t="str">
        <f t="shared" si="9"/>
        <v/>
      </c>
      <c r="Z69" s="47" t="str">
        <f t="shared" si="10"/>
        <v/>
      </c>
      <c r="AA69" s="47" t="str">
        <f t="shared" si="11"/>
        <v/>
      </c>
      <c r="AB69" s="47" t="str">
        <f t="shared" si="12"/>
        <v/>
      </c>
      <c r="AC69" s="473"/>
      <c r="AD69" s="473"/>
      <c r="AE69" s="473"/>
      <c r="AF69" s="48" t="str">
        <f t="shared" si="13"/>
        <v/>
      </c>
      <c r="AG69" s="61" t="str">
        <f t="shared" si="14"/>
        <v/>
      </c>
    </row>
    <row r="70" spans="1:33" s="36" customFormat="1" ht="13.5" customHeight="1">
      <c r="A70" s="286" t="str">
        <f>IF(Baseline!A69="","",Baseline!A69)</f>
        <v/>
      </c>
      <c r="B70" s="140" t="str">
        <f>IF(Baseline!B69="","",Baseline!B69)</f>
        <v/>
      </c>
      <c r="C70" s="140" t="str">
        <f>IF(Baseline!C69="","",Baseline!C69)</f>
        <v/>
      </c>
      <c r="D70" s="140" t="str">
        <f>IF(Baseline!D69="","",Baseline!D69)</f>
        <v/>
      </c>
      <c r="E70" s="133" t="str">
        <f t="shared" si="7"/>
        <v/>
      </c>
      <c r="F70" s="132"/>
      <c r="G70" s="100"/>
      <c r="H70" s="100"/>
      <c r="I70" s="100"/>
      <c r="J70" s="100"/>
      <c r="K70" s="473"/>
      <c r="L70" s="475"/>
      <c r="M70" s="100"/>
      <c r="N70" s="100"/>
      <c r="O70" s="100"/>
      <c r="P70" s="100"/>
      <c r="Q70" s="332"/>
      <c r="R70" s="205"/>
      <c r="S70" s="210"/>
      <c r="T70" s="100"/>
      <c r="U70" s="473" t="str">
        <f>IF(N70="","",N70*'Carbon factors'!$B$5*$B70)</f>
        <v/>
      </c>
      <c r="V70" s="473" t="str">
        <f>IF(O70="","",O70*'Carbon factors'!$B$5*$B70)</f>
        <v/>
      </c>
      <c r="W70" s="473" t="str">
        <f>IF(P70="","",P70*'Carbon factors'!$B$5*$B70)</f>
        <v/>
      </c>
      <c r="X70" s="262" t="str">
        <f t="shared" si="8"/>
        <v/>
      </c>
      <c r="Y70" s="49" t="str">
        <f t="shared" si="9"/>
        <v/>
      </c>
      <c r="Z70" s="47" t="str">
        <f t="shared" si="10"/>
        <v/>
      </c>
      <c r="AA70" s="47" t="str">
        <f t="shared" si="11"/>
        <v/>
      </c>
      <c r="AB70" s="47" t="str">
        <f t="shared" si="12"/>
        <v/>
      </c>
      <c r="AC70" s="473"/>
      <c r="AD70" s="473"/>
      <c r="AE70" s="473"/>
      <c r="AF70" s="48" t="str">
        <f t="shared" si="13"/>
        <v/>
      </c>
      <c r="AG70" s="61" t="str">
        <f t="shared" si="14"/>
        <v/>
      </c>
    </row>
    <row r="71" spans="1:33" s="36" customFormat="1" ht="13.5" customHeight="1">
      <c r="A71" s="286" t="str">
        <f>IF(Baseline!A70="","",Baseline!A70)</f>
        <v/>
      </c>
      <c r="B71" s="140" t="str">
        <f>IF(Baseline!B70="","",Baseline!B70)</f>
        <v/>
      </c>
      <c r="C71" s="140" t="str">
        <f>IF(Baseline!C70="","",Baseline!C70)</f>
        <v/>
      </c>
      <c r="D71" s="140" t="str">
        <f>IF(Baseline!D70="","",Baseline!D70)</f>
        <v/>
      </c>
      <c r="E71" s="133" t="str">
        <f t="shared" si="7"/>
        <v/>
      </c>
      <c r="F71" s="132"/>
      <c r="G71" s="100"/>
      <c r="H71" s="100"/>
      <c r="I71" s="100"/>
      <c r="J71" s="100"/>
      <c r="K71" s="473"/>
      <c r="L71" s="475"/>
      <c r="M71" s="100"/>
      <c r="N71" s="100"/>
      <c r="O71" s="100"/>
      <c r="P71" s="100"/>
      <c r="Q71" s="332"/>
      <c r="R71" s="205"/>
      <c r="S71" s="210"/>
      <c r="T71" s="100"/>
      <c r="U71" s="473" t="str">
        <f>IF(N71="","",N71*'Carbon factors'!$B$5*$B71)</f>
        <v/>
      </c>
      <c r="V71" s="473" t="str">
        <f>IF(O71="","",O71*'Carbon factors'!$B$5*$B71)</f>
        <v/>
      </c>
      <c r="W71" s="473" t="str">
        <f>IF(P71="","",P71*'Carbon factors'!$B$5*$B71)</f>
        <v/>
      </c>
      <c r="X71" s="262" t="str">
        <f t="shared" si="8"/>
        <v/>
      </c>
      <c r="Y71" s="49" t="str">
        <f t="shared" si="9"/>
        <v/>
      </c>
      <c r="Z71" s="47" t="str">
        <f t="shared" si="10"/>
        <v/>
      </c>
      <c r="AA71" s="47" t="str">
        <f t="shared" si="11"/>
        <v/>
      </c>
      <c r="AB71" s="47" t="str">
        <f t="shared" si="12"/>
        <v/>
      </c>
      <c r="AC71" s="473"/>
      <c r="AD71" s="473"/>
      <c r="AE71" s="473"/>
      <c r="AF71" s="48" t="str">
        <f t="shared" si="13"/>
        <v/>
      </c>
      <c r="AG71" s="61" t="str">
        <f t="shared" si="14"/>
        <v/>
      </c>
    </row>
    <row r="72" spans="1:33" s="36" customFormat="1" ht="13.5" customHeight="1">
      <c r="A72" s="286" t="str">
        <f>IF(Baseline!A71="","",Baseline!A71)</f>
        <v/>
      </c>
      <c r="B72" s="140" t="str">
        <f>IF(Baseline!B71="","",Baseline!B71)</f>
        <v/>
      </c>
      <c r="C72" s="140" t="str">
        <f>IF(Baseline!C71="","",Baseline!C71)</f>
        <v/>
      </c>
      <c r="D72" s="140" t="str">
        <f>IF(Baseline!D71="","",Baseline!D71)</f>
        <v/>
      </c>
      <c r="E72" s="133" t="str">
        <f t="shared" si="7"/>
        <v/>
      </c>
      <c r="F72" s="132"/>
      <c r="G72" s="100"/>
      <c r="H72" s="100"/>
      <c r="I72" s="100"/>
      <c r="J72" s="100"/>
      <c r="K72" s="473"/>
      <c r="L72" s="475"/>
      <c r="M72" s="100"/>
      <c r="N72" s="100"/>
      <c r="O72" s="100"/>
      <c r="P72" s="100"/>
      <c r="Q72" s="332"/>
      <c r="R72" s="205"/>
      <c r="S72" s="210"/>
      <c r="T72" s="100"/>
      <c r="U72" s="473" t="str">
        <f>IF(N72="","",N72*'Carbon factors'!$B$5*$B72)</f>
        <v/>
      </c>
      <c r="V72" s="473" t="str">
        <f>IF(O72="","",O72*'Carbon factors'!$B$5*$B72)</f>
        <v/>
      </c>
      <c r="W72" s="473" t="str">
        <f>IF(P72="","",P72*'Carbon factors'!$B$5*$B72)</f>
        <v/>
      </c>
      <c r="X72" s="262" t="str">
        <f t="shared" si="8"/>
        <v/>
      </c>
      <c r="Y72" s="49" t="str">
        <f t="shared" si="9"/>
        <v/>
      </c>
      <c r="Z72" s="47" t="str">
        <f t="shared" si="10"/>
        <v/>
      </c>
      <c r="AA72" s="47" t="str">
        <f t="shared" si="11"/>
        <v/>
      </c>
      <c r="AB72" s="47" t="str">
        <f t="shared" si="12"/>
        <v/>
      </c>
      <c r="AC72" s="473"/>
      <c r="AD72" s="473"/>
      <c r="AE72" s="473"/>
      <c r="AF72" s="48" t="str">
        <f t="shared" si="13"/>
        <v/>
      </c>
      <c r="AG72" s="61" t="str">
        <f t="shared" si="14"/>
        <v/>
      </c>
    </row>
    <row r="73" spans="1:33" s="36" customFormat="1" ht="13.5" customHeight="1">
      <c r="A73" s="286" t="str">
        <f>IF(Baseline!A72="","",Baseline!A72)</f>
        <v/>
      </c>
      <c r="B73" s="140" t="str">
        <f>IF(Baseline!B72="","",Baseline!B72)</f>
        <v/>
      </c>
      <c r="C73" s="140" t="str">
        <f>IF(Baseline!C72="","",Baseline!C72)</f>
        <v/>
      </c>
      <c r="D73" s="140" t="str">
        <f>IF(Baseline!D72="","",Baseline!D72)</f>
        <v/>
      </c>
      <c r="E73" s="133" t="str">
        <f t="shared" si="7"/>
        <v/>
      </c>
      <c r="F73" s="132"/>
      <c r="G73" s="100"/>
      <c r="H73" s="100"/>
      <c r="I73" s="100"/>
      <c r="J73" s="100"/>
      <c r="K73" s="473"/>
      <c r="L73" s="475"/>
      <c r="M73" s="100"/>
      <c r="N73" s="100"/>
      <c r="O73" s="100"/>
      <c r="P73" s="100"/>
      <c r="Q73" s="332"/>
      <c r="R73" s="205"/>
      <c r="S73" s="210"/>
      <c r="T73" s="100"/>
      <c r="U73" s="473" t="str">
        <f>IF(N73="","",N73*'Carbon factors'!$B$5*$B73)</f>
        <v/>
      </c>
      <c r="V73" s="473" t="str">
        <f>IF(O73="","",O73*'Carbon factors'!$B$5*$B73)</f>
        <v/>
      </c>
      <c r="W73" s="473" t="str">
        <f>IF(P73="","",P73*'Carbon factors'!$B$5*$B73)</f>
        <v/>
      </c>
      <c r="X73" s="262" t="str">
        <f t="shared" si="8"/>
        <v/>
      </c>
      <c r="Y73" s="49" t="str">
        <f t="shared" si="9"/>
        <v/>
      </c>
      <c r="Z73" s="47" t="str">
        <f t="shared" si="10"/>
        <v/>
      </c>
      <c r="AA73" s="47" t="str">
        <f t="shared" si="11"/>
        <v/>
      </c>
      <c r="AB73" s="47" t="str">
        <f t="shared" si="12"/>
        <v/>
      </c>
      <c r="AC73" s="473"/>
      <c r="AD73" s="473"/>
      <c r="AE73" s="473"/>
      <c r="AF73" s="48" t="str">
        <f t="shared" si="13"/>
        <v/>
      </c>
      <c r="AG73" s="61" t="str">
        <f t="shared" si="14"/>
        <v/>
      </c>
    </row>
    <row r="74" spans="1:33" s="36" customFormat="1" ht="13.5" customHeight="1">
      <c r="A74" s="286" t="str">
        <f>IF(Baseline!A73="","",Baseline!A73)</f>
        <v/>
      </c>
      <c r="B74" s="140" t="str">
        <f>IF(Baseline!B73="","",Baseline!B73)</f>
        <v/>
      </c>
      <c r="C74" s="140" t="str">
        <f>IF(Baseline!C73="","",Baseline!C73)</f>
        <v/>
      </c>
      <c r="D74" s="140" t="str">
        <f>IF(Baseline!D73="","",Baseline!D73)</f>
        <v/>
      </c>
      <c r="E74" s="133" t="str">
        <f t="shared" si="7"/>
        <v/>
      </c>
      <c r="F74" s="132"/>
      <c r="G74" s="100"/>
      <c r="H74" s="100"/>
      <c r="I74" s="100"/>
      <c r="J74" s="100"/>
      <c r="K74" s="473"/>
      <c r="L74" s="475"/>
      <c r="M74" s="100"/>
      <c r="N74" s="100"/>
      <c r="O74" s="100"/>
      <c r="P74" s="100"/>
      <c r="Q74" s="332"/>
      <c r="R74" s="205"/>
      <c r="S74" s="210"/>
      <c r="T74" s="100"/>
      <c r="U74" s="473" t="str">
        <f>IF(N74="","",N74*'Carbon factors'!$B$5*$B74)</f>
        <v/>
      </c>
      <c r="V74" s="473" t="str">
        <f>IF(O74="","",O74*'Carbon factors'!$B$5*$B74)</f>
        <v/>
      </c>
      <c r="W74" s="473" t="str">
        <f>IF(P74="","",P74*'Carbon factors'!$B$5*$B74)</f>
        <v/>
      </c>
      <c r="X74" s="262" t="str">
        <f t="shared" si="8"/>
        <v/>
      </c>
      <c r="Y74" s="49" t="str">
        <f t="shared" si="9"/>
        <v/>
      </c>
      <c r="Z74" s="47" t="str">
        <f t="shared" si="10"/>
        <v/>
      </c>
      <c r="AA74" s="47" t="str">
        <f t="shared" si="11"/>
        <v/>
      </c>
      <c r="AB74" s="47" t="str">
        <f t="shared" si="12"/>
        <v/>
      </c>
      <c r="AC74" s="473"/>
      <c r="AD74" s="473"/>
      <c r="AE74" s="473"/>
      <c r="AF74" s="48" t="str">
        <f t="shared" si="13"/>
        <v/>
      </c>
      <c r="AG74" s="61" t="str">
        <f t="shared" si="14"/>
        <v/>
      </c>
    </row>
    <row r="75" spans="1:33" s="36" customFormat="1" ht="13.5" customHeight="1">
      <c r="A75" s="286" t="str">
        <f>IF(Baseline!A74="","",Baseline!A74)</f>
        <v/>
      </c>
      <c r="B75" s="140" t="str">
        <f>IF(Baseline!B74="","",Baseline!B74)</f>
        <v/>
      </c>
      <c r="C75" s="140" t="str">
        <f>IF(Baseline!C74="","",Baseline!C74)</f>
        <v/>
      </c>
      <c r="D75" s="140" t="str">
        <f>IF(Baseline!D74="","",Baseline!D74)</f>
        <v/>
      </c>
      <c r="E75" s="133" t="str">
        <f t="shared" si="7"/>
        <v/>
      </c>
      <c r="F75" s="132"/>
      <c r="G75" s="100"/>
      <c r="H75" s="100"/>
      <c r="I75" s="100"/>
      <c r="J75" s="100"/>
      <c r="K75" s="473"/>
      <c r="L75" s="475"/>
      <c r="M75" s="100"/>
      <c r="N75" s="100"/>
      <c r="O75" s="100"/>
      <c r="P75" s="100"/>
      <c r="Q75" s="332"/>
      <c r="R75" s="205"/>
      <c r="S75" s="210"/>
      <c r="T75" s="100"/>
      <c r="U75" s="473" t="str">
        <f>IF(N75="","",N75*'Carbon factors'!$B$5*$B75)</f>
        <v/>
      </c>
      <c r="V75" s="473" t="str">
        <f>IF(O75="","",O75*'Carbon factors'!$B$5*$B75)</f>
        <v/>
      </c>
      <c r="W75" s="473" t="str">
        <f>IF(P75="","",P75*'Carbon factors'!$B$5*$B75)</f>
        <v/>
      </c>
      <c r="X75" s="262" t="str">
        <f t="shared" si="8"/>
        <v/>
      </c>
      <c r="Y75" s="49" t="str">
        <f t="shared" si="9"/>
        <v/>
      </c>
      <c r="Z75" s="47" t="str">
        <f t="shared" si="10"/>
        <v/>
      </c>
      <c r="AA75" s="47" t="str">
        <f t="shared" si="11"/>
        <v/>
      </c>
      <c r="AB75" s="47" t="str">
        <f t="shared" si="12"/>
        <v/>
      </c>
      <c r="AC75" s="473"/>
      <c r="AD75" s="473"/>
      <c r="AE75" s="473"/>
      <c r="AF75" s="48" t="str">
        <f t="shared" si="13"/>
        <v/>
      </c>
      <c r="AG75" s="61" t="str">
        <f t="shared" si="14"/>
        <v/>
      </c>
    </row>
    <row r="76" spans="1:33" s="36" customFormat="1" ht="13.5" customHeight="1">
      <c r="A76" s="286" t="str">
        <f>IF(Baseline!A75="","",Baseline!A75)</f>
        <v/>
      </c>
      <c r="B76" s="140" t="str">
        <f>IF(Baseline!B75="","",Baseline!B75)</f>
        <v/>
      </c>
      <c r="C76" s="140" t="str">
        <f>IF(Baseline!C75="","",Baseline!C75)</f>
        <v/>
      </c>
      <c r="D76" s="140" t="str">
        <f>IF(Baseline!D75="","",Baseline!D75)</f>
        <v/>
      </c>
      <c r="E76" s="133" t="str">
        <f t="shared" si="7"/>
        <v/>
      </c>
      <c r="F76" s="132"/>
      <c r="G76" s="100"/>
      <c r="H76" s="100"/>
      <c r="I76" s="100"/>
      <c r="J76" s="100"/>
      <c r="K76" s="473"/>
      <c r="L76" s="475"/>
      <c r="M76" s="100"/>
      <c r="N76" s="100"/>
      <c r="O76" s="100"/>
      <c r="P76" s="100"/>
      <c r="Q76" s="332"/>
      <c r="R76" s="205"/>
      <c r="S76" s="210"/>
      <c r="T76" s="100"/>
      <c r="U76" s="473" t="str">
        <f>IF(N76="","",N76*'Carbon factors'!$B$5*$B76)</f>
        <v/>
      </c>
      <c r="V76" s="473" t="str">
        <f>IF(O76="","",O76*'Carbon factors'!$B$5*$B76)</f>
        <v/>
      </c>
      <c r="W76" s="473" t="str">
        <f>IF(P76="","",P76*'Carbon factors'!$B$5*$B76)</f>
        <v/>
      </c>
      <c r="X76" s="262" t="str">
        <f t="shared" si="8"/>
        <v/>
      </c>
      <c r="Y76" s="49" t="str">
        <f t="shared" si="9"/>
        <v/>
      </c>
      <c r="Z76" s="47" t="str">
        <f t="shared" si="10"/>
        <v/>
      </c>
      <c r="AA76" s="47" t="str">
        <f t="shared" si="11"/>
        <v/>
      </c>
      <c r="AB76" s="47" t="str">
        <f t="shared" si="12"/>
        <v/>
      </c>
      <c r="AC76" s="473"/>
      <c r="AD76" s="473"/>
      <c r="AE76" s="473"/>
      <c r="AF76" s="48" t="str">
        <f t="shared" si="13"/>
        <v/>
      </c>
      <c r="AG76" s="61" t="str">
        <f t="shared" si="14"/>
        <v/>
      </c>
    </row>
    <row r="77" spans="1:33" s="36" customFormat="1" ht="13.5" customHeight="1">
      <c r="A77" s="286" t="str">
        <f>IF(Baseline!A76="","",Baseline!A76)</f>
        <v/>
      </c>
      <c r="B77" s="140" t="str">
        <f>IF(Baseline!B76="","",Baseline!B76)</f>
        <v/>
      </c>
      <c r="C77" s="140" t="str">
        <f>IF(Baseline!C76="","",Baseline!C76)</f>
        <v/>
      </c>
      <c r="D77" s="140" t="str">
        <f>IF(Baseline!D76="","",Baseline!D76)</f>
        <v/>
      </c>
      <c r="E77" s="133" t="str">
        <f t="shared" si="7"/>
        <v/>
      </c>
      <c r="F77" s="132"/>
      <c r="G77" s="100"/>
      <c r="H77" s="100"/>
      <c r="I77" s="100"/>
      <c r="J77" s="100"/>
      <c r="K77" s="473"/>
      <c r="L77" s="475"/>
      <c r="M77" s="100"/>
      <c r="N77" s="100"/>
      <c r="O77" s="100"/>
      <c r="P77" s="100"/>
      <c r="Q77" s="332"/>
      <c r="R77" s="205"/>
      <c r="S77" s="210"/>
      <c r="T77" s="100"/>
      <c r="U77" s="473" t="str">
        <f>IF(N77="","",N77*'Carbon factors'!$B$5*$B77)</f>
        <v/>
      </c>
      <c r="V77" s="473" t="str">
        <f>IF(O77="","",O77*'Carbon factors'!$B$5*$B77)</f>
        <v/>
      </c>
      <c r="W77" s="473" t="str">
        <f>IF(P77="","",P77*'Carbon factors'!$B$5*$B77)</f>
        <v/>
      </c>
      <c r="X77" s="262" t="str">
        <f t="shared" si="8"/>
        <v/>
      </c>
      <c r="Y77" s="49" t="str">
        <f t="shared" si="9"/>
        <v/>
      </c>
      <c r="Z77" s="47" t="str">
        <f t="shared" si="10"/>
        <v/>
      </c>
      <c r="AA77" s="47" t="str">
        <f t="shared" si="11"/>
        <v/>
      </c>
      <c r="AB77" s="47" t="str">
        <f t="shared" si="12"/>
        <v/>
      </c>
      <c r="AC77" s="473"/>
      <c r="AD77" s="473"/>
      <c r="AE77" s="473"/>
      <c r="AF77" s="48" t="str">
        <f t="shared" si="13"/>
        <v/>
      </c>
      <c r="AG77" s="61" t="str">
        <f t="shared" si="14"/>
        <v/>
      </c>
    </row>
    <row r="78" spans="1:33" s="36" customFormat="1" ht="13.5" customHeight="1">
      <c r="A78" s="286" t="str">
        <f>IF(Baseline!A77="","",Baseline!A77)</f>
        <v/>
      </c>
      <c r="B78" s="140" t="str">
        <f>IF(Baseline!B77="","",Baseline!B77)</f>
        <v/>
      </c>
      <c r="C78" s="140" t="str">
        <f>IF(Baseline!C77="","",Baseline!C77)</f>
        <v/>
      </c>
      <c r="D78" s="140" t="str">
        <f>IF(Baseline!D77="","",Baseline!D77)</f>
        <v/>
      </c>
      <c r="E78" s="133" t="str">
        <f t="shared" si="7"/>
        <v/>
      </c>
      <c r="F78" s="132"/>
      <c r="G78" s="100"/>
      <c r="H78" s="100"/>
      <c r="I78" s="100"/>
      <c r="J78" s="100"/>
      <c r="K78" s="473"/>
      <c r="L78" s="475"/>
      <c r="M78" s="100"/>
      <c r="N78" s="100"/>
      <c r="O78" s="100"/>
      <c r="P78" s="100"/>
      <c r="Q78" s="332"/>
      <c r="R78" s="205"/>
      <c r="S78" s="210"/>
      <c r="T78" s="100"/>
      <c r="U78" s="473" t="str">
        <f>IF(N78="","",N78*'Carbon factors'!$B$5*$B78)</f>
        <v/>
      </c>
      <c r="V78" s="473" t="str">
        <f>IF(O78="","",O78*'Carbon factors'!$B$5*$B78)</f>
        <v/>
      </c>
      <c r="W78" s="473" t="str">
        <f>IF(P78="","",P78*'Carbon factors'!$B$5*$B78)</f>
        <v/>
      </c>
      <c r="X78" s="262" t="str">
        <f t="shared" si="8"/>
        <v/>
      </c>
      <c r="Y78" s="49" t="str">
        <f t="shared" si="9"/>
        <v/>
      </c>
      <c r="Z78" s="47" t="str">
        <f t="shared" si="10"/>
        <v/>
      </c>
      <c r="AA78" s="47" t="str">
        <f t="shared" si="11"/>
        <v/>
      </c>
      <c r="AB78" s="47" t="str">
        <f t="shared" si="12"/>
        <v/>
      </c>
      <c r="AC78" s="473"/>
      <c r="AD78" s="473"/>
      <c r="AE78" s="473"/>
      <c r="AF78" s="48" t="str">
        <f t="shared" si="13"/>
        <v/>
      </c>
      <c r="AG78" s="61" t="str">
        <f t="shared" si="14"/>
        <v/>
      </c>
    </row>
    <row r="79" spans="1:33" s="36" customFormat="1" ht="13.5" customHeight="1">
      <c r="A79" s="286" t="str">
        <f>IF(Baseline!A78="","",Baseline!A78)</f>
        <v/>
      </c>
      <c r="B79" s="140" t="str">
        <f>IF(Baseline!B78="","",Baseline!B78)</f>
        <v/>
      </c>
      <c r="C79" s="140" t="str">
        <f>IF(Baseline!C78="","",Baseline!C78)</f>
        <v/>
      </c>
      <c r="D79" s="140" t="str">
        <f>IF(Baseline!D78="","",Baseline!D78)</f>
        <v/>
      </c>
      <c r="E79" s="133" t="str">
        <f t="shared" si="7"/>
        <v/>
      </c>
      <c r="F79" s="132"/>
      <c r="G79" s="100"/>
      <c r="H79" s="100"/>
      <c r="I79" s="100"/>
      <c r="J79" s="100"/>
      <c r="K79" s="473"/>
      <c r="L79" s="475"/>
      <c r="M79" s="100"/>
      <c r="N79" s="100"/>
      <c r="O79" s="100"/>
      <c r="P79" s="100"/>
      <c r="Q79" s="332"/>
      <c r="R79" s="205"/>
      <c r="S79" s="210"/>
      <c r="T79" s="100"/>
      <c r="U79" s="473" t="str">
        <f>IF(N79="","",N79*'Carbon factors'!$B$5*$B79)</f>
        <v/>
      </c>
      <c r="V79" s="473" t="str">
        <f>IF(O79="","",O79*'Carbon factors'!$B$5*$B79)</f>
        <v/>
      </c>
      <c r="W79" s="473" t="str">
        <f>IF(P79="","",P79*'Carbon factors'!$B$5*$B79)</f>
        <v/>
      </c>
      <c r="X79" s="262" t="str">
        <f t="shared" si="8"/>
        <v/>
      </c>
      <c r="Y79" s="49" t="str">
        <f t="shared" si="9"/>
        <v/>
      </c>
      <c r="Z79" s="47" t="str">
        <f t="shared" si="10"/>
        <v/>
      </c>
      <c r="AA79" s="47" t="str">
        <f t="shared" si="11"/>
        <v/>
      </c>
      <c r="AB79" s="47" t="str">
        <f t="shared" si="12"/>
        <v/>
      </c>
      <c r="AC79" s="473"/>
      <c r="AD79" s="473"/>
      <c r="AE79" s="473"/>
      <c r="AF79" s="48" t="str">
        <f t="shared" si="13"/>
        <v/>
      </c>
      <c r="AG79" s="61" t="str">
        <f t="shared" si="14"/>
        <v/>
      </c>
    </row>
    <row r="80" spans="1:33" s="36" customFormat="1" ht="13.5" customHeight="1">
      <c r="A80" s="286" t="str">
        <f>IF(Baseline!A79="","",Baseline!A79)</f>
        <v/>
      </c>
      <c r="B80" s="140" t="str">
        <f>IF(Baseline!B79="","",Baseline!B79)</f>
        <v/>
      </c>
      <c r="C80" s="140" t="str">
        <f>IF(Baseline!C79="","",Baseline!C79)</f>
        <v/>
      </c>
      <c r="D80" s="140" t="str">
        <f>IF(Baseline!D79="","",Baseline!D79)</f>
        <v/>
      </c>
      <c r="E80" s="133" t="str">
        <f t="shared" si="7"/>
        <v/>
      </c>
      <c r="F80" s="132"/>
      <c r="G80" s="100"/>
      <c r="H80" s="100"/>
      <c r="I80" s="100"/>
      <c r="J80" s="100"/>
      <c r="K80" s="473"/>
      <c r="L80" s="475"/>
      <c r="M80" s="100"/>
      <c r="N80" s="100"/>
      <c r="O80" s="100"/>
      <c r="P80" s="100"/>
      <c r="Q80" s="332"/>
      <c r="R80" s="205"/>
      <c r="S80" s="210"/>
      <c r="T80" s="100"/>
      <c r="U80" s="473" t="str">
        <f>IF(N80="","",N80*'Carbon factors'!$B$5*$B80)</f>
        <v/>
      </c>
      <c r="V80" s="473" t="str">
        <f>IF(O80="","",O80*'Carbon factors'!$B$5*$B80)</f>
        <v/>
      </c>
      <c r="W80" s="473" t="str">
        <f>IF(P80="","",P80*'Carbon factors'!$B$5*$B80)</f>
        <v/>
      </c>
      <c r="X80" s="262" t="str">
        <f t="shared" si="8"/>
        <v/>
      </c>
      <c r="Y80" s="49" t="str">
        <f t="shared" si="9"/>
        <v/>
      </c>
      <c r="Z80" s="47" t="str">
        <f t="shared" si="10"/>
        <v/>
      </c>
      <c r="AA80" s="47" t="str">
        <f t="shared" si="11"/>
        <v/>
      </c>
      <c r="AB80" s="47" t="str">
        <f t="shared" si="12"/>
        <v/>
      </c>
      <c r="AC80" s="473"/>
      <c r="AD80" s="473"/>
      <c r="AE80" s="473"/>
      <c r="AF80" s="48" t="str">
        <f t="shared" si="13"/>
        <v/>
      </c>
      <c r="AG80" s="61" t="str">
        <f t="shared" si="14"/>
        <v/>
      </c>
    </row>
    <row r="81" spans="1:33" s="36" customFormat="1" ht="13.5" customHeight="1">
      <c r="A81" s="286" t="str">
        <f>IF(Baseline!A80="","",Baseline!A80)</f>
        <v/>
      </c>
      <c r="B81" s="140" t="str">
        <f>IF(Baseline!B80="","",Baseline!B80)</f>
        <v/>
      </c>
      <c r="C81" s="140" t="str">
        <f>IF(Baseline!C80="","",Baseline!C80)</f>
        <v/>
      </c>
      <c r="D81" s="140" t="str">
        <f>IF(Baseline!D80="","",Baseline!D80)</f>
        <v/>
      </c>
      <c r="E81" s="133" t="str">
        <f t="shared" si="7"/>
        <v/>
      </c>
      <c r="F81" s="132"/>
      <c r="G81" s="100"/>
      <c r="H81" s="100"/>
      <c r="I81" s="100"/>
      <c r="J81" s="100"/>
      <c r="K81" s="473"/>
      <c r="L81" s="475"/>
      <c r="M81" s="100"/>
      <c r="N81" s="100"/>
      <c r="O81" s="100"/>
      <c r="P81" s="100"/>
      <c r="Q81" s="332"/>
      <c r="R81" s="205"/>
      <c r="S81" s="210"/>
      <c r="T81" s="100"/>
      <c r="U81" s="473" t="str">
        <f>IF(N81="","",N81*'Carbon factors'!$B$5*$B81)</f>
        <v/>
      </c>
      <c r="V81" s="473" t="str">
        <f>IF(O81="","",O81*'Carbon factors'!$B$5*$B81)</f>
        <v/>
      </c>
      <c r="W81" s="473" t="str">
        <f>IF(P81="","",P81*'Carbon factors'!$B$5*$B81)</f>
        <v/>
      </c>
      <c r="X81" s="262" t="str">
        <f t="shared" si="8"/>
        <v/>
      </c>
      <c r="Y81" s="49" t="str">
        <f t="shared" si="9"/>
        <v/>
      </c>
      <c r="Z81" s="47" t="str">
        <f t="shared" si="10"/>
        <v/>
      </c>
      <c r="AA81" s="47" t="str">
        <f t="shared" si="11"/>
        <v/>
      </c>
      <c r="AB81" s="47" t="str">
        <f t="shared" si="12"/>
        <v/>
      </c>
      <c r="AC81" s="473"/>
      <c r="AD81" s="473"/>
      <c r="AE81" s="473"/>
      <c r="AF81" s="48" t="str">
        <f t="shared" si="13"/>
        <v/>
      </c>
      <c r="AG81" s="61" t="str">
        <f t="shared" si="14"/>
        <v/>
      </c>
    </row>
    <row r="82" spans="1:33" s="36" customFormat="1" ht="13.5" customHeight="1">
      <c r="A82" s="286" t="str">
        <f>IF(Baseline!A81="","",Baseline!A81)</f>
        <v/>
      </c>
      <c r="B82" s="140" t="str">
        <f>IF(Baseline!B81="","",Baseline!B81)</f>
        <v/>
      </c>
      <c r="C82" s="140" t="str">
        <f>IF(Baseline!C81="","",Baseline!C81)</f>
        <v/>
      </c>
      <c r="D82" s="140" t="str">
        <f>IF(Baseline!D81="","",Baseline!D81)</f>
        <v/>
      </c>
      <c r="E82" s="133" t="str">
        <f t="shared" si="7"/>
        <v/>
      </c>
      <c r="F82" s="132"/>
      <c r="G82" s="100"/>
      <c r="H82" s="100"/>
      <c r="I82" s="100"/>
      <c r="J82" s="100"/>
      <c r="K82" s="473"/>
      <c r="L82" s="475"/>
      <c r="M82" s="100"/>
      <c r="N82" s="100"/>
      <c r="O82" s="100"/>
      <c r="P82" s="100"/>
      <c r="Q82" s="332"/>
      <c r="R82" s="205"/>
      <c r="S82" s="210"/>
      <c r="T82" s="100"/>
      <c r="U82" s="473" t="str">
        <f>IF(N82="","",N82*'Carbon factors'!$B$5*$B82)</f>
        <v/>
      </c>
      <c r="V82" s="473" t="str">
        <f>IF(O82="","",O82*'Carbon factors'!$B$5*$B82)</f>
        <v/>
      </c>
      <c r="W82" s="473" t="str">
        <f>IF(P82="","",P82*'Carbon factors'!$B$5*$B82)</f>
        <v/>
      </c>
      <c r="X82" s="262" t="str">
        <f t="shared" si="8"/>
        <v/>
      </c>
      <c r="Y82" s="49" t="str">
        <f t="shared" si="9"/>
        <v/>
      </c>
      <c r="Z82" s="47" t="str">
        <f t="shared" si="10"/>
        <v/>
      </c>
      <c r="AA82" s="47" t="str">
        <f t="shared" si="11"/>
        <v/>
      </c>
      <c r="AB82" s="47" t="str">
        <f t="shared" si="12"/>
        <v/>
      </c>
      <c r="AC82" s="473"/>
      <c r="AD82" s="473"/>
      <c r="AE82" s="473"/>
      <c r="AF82" s="48" t="str">
        <f t="shared" si="13"/>
        <v/>
      </c>
      <c r="AG82" s="61" t="str">
        <f t="shared" si="14"/>
        <v/>
      </c>
    </row>
    <row r="83" spans="1:33" s="36" customFormat="1" ht="13.5" customHeight="1">
      <c r="A83" s="286" t="str">
        <f>IF(Baseline!A82="","",Baseline!A82)</f>
        <v/>
      </c>
      <c r="B83" s="140" t="str">
        <f>IF(Baseline!B82="","",Baseline!B82)</f>
        <v/>
      </c>
      <c r="C83" s="140" t="str">
        <f>IF(Baseline!C82="","",Baseline!C82)</f>
        <v/>
      </c>
      <c r="D83" s="140" t="str">
        <f>IF(Baseline!D82="","",Baseline!D82)</f>
        <v/>
      </c>
      <c r="E83" s="133" t="str">
        <f t="shared" si="7"/>
        <v/>
      </c>
      <c r="F83" s="132"/>
      <c r="G83" s="100"/>
      <c r="H83" s="100"/>
      <c r="I83" s="100"/>
      <c r="J83" s="100"/>
      <c r="K83" s="473"/>
      <c r="L83" s="475"/>
      <c r="M83" s="100"/>
      <c r="N83" s="100"/>
      <c r="O83" s="100"/>
      <c r="P83" s="100"/>
      <c r="Q83" s="332"/>
      <c r="R83" s="205"/>
      <c r="S83" s="210"/>
      <c r="T83" s="100"/>
      <c r="U83" s="473" t="str">
        <f>IF(N83="","",N83*'Carbon factors'!$B$5*$B83)</f>
        <v/>
      </c>
      <c r="V83" s="473" t="str">
        <f>IF(O83="","",O83*'Carbon factors'!$B$5*$B83)</f>
        <v/>
      </c>
      <c r="W83" s="473" t="str">
        <f>IF(P83="","",P83*'Carbon factors'!$B$5*$B83)</f>
        <v/>
      </c>
      <c r="X83" s="262" t="str">
        <f t="shared" si="8"/>
        <v/>
      </c>
      <c r="Y83" s="49" t="str">
        <f t="shared" si="9"/>
        <v/>
      </c>
      <c r="Z83" s="47" t="str">
        <f t="shared" si="10"/>
        <v/>
      </c>
      <c r="AA83" s="47" t="str">
        <f t="shared" si="11"/>
        <v/>
      </c>
      <c r="AB83" s="47" t="str">
        <f t="shared" si="12"/>
        <v/>
      </c>
      <c r="AC83" s="473"/>
      <c r="AD83" s="473"/>
      <c r="AE83" s="473"/>
      <c r="AF83" s="48" t="str">
        <f t="shared" si="13"/>
        <v/>
      </c>
      <c r="AG83" s="61" t="str">
        <f t="shared" si="14"/>
        <v/>
      </c>
    </row>
    <row r="84" spans="1:33" s="36" customFormat="1" ht="13.5" customHeight="1">
      <c r="A84" s="286" t="str">
        <f>IF(Baseline!A83="","",Baseline!A83)</f>
        <v/>
      </c>
      <c r="B84" s="140" t="str">
        <f>IF(Baseline!B83="","",Baseline!B83)</f>
        <v/>
      </c>
      <c r="C84" s="140" t="str">
        <f>IF(Baseline!C83="","",Baseline!C83)</f>
        <v/>
      </c>
      <c r="D84" s="140" t="str">
        <f>IF(Baseline!D83="","",Baseline!D83)</f>
        <v/>
      </c>
      <c r="E84" s="133" t="str">
        <f t="shared" si="7"/>
        <v/>
      </c>
      <c r="F84" s="132"/>
      <c r="G84" s="100"/>
      <c r="H84" s="100"/>
      <c r="I84" s="100"/>
      <c r="J84" s="100"/>
      <c r="K84" s="473"/>
      <c r="L84" s="475"/>
      <c r="M84" s="100"/>
      <c r="N84" s="100"/>
      <c r="O84" s="100"/>
      <c r="P84" s="100"/>
      <c r="Q84" s="332"/>
      <c r="R84" s="205"/>
      <c r="S84" s="210"/>
      <c r="T84" s="100"/>
      <c r="U84" s="473" t="str">
        <f>IF(N84="","",N84*'Carbon factors'!$B$5*$B84)</f>
        <v/>
      </c>
      <c r="V84" s="473" t="str">
        <f>IF(O84="","",O84*'Carbon factors'!$B$5*$B84)</f>
        <v/>
      </c>
      <c r="W84" s="473" t="str">
        <f>IF(P84="","",P84*'Carbon factors'!$B$5*$B84)</f>
        <v/>
      </c>
      <c r="X84" s="262" t="str">
        <f t="shared" si="8"/>
        <v/>
      </c>
      <c r="Y84" s="49" t="str">
        <f t="shared" si="9"/>
        <v/>
      </c>
      <c r="Z84" s="47" t="str">
        <f t="shared" si="10"/>
        <v/>
      </c>
      <c r="AA84" s="47" t="str">
        <f t="shared" si="11"/>
        <v/>
      </c>
      <c r="AB84" s="47" t="str">
        <f t="shared" si="12"/>
        <v/>
      </c>
      <c r="AC84" s="473"/>
      <c r="AD84" s="473"/>
      <c r="AE84" s="473"/>
      <c r="AF84" s="48" t="str">
        <f t="shared" si="13"/>
        <v/>
      </c>
      <c r="AG84" s="61" t="str">
        <f t="shared" si="14"/>
        <v/>
      </c>
    </row>
    <row r="85" spans="1:33" s="36" customFormat="1" ht="13.5" customHeight="1">
      <c r="A85" s="286" t="str">
        <f>IF(Baseline!A84="","",Baseline!A84)</f>
        <v/>
      </c>
      <c r="B85" s="140" t="str">
        <f>IF(Baseline!B84="","",Baseline!B84)</f>
        <v/>
      </c>
      <c r="C85" s="140" t="str">
        <f>IF(Baseline!C84="","",Baseline!C84)</f>
        <v/>
      </c>
      <c r="D85" s="140" t="str">
        <f>IF(Baseline!D84="","",Baseline!D84)</f>
        <v/>
      </c>
      <c r="E85" s="133" t="str">
        <f t="shared" si="7"/>
        <v/>
      </c>
      <c r="F85" s="132"/>
      <c r="G85" s="100"/>
      <c r="H85" s="100"/>
      <c r="I85" s="100"/>
      <c r="J85" s="100"/>
      <c r="K85" s="473"/>
      <c r="L85" s="475"/>
      <c r="M85" s="100"/>
      <c r="N85" s="100"/>
      <c r="O85" s="100"/>
      <c r="P85" s="100"/>
      <c r="Q85" s="332"/>
      <c r="R85" s="205"/>
      <c r="S85" s="210"/>
      <c r="T85" s="100"/>
      <c r="U85" s="473" t="str">
        <f>IF(N85="","",N85*'Carbon factors'!$B$5*$B85)</f>
        <v/>
      </c>
      <c r="V85" s="473" t="str">
        <f>IF(O85="","",O85*'Carbon factors'!$B$5*$B85)</f>
        <v/>
      </c>
      <c r="W85" s="473" t="str">
        <f>IF(P85="","",P85*'Carbon factors'!$B$5*$B85)</f>
        <v/>
      </c>
      <c r="X85" s="262" t="str">
        <f t="shared" si="8"/>
        <v/>
      </c>
      <c r="Y85" s="49" t="str">
        <f t="shared" si="9"/>
        <v/>
      </c>
      <c r="Z85" s="47" t="str">
        <f t="shared" si="10"/>
        <v/>
      </c>
      <c r="AA85" s="47" t="str">
        <f t="shared" si="11"/>
        <v/>
      </c>
      <c r="AB85" s="47" t="str">
        <f t="shared" si="12"/>
        <v/>
      </c>
      <c r="AC85" s="473"/>
      <c r="AD85" s="473"/>
      <c r="AE85" s="473"/>
      <c r="AF85" s="48" t="str">
        <f t="shared" si="13"/>
        <v/>
      </c>
      <c r="AG85" s="61" t="str">
        <f t="shared" si="14"/>
        <v/>
      </c>
    </row>
    <row r="86" spans="1:33" s="36" customFormat="1" ht="13.5" customHeight="1">
      <c r="A86" s="286" t="str">
        <f>IF(Baseline!A85="","",Baseline!A85)</f>
        <v/>
      </c>
      <c r="B86" s="140" t="str">
        <f>IF(Baseline!B85="","",Baseline!B85)</f>
        <v/>
      </c>
      <c r="C86" s="140" t="str">
        <f>IF(Baseline!C85="","",Baseline!C85)</f>
        <v/>
      </c>
      <c r="D86" s="140" t="str">
        <f>IF(Baseline!D85="","",Baseline!D85)</f>
        <v/>
      </c>
      <c r="E86" s="133" t="str">
        <f t="shared" si="7"/>
        <v/>
      </c>
      <c r="F86" s="132"/>
      <c r="G86" s="100"/>
      <c r="H86" s="100"/>
      <c r="I86" s="100"/>
      <c r="J86" s="100"/>
      <c r="K86" s="473"/>
      <c r="L86" s="475"/>
      <c r="M86" s="100"/>
      <c r="N86" s="100"/>
      <c r="O86" s="100"/>
      <c r="P86" s="100"/>
      <c r="Q86" s="332"/>
      <c r="R86" s="205"/>
      <c r="S86" s="210"/>
      <c r="T86" s="100"/>
      <c r="U86" s="473" t="str">
        <f>IF(N86="","",N86*'Carbon factors'!$B$5*$B86)</f>
        <v/>
      </c>
      <c r="V86" s="473" t="str">
        <f>IF(O86="","",O86*'Carbon factors'!$B$5*$B86)</f>
        <v/>
      </c>
      <c r="W86" s="473" t="str">
        <f>IF(P86="","",P86*'Carbon factors'!$B$5*$B86)</f>
        <v/>
      </c>
      <c r="X86" s="262" t="str">
        <f t="shared" si="8"/>
        <v/>
      </c>
      <c r="Y86" s="49" t="str">
        <f t="shared" si="9"/>
        <v/>
      </c>
      <c r="Z86" s="47" t="str">
        <f t="shared" si="10"/>
        <v/>
      </c>
      <c r="AA86" s="47" t="str">
        <f t="shared" si="11"/>
        <v/>
      </c>
      <c r="AB86" s="47" t="str">
        <f t="shared" si="12"/>
        <v/>
      </c>
      <c r="AC86" s="473"/>
      <c r="AD86" s="473"/>
      <c r="AE86" s="473"/>
      <c r="AF86" s="48" t="str">
        <f t="shared" si="13"/>
        <v/>
      </c>
      <c r="AG86" s="61" t="str">
        <f t="shared" si="14"/>
        <v/>
      </c>
    </row>
    <row r="87" spans="1:33" s="36" customFormat="1" ht="13.5" customHeight="1">
      <c r="A87" s="286" t="str">
        <f>IF(Baseline!A86="","",Baseline!A86)</f>
        <v/>
      </c>
      <c r="B87" s="140" t="str">
        <f>IF(Baseline!B86="","",Baseline!B86)</f>
        <v/>
      </c>
      <c r="C87" s="140" t="str">
        <f>IF(Baseline!C86="","",Baseline!C86)</f>
        <v/>
      </c>
      <c r="D87" s="140" t="str">
        <f>IF(Baseline!D86="","",Baseline!D86)</f>
        <v/>
      </c>
      <c r="E87" s="133" t="str">
        <f t="shared" si="7"/>
        <v/>
      </c>
      <c r="F87" s="132"/>
      <c r="G87" s="100"/>
      <c r="H87" s="100"/>
      <c r="I87" s="100"/>
      <c r="J87" s="100"/>
      <c r="K87" s="473"/>
      <c r="L87" s="475"/>
      <c r="M87" s="100"/>
      <c r="N87" s="100"/>
      <c r="O87" s="100"/>
      <c r="P87" s="100"/>
      <c r="Q87" s="332"/>
      <c r="R87" s="205"/>
      <c r="S87" s="210"/>
      <c r="T87" s="100"/>
      <c r="U87" s="473" t="str">
        <f>IF(N87="","",N87*'Carbon factors'!$B$5*$B87)</f>
        <v/>
      </c>
      <c r="V87" s="473" t="str">
        <f>IF(O87="","",O87*'Carbon factors'!$B$5*$B87)</f>
        <v/>
      </c>
      <c r="W87" s="473" t="str">
        <f>IF(P87="","",P87*'Carbon factors'!$B$5*$B87)</f>
        <v/>
      </c>
      <c r="X87" s="262" t="str">
        <f t="shared" si="8"/>
        <v/>
      </c>
      <c r="Y87" s="49" t="str">
        <f t="shared" si="9"/>
        <v/>
      </c>
      <c r="Z87" s="47" t="str">
        <f t="shared" si="10"/>
        <v/>
      </c>
      <c r="AA87" s="47" t="str">
        <f t="shared" si="11"/>
        <v/>
      </c>
      <c r="AB87" s="47" t="str">
        <f t="shared" si="12"/>
        <v/>
      </c>
      <c r="AC87" s="473"/>
      <c r="AD87" s="473"/>
      <c r="AE87" s="473"/>
      <c r="AF87" s="48" t="str">
        <f t="shared" si="13"/>
        <v/>
      </c>
      <c r="AG87" s="61" t="str">
        <f t="shared" si="14"/>
        <v/>
      </c>
    </row>
    <row r="88" spans="1:33" s="36" customFormat="1" ht="13.5" customHeight="1">
      <c r="A88" s="286" t="str">
        <f>IF(Baseline!A87="","",Baseline!A87)</f>
        <v/>
      </c>
      <c r="B88" s="140" t="str">
        <f>IF(Baseline!B87="","",Baseline!B87)</f>
        <v/>
      </c>
      <c r="C88" s="140" t="str">
        <f>IF(Baseline!C87="","",Baseline!C87)</f>
        <v/>
      </c>
      <c r="D88" s="140" t="str">
        <f>IF(Baseline!D87="","",Baseline!D87)</f>
        <v/>
      </c>
      <c r="E88" s="133" t="str">
        <f t="shared" si="7"/>
        <v/>
      </c>
      <c r="F88" s="132"/>
      <c r="G88" s="100"/>
      <c r="H88" s="100"/>
      <c r="I88" s="100"/>
      <c r="J88" s="100"/>
      <c r="K88" s="473"/>
      <c r="L88" s="475"/>
      <c r="M88" s="100"/>
      <c r="N88" s="100"/>
      <c r="O88" s="100"/>
      <c r="P88" s="100"/>
      <c r="Q88" s="332"/>
      <c r="R88" s="205"/>
      <c r="S88" s="210"/>
      <c r="T88" s="100"/>
      <c r="U88" s="473" t="str">
        <f>IF(N88="","",N88*'Carbon factors'!$B$5*$B88)</f>
        <v/>
      </c>
      <c r="V88" s="473" t="str">
        <f>IF(O88="","",O88*'Carbon factors'!$B$5*$B88)</f>
        <v/>
      </c>
      <c r="W88" s="473" t="str">
        <f>IF(P88="","",P88*'Carbon factors'!$B$5*$B88)</f>
        <v/>
      </c>
      <c r="X88" s="262" t="str">
        <f t="shared" si="8"/>
        <v/>
      </c>
      <c r="Y88" s="49" t="str">
        <f t="shared" si="9"/>
        <v/>
      </c>
      <c r="Z88" s="47" t="str">
        <f t="shared" si="10"/>
        <v/>
      </c>
      <c r="AA88" s="47" t="str">
        <f t="shared" si="11"/>
        <v/>
      </c>
      <c r="AB88" s="47" t="str">
        <f t="shared" si="12"/>
        <v/>
      </c>
      <c r="AC88" s="473"/>
      <c r="AD88" s="473"/>
      <c r="AE88" s="473"/>
      <c r="AF88" s="48" t="str">
        <f t="shared" si="13"/>
        <v/>
      </c>
      <c r="AG88" s="61" t="str">
        <f t="shared" si="14"/>
        <v/>
      </c>
    </row>
    <row r="89" spans="1:33" s="36" customFormat="1" ht="13.5" customHeight="1">
      <c r="A89" s="286" t="str">
        <f>IF(Baseline!A88="","",Baseline!A88)</f>
        <v/>
      </c>
      <c r="B89" s="140" t="str">
        <f>IF(Baseline!B88="","",Baseline!B88)</f>
        <v/>
      </c>
      <c r="C89" s="140" t="str">
        <f>IF(Baseline!C88="","",Baseline!C88)</f>
        <v/>
      </c>
      <c r="D89" s="140" t="str">
        <f>IF(Baseline!D88="","",Baseline!D88)</f>
        <v/>
      </c>
      <c r="E89" s="133" t="str">
        <f t="shared" si="7"/>
        <v/>
      </c>
      <c r="F89" s="132"/>
      <c r="G89" s="100"/>
      <c r="H89" s="100"/>
      <c r="I89" s="100"/>
      <c r="J89" s="100"/>
      <c r="K89" s="473"/>
      <c r="L89" s="475"/>
      <c r="M89" s="100"/>
      <c r="N89" s="100"/>
      <c r="O89" s="100"/>
      <c r="P89" s="100"/>
      <c r="Q89" s="332"/>
      <c r="R89" s="205"/>
      <c r="S89" s="210"/>
      <c r="T89" s="100"/>
      <c r="U89" s="473" t="str">
        <f>IF(N89="","",N89*'Carbon factors'!$B$5*$B89)</f>
        <v/>
      </c>
      <c r="V89" s="473" t="str">
        <f>IF(O89="","",O89*'Carbon factors'!$B$5*$B89)</f>
        <v/>
      </c>
      <c r="W89" s="473" t="str">
        <f>IF(P89="","",P89*'Carbon factors'!$B$5*$B89)</f>
        <v/>
      </c>
      <c r="X89" s="262" t="str">
        <f t="shared" si="8"/>
        <v/>
      </c>
      <c r="Y89" s="49" t="str">
        <f t="shared" si="9"/>
        <v/>
      </c>
      <c r="Z89" s="47" t="str">
        <f t="shared" si="10"/>
        <v/>
      </c>
      <c r="AA89" s="47" t="str">
        <f t="shared" si="11"/>
        <v/>
      </c>
      <c r="AB89" s="47" t="str">
        <f t="shared" si="12"/>
        <v/>
      </c>
      <c r="AC89" s="473"/>
      <c r="AD89" s="473"/>
      <c r="AE89" s="473"/>
      <c r="AF89" s="48" t="str">
        <f t="shared" si="13"/>
        <v/>
      </c>
      <c r="AG89" s="61" t="str">
        <f t="shared" si="14"/>
        <v/>
      </c>
    </row>
    <row r="90" spans="1:33" s="36" customFormat="1" ht="13.5" customHeight="1">
      <c r="A90" s="286" t="str">
        <f>IF(Baseline!A89="","",Baseline!A89)</f>
        <v/>
      </c>
      <c r="B90" s="140" t="str">
        <f>IF(Baseline!B89="","",Baseline!B89)</f>
        <v/>
      </c>
      <c r="C90" s="140" t="str">
        <f>IF(Baseline!C89="","",Baseline!C89)</f>
        <v/>
      </c>
      <c r="D90" s="140" t="str">
        <f>IF(Baseline!D89="","",Baseline!D89)</f>
        <v/>
      </c>
      <c r="E90" s="133" t="str">
        <f t="shared" si="7"/>
        <v/>
      </c>
      <c r="F90" s="132"/>
      <c r="G90" s="100"/>
      <c r="H90" s="100"/>
      <c r="I90" s="100"/>
      <c r="J90" s="100"/>
      <c r="K90" s="473"/>
      <c r="L90" s="475"/>
      <c r="M90" s="100"/>
      <c r="N90" s="100"/>
      <c r="O90" s="100"/>
      <c r="P90" s="100"/>
      <c r="Q90" s="332"/>
      <c r="R90" s="205"/>
      <c r="S90" s="210"/>
      <c r="T90" s="100"/>
      <c r="U90" s="473" t="str">
        <f>IF(N90="","",N90*'Carbon factors'!$B$5*$B90)</f>
        <v/>
      </c>
      <c r="V90" s="473" t="str">
        <f>IF(O90="","",O90*'Carbon factors'!$B$5*$B90)</f>
        <v/>
      </c>
      <c r="W90" s="473" t="str">
        <f>IF(P90="","",P90*'Carbon factors'!$B$5*$B90)</f>
        <v/>
      </c>
      <c r="X90" s="262" t="str">
        <f t="shared" si="8"/>
        <v/>
      </c>
      <c r="Y90" s="49" t="str">
        <f t="shared" si="9"/>
        <v/>
      </c>
      <c r="Z90" s="47" t="str">
        <f t="shared" si="10"/>
        <v/>
      </c>
      <c r="AA90" s="47" t="str">
        <f t="shared" si="11"/>
        <v/>
      </c>
      <c r="AB90" s="47" t="str">
        <f t="shared" si="12"/>
        <v/>
      </c>
      <c r="AC90" s="473"/>
      <c r="AD90" s="473"/>
      <c r="AE90" s="473"/>
      <c r="AF90" s="48" t="str">
        <f t="shared" si="13"/>
        <v/>
      </c>
      <c r="AG90" s="61" t="str">
        <f t="shared" si="14"/>
        <v/>
      </c>
    </row>
    <row r="91" spans="1:33" s="36" customFormat="1" ht="13.5" customHeight="1">
      <c r="A91" s="286" t="str">
        <f>IF(Baseline!A90="","",Baseline!A90)</f>
        <v/>
      </c>
      <c r="B91" s="140" t="str">
        <f>IF(Baseline!B90="","",Baseline!B90)</f>
        <v/>
      </c>
      <c r="C91" s="140" t="str">
        <f>IF(Baseline!C90="","",Baseline!C90)</f>
        <v/>
      </c>
      <c r="D91" s="140" t="str">
        <f>IF(Baseline!D90="","",Baseline!D90)</f>
        <v/>
      </c>
      <c r="E91" s="133" t="str">
        <f t="shared" si="7"/>
        <v/>
      </c>
      <c r="F91" s="132"/>
      <c r="G91" s="100"/>
      <c r="H91" s="100"/>
      <c r="I91" s="100"/>
      <c r="J91" s="100"/>
      <c r="K91" s="473"/>
      <c r="L91" s="475"/>
      <c r="M91" s="100"/>
      <c r="N91" s="100"/>
      <c r="O91" s="100"/>
      <c r="P91" s="100"/>
      <c r="Q91" s="332"/>
      <c r="R91" s="205"/>
      <c r="S91" s="210"/>
      <c r="T91" s="100"/>
      <c r="U91" s="473" t="str">
        <f>IF(N91="","",N91*'Carbon factors'!$B$5*$B91)</f>
        <v/>
      </c>
      <c r="V91" s="473" t="str">
        <f>IF(O91="","",O91*'Carbon factors'!$B$5*$B91)</f>
        <v/>
      </c>
      <c r="W91" s="473" t="str">
        <f>IF(P91="","",P91*'Carbon factors'!$B$5*$B91)</f>
        <v/>
      </c>
      <c r="X91" s="262" t="str">
        <f t="shared" si="8"/>
        <v/>
      </c>
      <c r="Y91" s="49" t="str">
        <f t="shared" si="9"/>
        <v/>
      </c>
      <c r="Z91" s="47" t="str">
        <f t="shared" si="10"/>
        <v/>
      </c>
      <c r="AA91" s="47" t="str">
        <f t="shared" si="11"/>
        <v/>
      </c>
      <c r="AB91" s="47" t="str">
        <f t="shared" si="12"/>
        <v/>
      </c>
      <c r="AC91" s="473"/>
      <c r="AD91" s="473"/>
      <c r="AE91" s="473"/>
      <c r="AF91" s="48" t="str">
        <f t="shared" si="13"/>
        <v/>
      </c>
      <c r="AG91" s="61" t="str">
        <f t="shared" si="14"/>
        <v/>
      </c>
    </row>
    <row r="92" spans="1:33" s="36" customFormat="1" ht="13.5" customHeight="1">
      <c r="A92" s="286" t="str">
        <f>IF(Baseline!A91="","",Baseline!A91)</f>
        <v/>
      </c>
      <c r="B92" s="140" t="str">
        <f>IF(Baseline!B91="","",Baseline!B91)</f>
        <v/>
      </c>
      <c r="C92" s="140" t="str">
        <f>IF(Baseline!C91="","",Baseline!C91)</f>
        <v/>
      </c>
      <c r="D92" s="140" t="str">
        <f>IF(Baseline!D91="","",Baseline!D91)</f>
        <v/>
      </c>
      <c r="E92" s="133" t="str">
        <f t="shared" si="7"/>
        <v/>
      </c>
      <c r="F92" s="132"/>
      <c r="G92" s="100"/>
      <c r="H92" s="100"/>
      <c r="I92" s="100"/>
      <c r="J92" s="100"/>
      <c r="K92" s="473"/>
      <c r="L92" s="475"/>
      <c r="M92" s="100"/>
      <c r="N92" s="100"/>
      <c r="O92" s="100"/>
      <c r="P92" s="100"/>
      <c r="Q92" s="332"/>
      <c r="R92" s="205"/>
      <c r="S92" s="210"/>
      <c r="T92" s="100"/>
      <c r="U92" s="473" t="str">
        <f>IF(N92="","",N92*'Carbon factors'!$B$5*$B92)</f>
        <v/>
      </c>
      <c r="V92" s="473" t="str">
        <f>IF(O92="","",O92*'Carbon factors'!$B$5*$B92)</f>
        <v/>
      </c>
      <c r="W92" s="473" t="str">
        <f>IF(P92="","",P92*'Carbon factors'!$B$5*$B92)</f>
        <v/>
      </c>
      <c r="X92" s="262" t="str">
        <f t="shared" si="8"/>
        <v/>
      </c>
      <c r="Y92" s="49" t="str">
        <f t="shared" si="9"/>
        <v/>
      </c>
      <c r="Z92" s="47" t="str">
        <f t="shared" si="10"/>
        <v/>
      </c>
      <c r="AA92" s="47" t="str">
        <f t="shared" si="11"/>
        <v/>
      </c>
      <c r="AB92" s="47" t="str">
        <f t="shared" si="12"/>
        <v/>
      </c>
      <c r="AC92" s="473"/>
      <c r="AD92" s="473"/>
      <c r="AE92" s="473"/>
      <c r="AF92" s="48" t="str">
        <f t="shared" si="13"/>
        <v/>
      </c>
      <c r="AG92" s="61" t="str">
        <f t="shared" si="14"/>
        <v/>
      </c>
    </row>
    <row r="93" spans="1:33" s="36" customFormat="1" ht="13.5" customHeight="1">
      <c r="A93" s="288" t="str">
        <f>IF(Baseline!A92="","",Baseline!A92)</f>
        <v/>
      </c>
      <c r="B93" s="289" t="str">
        <f>IF(Baseline!B92="","",Baseline!B92)</f>
        <v/>
      </c>
      <c r="C93" s="289" t="str">
        <f>IF(Baseline!C92="","",Baseline!C92)</f>
        <v/>
      </c>
      <c r="D93" s="289" t="str">
        <f>IF(Baseline!D92="","",Baseline!D92)</f>
        <v/>
      </c>
      <c r="E93" s="134" t="str">
        <f t="shared" si="7"/>
        <v/>
      </c>
      <c r="F93" s="135"/>
      <c r="G93" s="104"/>
      <c r="H93" s="100"/>
      <c r="I93" s="104"/>
      <c r="J93" s="104"/>
      <c r="K93" s="473"/>
      <c r="L93" s="475"/>
      <c r="M93" s="104"/>
      <c r="N93" s="104"/>
      <c r="O93" s="104"/>
      <c r="P93" s="105"/>
      <c r="Q93" s="332"/>
      <c r="R93" s="205"/>
      <c r="S93" s="210"/>
      <c r="T93" s="104"/>
      <c r="U93" s="473" t="str">
        <f>IF(N93="","",N93*'Carbon factors'!$B$5*$B93)</f>
        <v/>
      </c>
      <c r="V93" s="473" t="str">
        <f>IF(O93="","",O93*'Carbon factors'!$B$5*$B93)</f>
        <v/>
      </c>
      <c r="W93" s="473" t="str">
        <f>IF(P93="","",P93*'Carbon factors'!$B$5*$B93)</f>
        <v/>
      </c>
      <c r="X93" s="263" t="str">
        <f t="shared" si="8"/>
        <v/>
      </c>
      <c r="Y93" s="53" t="str">
        <f t="shared" si="9"/>
        <v/>
      </c>
      <c r="Z93" s="51" t="str">
        <f t="shared" si="10"/>
        <v/>
      </c>
      <c r="AA93" s="51" t="str">
        <f t="shared" si="11"/>
        <v/>
      </c>
      <c r="AB93" s="51" t="str">
        <f t="shared" si="12"/>
        <v/>
      </c>
      <c r="AC93" s="473"/>
      <c r="AD93" s="473"/>
      <c r="AE93" s="473"/>
      <c r="AF93" s="52" t="str">
        <f t="shared" si="13"/>
        <v/>
      </c>
      <c r="AG93" s="62" t="str">
        <f t="shared" si="14"/>
        <v/>
      </c>
    </row>
    <row r="94" spans="1:33" s="36" customFormat="1" ht="24.75" customHeight="1">
      <c r="A94" s="54" t="s">
        <v>2</v>
      </c>
      <c r="B94" s="55">
        <f>SUM(B63:B93)</f>
        <v>2684.7</v>
      </c>
      <c r="C94" s="55">
        <f t="shared" ref="C94:D94" si="15">SUM(C63:C93)</f>
        <v>1</v>
      </c>
      <c r="D94" s="309">
        <f t="shared" si="15"/>
        <v>2684.7</v>
      </c>
      <c r="E94" s="275">
        <f>X94/B94</f>
        <v>50.681604</v>
      </c>
      <c r="F94" s="200" t="s">
        <v>3</v>
      </c>
      <c r="G94" s="55">
        <f>SUMPRODUCT(G63:G93,B63:B93,C63:C93)</f>
        <v>27491.327999999998</v>
      </c>
      <c r="H94" s="83" t="s">
        <v>12</v>
      </c>
      <c r="I94" s="55">
        <f>SUMPRODUCT(I63:I93,$B63:$B93,$C63:$C93)</f>
        <v>421175.73599999998</v>
      </c>
      <c r="J94" s="83" t="s">
        <v>12</v>
      </c>
      <c r="K94" s="473"/>
      <c r="L94" s="475"/>
      <c r="M94" s="55">
        <f>SUMPRODUCT(M63:M93,$B63:$B93,$C63:$C93)</f>
        <v>0</v>
      </c>
      <c r="N94" s="55">
        <f>SUMPRODUCT(N63:N93,$B63:$B93,$C63:$C93)</f>
        <v>27679.256999999998</v>
      </c>
      <c r="O94" s="55">
        <f>SUMPRODUCT(O63:O93,$B63:$B93,$C63:$C93)</f>
        <v>44807.643000000004</v>
      </c>
      <c r="P94" s="55">
        <f>SUMPRODUCT(P63:P93,$B63:$B93,$C63:$C93)</f>
        <v>5181.4709999999995</v>
      </c>
      <c r="Q94" s="297">
        <f t="shared" ref="Q94:W94" si="16">SUMPRODUCT(Q63:Q93,$C$63:$C$93)</f>
        <v>167.119</v>
      </c>
      <c r="R94" s="198">
        <f t="shared" si="16"/>
        <v>28.1</v>
      </c>
      <c r="S94" s="198">
        <f t="shared" si="16"/>
        <v>0</v>
      </c>
      <c r="T94" s="55">
        <f t="shared" si="16"/>
        <v>0</v>
      </c>
      <c r="U94" s="473">
        <f t="shared" si="16"/>
        <v>14365.534383</v>
      </c>
      <c r="V94" s="473">
        <f t="shared" si="16"/>
        <v>23255.166717</v>
      </c>
      <c r="W94" s="473">
        <f t="shared" si="16"/>
        <v>2689.1834490000001</v>
      </c>
      <c r="X94" s="57">
        <f>SUMPRODUCT(E63:E93,D63:D93)</f>
        <v>136064.90225879999</v>
      </c>
      <c r="Y94" s="58">
        <f>SUMPRODUCT(Y63:Y93,$C$63:$C$93)</f>
        <v>167.119</v>
      </c>
      <c r="Z94" s="198">
        <f>SUMPRODUCT(Z63:Z93,$C$63:$C$93)</f>
        <v>28.1</v>
      </c>
      <c r="AA94" s="198">
        <f>SUMPRODUCT(AA63:AA93,$C$63:$C$93)</f>
        <v>0</v>
      </c>
      <c r="AB94" s="55">
        <f>SUMPRODUCT(AB63:AB93,$C$63:$C$93)</f>
        <v>0</v>
      </c>
      <c r="AC94" s="473"/>
      <c r="AD94" s="473"/>
      <c r="AE94" s="473"/>
      <c r="AF94" s="57">
        <f>SUMPRODUCT(AG63:AG93,D63:D93)</f>
        <v>111797.05596299998</v>
      </c>
      <c r="AG94" s="202">
        <f>AF94/B94</f>
        <v>41.642289999999996</v>
      </c>
    </row>
    <row r="95" spans="1:33" s="80" customFormat="1" ht="27" customHeight="1">
      <c r="A95" s="422" t="s">
        <v>184</v>
      </c>
      <c r="B95" s="423"/>
      <c r="C95" s="423"/>
      <c r="D95" s="423"/>
      <c r="E95" s="423"/>
      <c r="F95" s="423"/>
      <c r="G95" s="423"/>
      <c r="H95" s="423"/>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4"/>
    </row>
    <row r="96" spans="1:33" s="36" customFormat="1" ht="27.75" customHeight="1">
      <c r="A96" s="481" t="s">
        <v>0</v>
      </c>
      <c r="B96" s="398" t="s">
        <v>94</v>
      </c>
      <c r="C96" s="433"/>
      <c r="D96" s="434"/>
      <c r="E96" s="378" t="s">
        <v>29</v>
      </c>
      <c r="F96" s="480" t="s">
        <v>3</v>
      </c>
      <c r="G96" s="369" t="s">
        <v>4</v>
      </c>
      <c r="H96" s="370"/>
      <c r="I96" s="370"/>
      <c r="J96" s="370"/>
      <c r="K96" s="370"/>
      <c r="L96" s="370"/>
      <c r="M96" s="370"/>
      <c r="N96" s="370"/>
      <c r="O96" s="370"/>
      <c r="P96" s="371"/>
      <c r="Q96" s="304"/>
      <c r="R96" s="305"/>
      <c r="S96" s="305"/>
      <c r="T96" s="305"/>
      <c r="U96" s="305"/>
      <c r="V96" s="305"/>
      <c r="W96" s="306"/>
      <c r="X96" s="302" t="s">
        <v>19</v>
      </c>
      <c r="Y96" s="307"/>
      <c r="Z96" s="301"/>
      <c r="AA96" s="301"/>
      <c r="AB96" s="301"/>
      <c r="AC96" s="301"/>
      <c r="AD96" s="301"/>
      <c r="AE96" s="301"/>
      <c r="AF96" s="447" t="s">
        <v>18</v>
      </c>
      <c r="AG96" s="479"/>
    </row>
    <row r="97" spans="1:33" s="36" customFormat="1" ht="74.45" customHeight="1" thickBot="1">
      <c r="A97" s="482"/>
      <c r="B97" s="399"/>
      <c r="C97" s="410"/>
      <c r="D97" s="411"/>
      <c r="E97" s="414"/>
      <c r="F97" s="415"/>
      <c r="G97" s="41" t="s">
        <v>5</v>
      </c>
      <c r="H97" s="400" t="s">
        <v>12</v>
      </c>
      <c r="I97" s="39" t="s">
        <v>6</v>
      </c>
      <c r="J97" s="400" t="s">
        <v>12</v>
      </c>
      <c r="K97" s="39" t="s">
        <v>64</v>
      </c>
      <c r="L97" s="400" t="s">
        <v>12</v>
      </c>
      <c r="M97" s="138" t="s">
        <v>100</v>
      </c>
      <c r="N97" s="39" t="s">
        <v>7</v>
      </c>
      <c r="O97" s="39" t="s">
        <v>8</v>
      </c>
      <c r="P97" s="39" t="s">
        <v>9</v>
      </c>
      <c r="Q97" s="213"/>
      <c r="R97" s="182"/>
      <c r="S97" s="182"/>
      <c r="T97" s="182"/>
      <c r="U97" s="182"/>
      <c r="V97" s="182"/>
      <c r="W97" s="183"/>
      <c r="X97" s="150" t="s">
        <v>95</v>
      </c>
      <c r="Y97" s="231"/>
      <c r="Z97" s="182"/>
      <c r="AA97" s="182"/>
      <c r="AB97" s="182"/>
      <c r="AC97" s="182"/>
      <c r="AD97" s="182"/>
      <c r="AE97" s="182"/>
      <c r="AF97" s="117" t="s">
        <v>119</v>
      </c>
      <c r="AG97" s="40" t="s">
        <v>116</v>
      </c>
    </row>
    <row r="98" spans="1:33" s="36" customFormat="1" ht="23.25" customHeight="1">
      <c r="A98" s="85" t="s">
        <v>2</v>
      </c>
      <c r="B98" s="412">
        <f>D94+D58</f>
        <v>2803.8999999999996</v>
      </c>
      <c r="C98" s="412"/>
      <c r="D98" s="413"/>
      <c r="E98" s="92">
        <f>X98/B98</f>
        <v>49.097026377117594</v>
      </c>
      <c r="F98" s="95" t="s">
        <v>3</v>
      </c>
      <c r="G98" s="30">
        <f>G58+G94</f>
        <v>30370.327999999998</v>
      </c>
      <c r="H98" s="401"/>
      <c r="I98" s="30">
        <f>I58+I94</f>
        <v>425761.73599999998</v>
      </c>
      <c r="J98" s="401"/>
      <c r="K98" s="30">
        <f>K58</f>
        <v>0</v>
      </c>
      <c r="L98" s="401"/>
      <c r="M98" s="30">
        <f>M58+M94</f>
        <v>0</v>
      </c>
      <c r="N98" s="30">
        <f>N58+N94</f>
        <v>28489.256999999998</v>
      </c>
      <c r="O98" s="30">
        <f>O58+O94</f>
        <v>45350.643000000004</v>
      </c>
      <c r="P98" s="30">
        <f>P58+P94</f>
        <v>5181.4709999999995</v>
      </c>
      <c r="Q98" s="214"/>
      <c r="R98" s="215"/>
      <c r="S98" s="215"/>
      <c r="T98" s="215"/>
      <c r="U98" s="215"/>
      <c r="V98" s="215"/>
      <c r="W98" s="216"/>
      <c r="X98" s="69">
        <f>X58+X94</f>
        <v>137663.15225879999</v>
      </c>
      <c r="Y98" s="232"/>
      <c r="Z98" s="215"/>
      <c r="AA98" s="215"/>
      <c r="AB98" s="215"/>
      <c r="AC98" s="215"/>
      <c r="AD98" s="215"/>
      <c r="AE98" s="215"/>
      <c r="AF98" s="69">
        <f>AF58+AF94</f>
        <v>113105.94196299998</v>
      </c>
      <c r="AG98" s="70">
        <f>AF98/B98</f>
        <v>40.338793096401439</v>
      </c>
    </row>
    <row r="99" spans="1:33">
      <c r="A99" s="71"/>
      <c r="B99" s="72"/>
      <c r="C99" s="73"/>
      <c r="D99" s="73"/>
      <c r="E99" s="73"/>
      <c r="F99" s="73"/>
      <c r="G99" s="73"/>
      <c r="H99" s="73"/>
      <c r="I99" s="73"/>
      <c r="J99" s="73"/>
      <c r="K99" s="73"/>
      <c r="L99" s="73"/>
      <c r="M99" s="73"/>
      <c r="N99" s="73"/>
      <c r="O99" s="73"/>
      <c r="P99" s="73"/>
      <c r="Q99" s="73"/>
      <c r="R99" s="73"/>
      <c r="S99" s="73"/>
      <c r="T99" s="73"/>
      <c r="U99" s="73"/>
      <c r="V99" s="73"/>
      <c r="W99" s="73"/>
      <c r="X99" s="79"/>
      <c r="Y99" s="79"/>
      <c r="Z99" s="79"/>
      <c r="AA99" s="79"/>
      <c r="AB99" s="79"/>
      <c r="AC99" s="79"/>
      <c r="AD99" s="79"/>
      <c r="AE99" s="79"/>
      <c r="AF99" s="79"/>
      <c r="AG99" s="79"/>
    </row>
    <row r="100" spans="1:33">
      <c r="A100" s="71"/>
      <c r="B100" s="72"/>
      <c r="C100" s="73"/>
      <c r="D100" s="73"/>
      <c r="E100" s="73"/>
      <c r="F100" s="73"/>
      <c r="G100" s="73"/>
      <c r="H100" s="73"/>
      <c r="I100" s="73"/>
      <c r="J100" s="73"/>
      <c r="K100" s="73"/>
      <c r="L100" s="73"/>
      <c r="M100" s="73"/>
      <c r="N100" s="73"/>
      <c r="O100" s="73"/>
      <c r="P100" s="73"/>
      <c r="Q100" s="73"/>
      <c r="R100" s="73"/>
      <c r="S100" s="73"/>
      <c r="T100" s="73"/>
      <c r="U100" s="73"/>
      <c r="V100" s="73"/>
      <c r="W100" s="74"/>
      <c r="X100" s="79"/>
      <c r="Y100" s="79"/>
      <c r="Z100" s="79"/>
      <c r="AA100" s="79"/>
      <c r="AB100" s="79"/>
      <c r="AC100" s="79"/>
      <c r="AD100" s="79"/>
      <c r="AE100" s="79"/>
      <c r="AF100" s="79"/>
      <c r="AG100" s="79"/>
    </row>
    <row r="101" spans="1:33">
      <c r="A101" s="71"/>
      <c r="B101" s="72"/>
      <c r="C101" s="73"/>
      <c r="D101" s="73"/>
      <c r="E101" s="73"/>
      <c r="F101" s="73"/>
      <c r="G101" s="73"/>
      <c r="H101" s="73"/>
      <c r="I101" s="73"/>
      <c r="J101" s="73"/>
      <c r="K101" s="73"/>
      <c r="L101" s="73"/>
      <c r="M101" s="73"/>
      <c r="N101" s="73"/>
      <c r="O101" s="73"/>
      <c r="P101" s="73"/>
      <c r="Q101" s="73"/>
      <c r="R101" s="73"/>
      <c r="S101" s="73"/>
      <c r="T101" s="73"/>
      <c r="U101" s="73"/>
      <c r="V101" s="73"/>
      <c r="W101" s="73"/>
      <c r="X101" s="79"/>
      <c r="Y101" s="79"/>
      <c r="Z101" s="79"/>
      <c r="AA101" s="79"/>
      <c r="AB101" s="79"/>
      <c r="AC101" s="79"/>
      <c r="AD101" s="79"/>
      <c r="AE101" s="79"/>
      <c r="AF101" s="79"/>
      <c r="AG101" s="79"/>
    </row>
    <row r="102" spans="1:33">
      <c r="A102" s="71"/>
      <c r="B102" s="72"/>
      <c r="C102" s="73"/>
      <c r="D102" s="73"/>
      <c r="E102" s="73"/>
      <c r="F102" s="73"/>
      <c r="G102" s="73"/>
      <c r="H102" s="73"/>
      <c r="I102" s="73"/>
      <c r="J102" s="73"/>
      <c r="K102" s="73"/>
      <c r="L102" s="73"/>
      <c r="M102" s="73"/>
      <c r="N102" s="73"/>
      <c r="O102" s="73"/>
      <c r="P102" s="73"/>
      <c r="Q102" s="73"/>
      <c r="R102" s="73"/>
      <c r="S102" s="73"/>
      <c r="T102" s="73"/>
      <c r="U102" s="73"/>
      <c r="V102" s="73"/>
      <c r="W102" s="73"/>
      <c r="X102" s="79"/>
      <c r="Y102" s="79"/>
      <c r="Z102" s="79"/>
      <c r="AA102" s="79"/>
      <c r="AB102" s="79"/>
      <c r="AC102" s="79"/>
      <c r="AD102" s="79"/>
      <c r="AE102" s="79"/>
      <c r="AF102" s="79"/>
      <c r="AG102" s="79"/>
    </row>
    <row r="103" spans="1:33">
      <c r="A103" s="71"/>
      <c r="B103" s="72"/>
      <c r="C103" s="73"/>
      <c r="D103" s="73"/>
      <c r="E103" s="73"/>
      <c r="F103" s="73"/>
      <c r="G103" s="73"/>
      <c r="H103" s="73"/>
      <c r="I103" s="73"/>
      <c r="J103" s="73"/>
      <c r="K103" s="73"/>
      <c r="L103" s="73"/>
      <c r="M103" s="73"/>
      <c r="N103" s="73"/>
      <c r="O103" s="73"/>
      <c r="P103" s="73"/>
      <c r="Q103" s="73"/>
      <c r="R103" s="73"/>
      <c r="S103" s="73"/>
      <c r="T103" s="73"/>
      <c r="U103" s="73"/>
      <c r="V103" s="73"/>
      <c r="W103" s="73"/>
      <c r="X103" s="79"/>
      <c r="Y103" s="79"/>
      <c r="Z103" s="79"/>
      <c r="AA103" s="79"/>
      <c r="AB103" s="79"/>
      <c r="AC103" s="79"/>
      <c r="AD103" s="79"/>
      <c r="AE103" s="79"/>
      <c r="AF103" s="79"/>
      <c r="AG103" s="79"/>
    </row>
    <row r="104" spans="1:33">
      <c r="A104" s="71"/>
      <c r="B104" s="72"/>
      <c r="C104" s="73"/>
      <c r="D104" s="73"/>
      <c r="E104" s="73"/>
      <c r="F104" s="73"/>
      <c r="G104" s="73"/>
      <c r="H104" s="73"/>
      <c r="I104" s="73"/>
      <c r="J104" s="73"/>
      <c r="K104" s="73"/>
      <c r="L104" s="73"/>
      <c r="M104" s="73"/>
      <c r="N104" s="73"/>
      <c r="O104" s="73"/>
      <c r="P104" s="73"/>
      <c r="Q104" s="73"/>
      <c r="R104" s="73"/>
      <c r="S104" s="73"/>
      <c r="T104" s="73"/>
      <c r="U104" s="73"/>
      <c r="V104" s="73"/>
      <c r="W104" s="73"/>
      <c r="X104" s="79"/>
      <c r="Y104" s="79"/>
      <c r="Z104" s="79"/>
      <c r="AA104" s="79"/>
      <c r="AB104" s="79"/>
      <c r="AC104" s="79"/>
      <c r="AD104" s="79"/>
      <c r="AE104" s="79"/>
      <c r="AF104" s="79"/>
      <c r="AG104" s="79"/>
    </row>
    <row r="105" spans="1:33">
      <c r="A105" s="71"/>
      <c r="B105" s="72"/>
      <c r="C105" s="73"/>
      <c r="D105" s="73"/>
      <c r="E105" s="73"/>
      <c r="F105" s="73"/>
      <c r="G105" s="73"/>
      <c r="H105" s="73"/>
      <c r="I105" s="73"/>
      <c r="J105" s="73"/>
      <c r="K105" s="73"/>
      <c r="L105" s="73"/>
      <c r="M105" s="73"/>
      <c r="N105" s="73"/>
      <c r="O105" s="73"/>
      <c r="P105" s="73"/>
      <c r="Q105" s="73"/>
      <c r="R105" s="73"/>
      <c r="S105" s="73"/>
      <c r="T105" s="73"/>
      <c r="U105" s="73"/>
      <c r="V105" s="73"/>
      <c r="W105" s="73"/>
      <c r="X105" s="79"/>
      <c r="Y105" s="79"/>
      <c r="Z105" s="79"/>
      <c r="AA105" s="79"/>
      <c r="AB105" s="79"/>
      <c r="AC105" s="79"/>
      <c r="AD105" s="79"/>
      <c r="AE105" s="79"/>
      <c r="AF105" s="79"/>
      <c r="AG105" s="79"/>
    </row>
    <row r="106" spans="1:33">
      <c r="A106" s="71"/>
      <c r="B106" s="72"/>
      <c r="C106" s="73"/>
      <c r="D106" s="73"/>
      <c r="E106" s="73"/>
      <c r="F106" s="73"/>
      <c r="G106" s="73"/>
      <c r="H106" s="73"/>
      <c r="I106" s="73"/>
      <c r="J106" s="73"/>
      <c r="K106" s="73"/>
      <c r="L106" s="73"/>
      <c r="M106" s="73"/>
      <c r="N106" s="73"/>
      <c r="O106" s="73"/>
      <c r="P106" s="73"/>
      <c r="Q106" s="73"/>
      <c r="R106" s="73"/>
      <c r="S106" s="73"/>
      <c r="T106" s="73"/>
      <c r="U106" s="73"/>
      <c r="V106" s="73"/>
      <c r="W106" s="73"/>
      <c r="X106" s="79"/>
      <c r="Y106" s="79"/>
      <c r="Z106" s="79"/>
      <c r="AA106" s="79"/>
      <c r="AB106" s="79"/>
      <c r="AC106" s="79"/>
      <c r="AD106" s="79"/>
      <c r="AE106" s="79"/>
      <c r="AF106" s="79"/>
      <c r="AG106" s="79"/>
    </row>
    <row r="107" spans="1:33">
      <c r="A107" s="71"/>
      <c r="B107" s="72"/>
      <c r="C107" s="73"/>
      <c r="D107" s="73"/>
      <c r="E107" s="73"/>
      <c r="F107" s="73"/>
      <c r="G107" s="73"/>
      <c r="H107" s="73"/>
      <c r="I107" s="73"/>
      <c r="J107" s="73"/>
      <c r="K107" s="73"/>
      <c r="L107" s="73"/>
      <c r="M107" s="73"/>
      <c r="N107" s="73"/>
      <c r="O107" s="73"/>
      <c r="P107" s="73"/>
      <c r="Q107" s="73"/>
      <c r="R107" s="73"/>
      <c r="S107" s="73"/>
      <c r="T107" s="73"/>
      <c r="U107" s="73"/>
      <c r="V107" s="73"/>
      <c r="W107" s="73"/>
      <c r="X107" s="79"/>
      <c r="Y107" s="79"/>
      <c r="Z107" s="79"/>
      <c r="AA107" s="79"/>
      <c r="AB107" s="79"/>
      <c r="AC107" s="79"/>
      <c r="AD107" s="79"/>
      <c r="AE107" s="79"/>
      <c r="AF107" s="79"/>
      <c r="AG107" s="79"/>
    </row>
    <row r="108" spans="1:33">
      <c r="A108" s="71"/>
      <c r="B108" s="72"/>
      <c r="C108" s="73"/>
      <c r="D108" s="73"/>
      <c r="E108" s="73"/>
      <c r="F108" s="73"/>
      <c r="G108" s="73"/>
      <c r="H108" s="73"/>
      <c r="I108" s="73"/>
      <c r="J108" s="73"/>
      <c r="K108" s="73"/>
      <c r="L108" s="73"/>
      <c r="M108" s="73"/>
      <c r="N108" s="73"/>
      <c r="O108" s="73"/>
      <c r="P108" s="73"/>
      <c r="Q108" s="73"/>
      <c r="R108" s="73"/>
      <c r="S108" s="73"/>
      <c r="T108" s="73"/>
      <c r="U108" s="73"/>
      <c r="V108" s="73"/>
      <c r="W108" s="73"/>
      <c r="X108" s="79"/>
      <c r="Y108" s="79"/>
      <c r="Z108" s="79"/>
      <c r="AA108" s="79"/>
      <c r="AB108" s="79"/>
      <c r="AC108" s="79"/>
      <c r="AD108" s="79"/>
      <c r="AE108" s="79"/>
      <c r="AF108" s="79"/>
      <c r="AG108" s="79"/>
    </row>
    <row r="109" spans="1:33">
      <c r="A109" s="71"/>
      <c r="B109" s="72"/>
      <c r="C109" s="73"/>
      <c r="D109" s="73"/>
      <c r="E109" s="73"/>
      <c r="F109" s="73"/>
      <c r="G109" s="73"/>
      <c r="H109" s="73"/>
      <c r="I109" s="73"/>
      <c r="J109" s="73"/>
      <c r="K109" s="73"/>
      <c r="L109" s="73"/>
      <c r="M109" s="73"/>
      <c r="N109" s="73"/>
      <c r="O109" s="73"/>
      <c r="P109" s="73"/>
      <c r="Q109" s="73"/>
      <c r="R109" s="73"/>
      <c r="S109" s="73"/>
      <c r="T109" s="73"/>
      <c r="U109" s="73"/>
      <c r="V109" s="73"/>
      <c r="W109" s="73"/>
      <c r="X109" s="79"/>
      <c r="Y109" s="79"/>
      <c r="Z109" s="79"/>
      <c r="AA109" s="79"/>
      <c r="AB109" s="79"/>
      <c r="AC109" s="79"/>
      <c r="AD109" s="79"/>
      <c r="AE109" s="79"/>
      <c r="AF109" s="79"/>
      <c r="AG109" s="79"/>
    </row>
    <row r="110" spans="1:33">
      <c r="A110" s="71"/>
      <c r="B110" s="72"/>
      <c r="C110" s="73"/>
      <c r="D110" s="73"/>
      <c r="E110" s="73"/>
      <c r="F110" s="73"/>
      <c r="G110" s="73"/>
      <c r="H110" s="73"/>
      <c r="I110" s="73"/>
      <c r="J110" s="73"/>
      <c r="K110" s="73"/>
      <c r="L110" s="73"/>
      <c r="M110" s="73"/>
      <c r="N110" s="73"/>
      <c r="O110" s="73"/>
      <c r="P110" s="73"/>
      <c r="Q110" s="73"/>
      <c r="R110" s="73"/>
      <c r="S110" s="73"/>
      <c r="T110" s="73"/>
      <c r="U110" s="73"/>
      <c r="V110" s="73"/>
      <c r="W110" s="73"/>
      <c r="X110" s="79"/>
      <c r="Y110" s="79"/>
      <c r="Z110" s="79"/>
      <c r="AA110" s="79"/>
      <c r="AB110" s="79"/>
      <c r="AC110" s="79"/>
      <c r="AD110" s="79"/>
      <c r="AE110" s="79"/>
      <c r="AF110" s="79"/>
      <c r="AG110" s="79"/>
    </row>
    <row r="111" spans="1:33">
      <c r="A111" s="71"/>
      <c r="B111" s="72"/>
      <c r="C111" s="73"/>
      <c r="D111" s="73"/>
      <c r="E111" s="73"/>
      <c r="F111" s="73"/>
      <c r="G111" s="73"/>
      <c r="H111" s="73"/>
      <c r="I111" s="73"/>
      <c r="J111" s="73"/>
      <c r="K111" s="73"/>
      <c r="L111" s="73"/>
      <c r="M111" s="73"/>
      <c r="N111" s="73"/>
      <c r="O111" s="73"/>
      <c r="P111" s="73"/>
      <c r="Q111" s="73"/>
      <c r="R111" s="73"/>
      <c r="S111" s="73"/>
      <c r="T111" s="73"/>
      <c r="U111" s="73"/>
      <c r="V111" s="73"/>
      <c r="W111" s="73"/>
      <c r="X111" s="79"/>
      <c r="Y111" s="79"/>
      <c r="Z111" s="79"/>
      <c r="AA111" s="79"/>
      <c r="AB111" s="79"/>
      <c r="AC111" s="79"/>
      <c r="AD111" s="79"/>
      <c r="AE111" s="79"/>
      <c r="AF111" s="79"/>
      <c r="AG111" s="79"/>
    </row>
    <row r="112" spans="1:33">
      <c r="A112" s="71"/>
      <c r="B112" s="72"/>
      <c r="C112" s="73"/>
      <c r="D112" s="73"/>
      <c r="E112" s="73"/>
      <c r="F112" s="73"/>
      <c r="G112" s="73"/>
      <c r="H112" s="73"/>
      <c r="I112" s="73"/>
      <c r="J112" s="73"/>
      <c r="K112" s="73"/>
      <c r="L112" s="73"/>
      <c r="M112" s="73"/>
      <c r="N112" s="73"/>
      <c r="O112" s="73"/>
      <c r="P112" s="73"/>
      <c r="Q112" s="73"/>
      <c r="R112" s="73"/>
      <c r="S112" s="73"/>
      <c r="T112" s="73"/>
      <c r="U112" s="73"/>
      <c r="V112" s="73"/>
      <c r="W112" s="73"/>
      <c r="X112" s="79"/>
      <c r="Y112" s="79"/>
      <c r="Z112" s="79"/>
      <c r="AA112" s="79"/>
      <c r="AB112" s="79"/>
      <c r="AC112" s="79"/>
      <c r="AD112" s="79"/>
      <c r="AE112" s="79"/>
      <c r="AF112" s="79"/>
      <c r="AG112" s="79"/>
    </row>
    <row r="113" spans="1:33">
      <c r="A113" s="71"/>
      <c r="B113" s="72"/>
      <c r="C113" s="73"/>
      <c r="D113" s="73"/>
      <c r="E113" s="73"/>
      <c r="F113" s="73"/>
      <c r="G113" s="73"/>
      <c r="H113" s="73"/>
      <c r="I113" s="73"/>
      <c r="J113" s="73"/>
      <c r="K113" s="73"/>
      <c r="L113" s="73"/>
      <c r="M113" s="73"/>
      <c r="N113" s="73"/>
      <c r="O113" s="73"/>
      <c r="P113" s="73"/>
      <c r="Q113" s="73"/>
      <c r="R113" s="73"/>
      <c r="S113" s="73"/>
      <c r="T113" s="73"/>
      <c r="U113" s="73"/>
      <c r="V113" s="73"/>
      <c r="W113" s="73"/>
      <c r="X113" s="79"/>
      <c r="Y113" s="79"/>
      <c r="Z113" s="79"/>
      <c r="AA113" s="79"/>
      <c r="AB113" s="79"/>
      <c r="AC113" s="79"/>
      <c r="AD113" s="79"/>
      <c r="AE113" s="79"/>
      <c r="AF113" s="79"/>
      <c r="AG113" s="79"/>
    </row>
    <row r="114" spans="1:33">
      <c r="A114" s="71"/>
      <c r="B114" s="72"/>
      <c r="C114" s="73"/>
      <c r="D114" s="73"/>
      <c r="E114" s="73"/>
      <c r="F114" s="73"/>
      <c r="G114" s="73"/>
      <c r="H114" s="73"/>
      <c r="I114" s="73"/>
      <c r="J114" s="73"/>
      <c r="K114" s="73"/>
      <c r="L114" s="73"/>
      <c r="M114" s="73"/>
      <c r="N114" s="73"/>
      <c r="O114" s="73"/>
      <c r="P114" s="73"/>
      <c r="Q114" s="73"/>
      <c r="R114" s="73"/>
      <c r="S114" s="73"/>
      <c r="T114" s="73"/>
      <c r="U114" s="73"/>
      <c r="V114" s="73"/>
      <c r="W114" s="73"/>
      <c r="X114" s="79"/>
      <c r="Y114" s="79"/>
      <c r="Z114" s="79"/>
      <c r="AA114" s="79"/>
      <c r="AB114" s="79"/>
      <c r="AC114" s="79"/>
      <c r="AD114" s="79"/>
      <c r="AE114" s="79"/>
      <c r="AF114" s="79"/>
      <c r="AG114" s="79"/>
    </row>
    <row r="115" spans="1:33">
      <c r="A115" s="71"/>
      <c r="B115" s="72"/>
      <c r="C115" s="73"/>
      <c r="D115" s="73"/>
      <c r="E115" s="73"/>
      <c r="F115" s="73"/>
      <c r="G115" s="73"/>
      <c r="H115" s="73"/>
      <c r="I115" s="73"/>
      <c r="J115" s="73"/>
      <c r="K115" s="73"/>
      <c r="L115" s="73"/>
      <c r="M115" s="73"/>
      <c r="N115" s="73"/>
      <c r="O115" s="73"/>
      <c r="P115" s="73"/>
      <c r="Q115" s="73"/>
      <c r="R115" s="73"/>
      <c r="S115" s="73"/>
      <c r="T115" s="73"/>
      <c r="U115" s="73"/>
      <c r="V115" s="73"/>
      <c r="W115" s="73"/>
      <c r="X115" s="79"/>
      <c r="Y115" s="79"/>
      <c r="Z115" s="79"/>
      <c r="AA115" s="79"/>
      <c r="AB115" s="79"/>
      <c r="AC115" s="79"/>
      <c r="AD115" s="79"/>
      <c r="AE115" s="79"/>
      <c r="AF115" s="79"/>
      <c r="AG115" s="79"/>
    </row>
    <row r="116" spans="1:33">
      <c r="A116" s="71"/>
      <c r="B116" s="72"/>
      <c r="C116" s="73"/>
      <c r="D116" s="73"/>
      <c r="E116" s="73"/>
      <c r="F116" s="73"/>
      <c r="G116" s="73"/>
      <c r="H116" s="73"/>
      <c r="I116" s="73"/>
      <c r="J116" s="73"/>
      <c r="K116" s="73"/>
      <c r="L116" s="73"/>
      <c r="M116" s="73"/>
      <c r="N116" s="73"/>
      <c r="O116" s="73"/>
      <c r="P116" s="73"/>
      <c r="Q116" s="73"/>
      <c r="R116" s="73"/>
      <c r="S116" s="73"/>
      <c r="T116" s="73"/>
      <c r="U116" s="73"/>
      <c r="V116" s="73"/>
      <c r="W116" s="73"/>
      <c r="X116" s="79"/>
      <c r="Y116" s="79"/>
      <c r="Z116" s="79"/>
      <c r="AA116" s="79"/>
      <c r="AB116" s="79"/>
      <c r="AC116" s="79"/>
      <c r="AD116" s="79"/>
      <c r="AE116" s="79"/>
      <c r="AF116" s="79"/>
      <c r="AG116" s="79"/>
    </row>
    <row r="117" spans="1:33">
      <c r="A117" s="71"/>
      <c r="B117" s="72"/>
      <c r="C117" s="73"/>
      <c r="D117" s="73"/>
      <c r="E117" s="73"/>
      <c r="F117" s="73"/>
      <c r="G117" s="73"/>
      <c r="H117" s="73"/>
      <c r="I117" s="73"/>
      <c r="J117" s="73"/>
      <c r="K117" s="73"/>
      <c r="L117" s="73"/>
      <c r="M117" s="73"/>
      <c r="N117" s="73"/>
      <c r="O117" s="73"/>
      <c r="P117" s="73"/>
      <c r="Q117" s="73"/>
      <c r="R117" s="73"/>
      <c r="S117" s="73"/>
      <c r="T117" s="73"/>
      <c r="U117" s="73"/>
      <c r="V117" s="73"/>
      <c r="W117" s="73"/>
      <c r="X117" s="79"/>
      <c r="Y117" s="79"/>
      <c r="Z117" s="79"/>
      <c r="AA117" s="79"/>
      <c r="AB117" s="79"/>
      <c r="AC117" s="79"/>
      <c r="AD117" s="79"/>
      <c r="AE117" s="79"/>
      <c r="AF117" s="79"/>
      <c r="AG117" s="79"/>
    </row>
    <row r="118" spans="1:33">
      <c r="A118" s="71"/>
      <c r="B118" s="72"/>
      <c r="C118" s="73"/>
      <c r="D118" s="73"/>
      <c r="E118" s="73"/>
      <c r="F118" s="73"/>
      <c r="G118" s="73"/>
      <c r="H118" s="73"/>
      <c r="I118" s="73"/>
      <c r="J118" s="73"/>
      <c r="K118" s="73"/>
      <c r="L118" s="73"/>
      <c r="M118" s="73"/>
      <c r="N118" s="73"/>
      <c r="O118" s="73"/>
      <c r="P118" s="73"/>
      <c r="Q118" s="73"/>
      <c r="R118" s="73"/>
      <c r="S118" s="73"/>
      <c r="T118" s="73"/>
      <c r="U118" s="73"/>
      <c r="V118" s="73"/>
      <c r="W118" s="73"/>
      <c r="X118" s="79"/>
      <c r="Y118" s="79"/>
      <c r="Z118" s="79"/>
      <c r="AA118" s="79"/>
      <c r="AB118" s="79"/>
      <c r="AC118" s="79"/>
      <c r="AD118" s="79"/>
      <c r="AE118" s="79"/>
      <c r="AF118" s="79"/>
      <c r="AG118" s="79"/>
    </row>
    <row r="119" spans="1:33">
      <c r="A119" s="71"/>
      <c r="B119" s="72"/>
      <c r="C119" s="73"/>
      <c r="D119" s="73"/>
      <c r="E119" s="73"/>
      <c r="F119" s="73"/>
      <c r="G119" s="73"/>
      <c r="H119" s="73"/>
      <c r="I119" s="73"/>
      <c r="J119" s="73"/>
      <c r="K119" s="73"/>
      <c r="L119" s="73"/>
      <c r="M119" s="73"/>
      <c r="N119" s="73"/>
      <c r="O119" s="73"/>
      <c r="P119" s="73"/>
      <c r="Q119" s="73"/>
      <c r="R119" s="73"/>
      <c r="S119" s="73"/>
      <c r="T119" s="73"/>
      <c r="U119" s="73"/>
      <c r="V119" s="73"/>
      <c r="W119" s="73"/>
      <c r="X119" s="79"/>
      <c r="Y119" s="79"/>
      <c r="Z119" s="79"/>
      <c r="AA119" s="79"/>
      <c r="AB119" s="79"/>
      <c r="AC119" s="79"/>
      <c r="AD119" s="79"/>
      <c r="AE119" s="79"/>
      <c r="AF119" s="79"/>
      <c r="AG119" s="79"/>
    </row>
    <row r="120" spans="1:33">
      <c r="A120" s="71"/>
      <c r="B120" s="72"/>
      <c r="C120" s="73"/>
      <c r="D120" s="73"/>
      <c r="E120" s="73"/>
      <c r="F120" s="73"/>
      <c r="G120" s="73"/>
      <c r="H120" s="73"/>
      <c r="I120" s="73"/>
      <c r="J120" s="73"/>
      <c r="K120" s="73"/>
      <c r="L120" s="73"/>
      <c r="M120" s="73"/>
      <c r="N120" s="73"/>
      <c r="O120" s="73"/>
      <c r="P120" s="73"/>
      <c r="Q120" s="73"/>
      <c r="R120" s="73"/>
      <c r="S120" s="73"/>
      <c r="T120" s="73"/>
      <c r="U120" s="73"/>
      <c r="V120" s="73"/>
      <c r="W120" s="73"/>
      <c r="X120" s="79"/>
      <c r="Y120" s="79"/>
      <c r="Z120" s="79"/>
      <c r="AA120" s="79"/>
      <c r="AB120" s="79"/>
      <c r="AC120" s="79"/>
      <c r="AD120" s="79"/>
      <c r="AE120" s="79"/>
      <c r="AF120" s="79"/>
      <c r="AG120" s="79"/>
    </row>
    <row r="121" spans="1:33">
      <c r="A121" s="71"/>
      <c r="B121" s="72"/>
      <c r="C121" s="73"/>
      <c r="D121" s="73"/>
      <c r="E121" s="73"/>
      <c r="F121" s="73"/>
      <c r="G121" s="73"/>
      <c r="H121" s="73"/>
      <c r="I121" s="73"/>
      <c r="J121" s="73"/>
      <c r="K121" s="73"/>
      <c r="L121" s="73"/>
      <c r="M121" s="73"/>
      <c r="N121" s="73"/>
      <c r="O121" s="73"/>
      <c r="P121" s="73"/>
      <c r="Q121" s="73"/>
      <c r="R121" s="73"/>
      <c r="S121" s="73"/>
      <c r="T121" s="73"/>
      <c r="U121" s="73"/>
      <c r="V121" s="73"/>
      <c r="W121" s="73"/>
      <c r="X121" s="79"/>
      <c r="Y121" s="79"/>
      <c r="Z121" s="79"/>
      <c r="AA121" s="79"/>
      <c r="AB121" s="79"/>
      <c r="AC121" s="79"/>
      <c r="AD121" s="79"/>
      <c r="AE121" s="79"/>
      <c r="AF121" s="79"/>
      <c r="AG121" s="79"/>
    </row>
    <row r="122" spans="1:33">
      <c r="A122" s="71"/>
      <c r="B122" s="72"/>
      <c r="C122" s="73"/>
      <c r="D122" s="73"/>
      <c r="E122" s="73"/>
      <c r="F122" s="73"/>
      <c r="G122" s="73"/>
      <c r="H122" s="73"/>
      <c r="I122" s="73"/>
      <c r="J122" s="73"/>
      <c r="K122" s="73"/>
      <c r="L122" s="73"/>
      <c r="M122" s="73"/>
      <c r="N122" s="73"/>
      <c r="O122" s="73"/>
      <c r="P122" s="73"/>
      <c r="Q122" s="73"/>
      <c r="R122" s="73"/>
      <c r="S122" s="73"/>
      <c r="T122" s="73"/>
      <c r="U122" s="73"/>
      <c r="V122" s="73"/>
      <c r="W122" s="73"/>
      <c r="X122" s="79"/>
      <c r="Y122" s="79"/>
      <c r="Z122" s="79"/>
      <c r="AA122" s="79"/>
      <c r="AB122" s="79"/>
      <c r="AC122" s="79"/>
      <c r="AD122" s="79"/>
      <c r="AE122" s="79"/>
      <c r="AF122" s="79"/>
      <c r="AG122" s="79"/>
    </row>
    <row r="123" spans="1:33">
      <c r="A123" s="71"/>
      <c r="B123" s="72"/>
      <c r="C123" s="73"/>
      <c r="D123" s="73"/>
      <c r="E123" s="73"/>
      <c r="F123" s="73"/>
      <c r="G123" s="73"/>
      <c r="H123" s="73"/>
      <c r="I123" s="73"/>
      <c r="J123" s="73"/>
      <c r="K123" s="73"/>
      <c r="L123" s="73"/>
      <c r="M123" s="73"/>
      <c r="N123" s="73"/>
      <c r="O123" s="73"/>
      <c r="P123" s="73"/>
      <c r="Q123" s="73"/>
      <c r="R123" s="73"/>
      <c r="S123" s="73"/>
      <c r="T123" s="73"/>
      <c r="U123" s="73"/>
      <c r="V123" s="73"/>
      <c r="W123" s="73"/>
      <c r="X123" s="79"/>
      <c r="Y123" s="79"/>
      <c r="Z123" s="79"/>
      <c r="AA123" s="79"/>
      <c r="AB123" s="79"/>
      <c r="AC123" s="79"/>
      <c r="AD123" s="79"/>
      <c r="AE123" s="79"/>
      <c r="AF123" s="79"/>
      <c r="AG123" s="79"/>
    </row>
    <row r="124" spans="1:33">
      <c r="A124" s="71"/>
      <c r="B124" s="72"/>
      <c r="C124" s="73"/>
      <c r="D124" s="73"/>
      <c r="E124" s="73"/>
      <c r="F124" s="73"/>
      <c r="G124" s="73"/>
      <c r="H124" s="73"/>
      <c r="I124" s="73"/>
      <c r="J124" s="73"/>
      <c r="K124" s="73"/>
      <c r="L124" s="73"/>
      <c r="M124" s="73"/>
      <c r="N124" s="73"/>
      <c r="O124" s="73"/>
      <c r="P124" s="73"/>
      <c r="Q124" s="73"/>
      <c r="R124" s="73"/>
      <c r="S124" s="73"/>
      <c r="T124" s="73"/>
      <c r="U124" s="73"/>
      <c r="V124" s="73"/>
      <c r="W124" s="73"/>
      <c r="X124" s="79"/>
      <c r="Y124" s="79"/>
      <c r="Z124" s="79"/>
      <c r="AA124" s="79"/>
      <c r="AB124" s="79"/>
      <c r="AC124" s="79"/>
      <c r="AD124" s="79"/>
      <c r="AE124" s="79"/>
      <c r="AF124" s="79"/>
      <c r="AG124" s="79"/>
    </row>
    <row r="125" spans="1:33">
      <c r="A125" s="71"/>
      <c r="B125" s="72"/>
      <c r="C125" s="73"/>
      <c r="D125" s="73"/>
      <c r="E125" s="73"/>
      <c r="F125" s="73"/>
      <c r="G125" s="73"/>
      <c r="H125" s="73"/>
      <c r="I125" s="73"/>
      <c r="J125" s="73"/>
      <c r="K125" s="73"/>
      <c r="L125" s="73"/>
      <c r="M125" s="73"/>
      <c r="N125" s="73"/>
      <c r="O125" s="73"/>
      <c r="P125" s="73"/>
      <c r="Q125" s="73"/>
      <c r="R125" s="73"/>
      <c r="S125" s="73"/>
      <c r="T125" s="73"/>
      <c r="U125" s="73"/>
      <c r="V125" s="73"/>
      <c r="W125" s="73"/>
      <c r="X125" s="79"/>
      <c r="Y125" s="79"/>
      <c r="Z125" s="79"/>
      <c r="AA125" s="79"/>
      <c r="AB125" s="79"/>
      <c r="AC125" s="79"/>
      <c r="AD125" s="79"/>
      <c r="AE125" s="79"/>
      <c r="AF125" s="79"/>
      <c r="AG125" s="79"/>
    </row>
    <row r="126" spans="1:33">
      <c r="A126" s="71"/>
      <c r="B126" s="72"/>
      <c r="C126" s="73"/>
      <c r="D126" s="73"/>
      <c r="E126" s="73"/>
      <c r="F126" s="73"/>
      <c r="G126" s="73"/>
      <c r="H126" s="73"/>
      <c r="I126" s="73"/>
      <c r="J126" s="73"/>
      <c r="K126" s="73"/>
      <c r="L126" s="73"/>
      <c r="M126" s="73"/>
      <c r="N126" s="73"/>
      <c r="O126" s="73"/>
      <c r="P126" s="73"/>
      <c r="Q126" s="73"/>
      <c r="R126" s="73"/>
      <c r="S126" s="73"/>
      <c r="T126" s="73"/>
      <c r="U126" s="73"/>
      <c r="V126" s="73"/>
      <c r="W126" s="73"/>
      <c r="X126" s="79"/>
      <c r="Y126" s="79"/>
      <c r="Z126" s="79"/>
      <c r="AA126" s="79"/>
      <c r="AB126" s="79"/>
      <c r="AC126" s="79"/>
      <c r="AD126" s="79"/>
      <c r="AE126" s="79"/>
      <c r="AF126" s="79"/>
      <c r="AG126" s="79"/>
    </row>
    <row r="127" spans="1:33">
      <c r="A127" s="71"/>
      <c r="B127" s="73"/>
      <c r="C127" s="73"/>
      <c r="D127" s="73"/>
      <c r="E127" s="73"/>
      <c r="F127" s="73"/>
      <c r="G127" s="73"/>
      <c r="H127" s="73"/>
      <c r="I127" s="73"/>
      <c r="J127" s="73"/>
      <c r="K127" s="73"/>
      <c r="L127" s="73"/>
      <c r="M127" s="73"/>
      <c r="N127" s="73"/>
      <c r="O127" s="73"/>
      <c r="P127" s="73"/>
      <c r="Q127" s="73"/>
      <c r="R127" s="73"/>
      <c r="S127" s="73"/>
      <c r="T127" s="73"/>
      <c r="U127" s="73"/>
      <c r="V127" s="73"/>
      <c r="W127" s="73"/>
      <c r="X127" s="79"/>
      <c r="Y127" s="79"/>
      <c r="Z127" s="79"/>
      <c r="AA127" s="79"/>
      <c r="AB127" s="79"/>
      <c r="AC127" s="79"/>
      <c r="AD127" s="79"/>
      <c r="AE127" s="79"/>
      <c r="AF127" s="79"/>
      <c r="AG127" s="79"/>
    </row>
    <row r="128" spans="1:33">
      <c r="A128" s="71"/>
      <c r="B128" s="72"/>
      <c r="C128" s="73"/>
      <c r="D128" s="73"/>
      <c r="E128" s="73"/>
      <c r="F128" s="73"/>
      <c r="G128" s="73"/>
      <c r="H128" s="73"/>
      <c r="I128" s="73"/>
      <c r="J128" s="73"/>
      <c r="K128" s="73"/>
      <c r="L128" s="73"/>
      <c r="M128" s="73"/>
      <c r="N128" s="73"/>
      <c r="O128" s="73"/>
      <c r="P128" s="73"/>
      <c r="Q128" s="73"/>
      <c r="R128" s="73"/>
      <c r="S128" s="73"/>
      <c r="T128" s="73"/>
      <c r="U128" s="73"/>
      <c r="V128" s="73"/>
      <c r="W128" s="73"/>
      <c r="X128" s="79"/>
      <c r="Y128" s="79"/>
      <c r="Z128" s="79"/>
      <c r="AA128" s="79"/>
      <c r="AB128" s="79"/>
      <c r="AC128" s="79"/>
      <c r="AD128" s="79"/>
      <c r="AE128" s="79"/>
      <c r="AF128" s="79"/>
      <c r="AG128" s="79"/>
    </row>
    <row r="131" spans="1:33">
      <c r="A131" s="75"/>
      <c r="B131" s="76"/>
      <c r="C131" s="76"/>
      <c r="D131" s="76"/>
      <c r="E131" s="76"/>
      <c r="F131" s="76"/>
      <c r="G131" s="76"/>
      <c r="H131" s="76"/>
      <c r="I131" s="76"/>
      <c r="J131" s="76"/>
      <c r="K131" s="76"/>
      <c r="L131" s="76"/>
      <c r="M131" s="76"/>
      <c r="N131" s="76"/>
      <c r="O131" s="76"/>
      <c r="P131" s="76"/>
      <c r="Q131" s="76"/>
      <c r="R131" s="76"/>
      <c r="S131" s="76"/>
      <c r="T131" s="76"/>
      <c r="U131" s="76"/>
      <c r="V131" s="76"/>
      <c r="W131" s="76"/>
      <c r="X131" s="84"/>
      <c r="Y131" s="84"/>
      <c r="Z131" s="84"/>
      <c r="AA131" s="84"/>
      <c r="AB131" s="84"/>
      <c r="AC131" s="84"/>
      <c r="AD131" s="84"/>
      <c r="AE131" s="84"/>
      <c r="AF131" s="84"/>
      <c r="AG131" s="84"/>
    </row>
    <row r="132" spans="1:33">
      <c r="A132" s="75"/>
      <c r="B132" s="76"/>
      <c r="C132" s="76"/>
      <c r="D132" s="76"/>
      <c r="E132" s="76"/>
      <c r="F132" s="76"/>
      <c r="G132" s="76"/>
      <c r="H132" s="76"/>
      <c r="I132" s="76"/>
      <c r="J132" s="76"/>
      <c r="K132" s="76"/>
      <c r="L132" s="76"/>
      <c r="M132" s="76"/>
      <c r="N132" s="76"/>
      <c r="O132" s="76"/>
      <c r="P132" s="76"/>
      <c r="Q132" s="76"/>
      <c r="R132" s="76"/>
      <c r="S132" s="76"/>
      <c r="T132" s="76"/>
      <c r="U132" s="76"/>
      <c r="V132" s="76"/>
      <c r="W132" s="76"/>
      <c r="X132" s="84"/>
      <c r="Y132" s="84"/>
      <c r="Z132" s="84"/>
      <c r="AA132" s="84"/>
      <c r="AB132" s="84"/>
      <c r="AC132" s="84"/>
      <c r="AD132" s="84"/>
      <c r="AE132" s="84"/>
      <c r="AF132" s="84"/>
      <c r="AG132" s="84"/>
    </row>
  </sheetData>
  <sheetProtection algorithmName="SHA-512" hashValue="Q4qWV3PvW9INYvC3sF5wbMkzyZOMwWzjwnFQyxkRMRzK93Mhj2mQMaJFghgTR36JCu8TxkKlRXhj/jgDzze4gQ==" saltValue="JwQTQposDkBdNyQSwE9OSg==" spinCount="100000" sheet="1" objects="1" scenarios="1"/>
  <mergeCells count="50">
    <mergeCell ref="A96:A97"/>
    <mergeCell ref="U61:U94"/>
    <mergeCell ref="C60:C62"/>
    <mergeCell ref="D60:D62"/>
    <mergeCell ref="AD61:AD94"/>
    <mergeCell ref="G96:P96"/>
    <mergeCell ref="A59:AG59"/>
    <mergeCell ref="G60:P60"/>
    <mergeCell ref="Y60:AF60"/>
    <mergeCell ref="AE61:AE94"/>
    <mergeCell ref="AF96:AG96"/>
    <mergeCell ref="J61:J62"/>
    <mergeCell ref="N61:N62"/>
    <mergeCell ref="O61:O62"/>
    <mergeCell ref="P61:P62"/>
    <mergeCell ref="V61:V94"/>
    <mergeCell ref="W61:W94"/>
    <mergeCell ref="A95:AG95"/>
    <mergeCell ref="F96:F97"/>
    <mergeCell ref="B96:D97"/>
    <mergeCell ref="AC61:AC94"/>
    <mergeCell ref="A60:A62"/>
    <mergeCell ref="B98:D98"/>
    <mergeCell ref="Q60:X60"/>
    <mergeCell ref="E60:F60"/>
    <mergeCell ref="E61:E62"/>
    <mergeCell ref="F61:F62"/>
    <mergeCell ref="X61:X62"/>
    <mergeCell ref="G61:G62"/>
    <mergeCell ref="H61:H62"/>
    <mergeCell ref="I61:I62"/>
    <mergeCell ref="K61:K94"/>
    <mergeCell ref="L61:L94"/>
    <mergeCell ref="E96:E97"/>
    <mergeCell ref="L97:L98"/>
    <mergeCell ref="J97:J98"/>
    <mergeCell ref="H97:H98"/>
    <mergeCell ref="B60:B62"/>
    <mergeCell ref="A1:P1"/>
    <mergeCell ref="A3:A5"/>
    <mergeCell ref="B3:B5"/>
    <mergeCell ref="C3:C5"/>
    <mergeCell ref="D3:D5"/>
    <mergeCell ref="A2:AF2"/>
    <mergeCell ref="G3:P3"/>
    <mergeCell ref="Y3:AG3"/>
    <mergeCell ref="Y1:AG1"/>
    <mergeCell ref="Q1:X1"/>
    <mergeCell ref="Q3:X3"/>
    <mergeCell ref="E3:F3"/>
  </mergeCells>
  <dataValidations xWindow="1071" yWindow="516" count="6">
    <dataValidation type="list" allowBlank="1" showInputMessage="1" showErrorMessage="1" sqref="J7:J57 H7:H57 L7:L57 J63:J93 H63:H93" xr:uid="{00000000-0002-0000-0400-000000000000}">
      <formula1>Fuel_Type</formula1>
    </dataValidation>
    <dataValidation allowBlank="1" showInputMessage="1" showErrorMessage="1" promptTitle="Row number" sqref="G6" xr:uid="{00000000-0002-0000-0400-000001000000}"/>
    <dataValidation allowBlank="1" showInputMessage="1" showErrorMessage="1" promptTitle="Row number" prompt="Note row reference letters may change if no CHP present e.g. 307a" sqref="G7:G57" xr:uid="{00000000-0002-0000-0400-000002000000}"/>
    <dataValidation allowBlank="1" showInputMessage="1" showErrorMessage="1" promptTitle="Power factor correction" prompt="Note that Part L consumption may need to be amended where power factor correction is present._x000a__x000a_See table 1 in ADL2A for adjustment factors_x000a_" sqref="R63:R93" xr:uid="{00000000-0002-0000-0400-000003000000}"/>
    <dataValidation type="decimal" allowBlank="1" showInputMessage="1" showErrorMessage="1" errorTitle="CHP generation" error="figure entered must be a negative value" promptTitle="CHP generation value" prompt="enter as negative value (-)" sqref="M63:M93 T63:T93 M7:M57" xr:uid="{00000000-0002-0000-0400-000004000000}">
      <formula1>-100000000000000000</formula1>
      <formula2>0</formula2>
    </dataValidation>
    <dataValidation allowBlank="1" showInputMessage="1" showErrorMessage="1" promptTitle="Row number" prompt="Note row reference letters may change if no CHP present e.g. 310a" sqref="I7:I57" xr:uid="{00000000-0002-0000-0400-000005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132"/>
  <sheetViews>
    <sheetView topLeftCell="T73" zoomScale="85" zoomScaleNormal="85" workbookViewId="0">
      <selection activeCell="AM94" sqref="AM94"/>
    </sheetView>
  </sheetViews>
  <sheetFormatPr defaultColWidth="9.140625" defaultRowHeight="12.75"/>
  <cols>
    <col min="1" max="1" width="15.7109375" style="34" customWidth="1"/>
    <col min="2" max="4" width="12.42578125" style="35" customWidth="1"/>
    <col min="5" max="5" width="15.28515625" style="35" customWidth="1"/>
    <col min="6" max="6" width="16.140625" style="35" bestFit="1" customWidth="1"/>
    <col min="7" max="7" width="15.28515625" style="35" customWidth="1"/>
    <col min="8" max="8" width="17.85546875" style="35" customWidth="1"/>
    <col min="9" max="9" width="18.5703125" style="35" customWidth="1"/>
    <col min="10" max="10" width="17.85546875" style="35" customWidth="1"/>
    <col min="11" max="11" width="15.28515625" style="35" customWidth="1"/>
    <col min="12" max="12" width="17.85546875" style="35" customWidth="1"/>
    <col min="13" max="13" width="17.140625" style="35" customWidth="1"/>
    <col min="14" max="14" width="17.85546875" style="35" customWidth="1"/>
    <col min="15" max="15" width="16.85546875" style="35" customWidth="1"/>
    <col min="16" max="16" width="17.85546875" style="35" customWidth="1"/>
    <col min="17" max="17" width="16.85546875" style="35" customWidth="1"/>
    <col min="18" max="29" width="15.28515625" style="35" customWidth="1"/>
    <col min="30" max="31" width="15.28515625" style="2" customWidth="1"/>
    <col min="32" max="39" width="15.28515625" style="35" customWidth="1"/>
    <col min="40" max="40" width="17.85546875" style="35" customWidth="1"/>
    <col min="41" max="56" width="15.28515625" style="36" customWidth="1"/>
    <col min="57" max="57" width="10" style="36" customWidth="1"/>
    <col min="58" max="58" width="35" style="36" customWidth="1"/>
    <col min="59" max="59" width="19.5703125" style="36" customWidth="1"/>
    <col min="60" max="60" width="14" style="36" customWidth="1"/>
    <col min="61" max="61" width="14.5703125" style="36" customWidth="1"/>
    <col min="62" max="62" width="13.5703125" style="36" customWidth="1"/>
    <col min="63" max="63" width="11.42578125" style="36" customWidth="1"/>
    <col min="64" max="64" width="10.42578125" style="36" customWidth="1"/>
    <col min="65" max="65" width="12" style="36" customWidth="1"/>
    <col min="66" max="16384" width="9.140625" style="36"/>
  </cols>
  <sheetData>
    <row r="1" spans="1:40" ht="27" customHeight="1">
      <c r="A1" s="493" t="s">
        <v>107</v>
      </c>
      <c r="B1" s="493"/>
      <c r="C1" s="493"/>
      <c r="D1" s="493"/>
      <c r="E1" s="493"/>
      <c r="F1" s="493"/>
      <c r="G1" s="493"/>
      <c r="H1" s="493"/>
      <c r="I1" s="493"/>
      <c r="J1" s="493"/>
      <c r="K1" s="493"/>
      <c r="L1" s="493"/>
      <c r="M1" s="493"/>
      <c r="N1" s="493"/>
      <c r="O1" s="493"/>
      <c r="P1" s="493"/>
      <c r="Q1" s="493"/>
      <c r="R1" s="493"/>
      <c r="S1" s="493"/>
      <c r="T1" s="247"/>
      <c r="U1" s="247"/>
      <c r="V1" s="495" t="s">
        <v>109</v>
      </c>
      <c r="W1" s="495"/>
      <c r="X1" s="495"/>
      <c r="Y1" s="495"/>
      <c r="Z1" s="495"/>
      <c r="AA1" s="495"/>
      <c r="AB1" s="495"/>
      <c r="AC1" s="495"/>
      <c r="AD1" s="496"/>
      <c r="AE1" s="417" t="s">
        <v>110</v>
      </c>
      <c r="AF1" s="418"/>
      <c r="AG1" s="467"/>
      <c r="AH1" s="467"/>
      <c r="AI1" s="467"/>
      <c r="AJ1" s="467"/>
      <c r="AK1" s="467"/>
      <c r="AL1" s="467"/>
      <c r="AM1" s="467"/>
      <c r="AN1" s="467"/>
    </row>
    <row r="2" spans="1:40" s="37" customFormat="1" ht="27" customHeight="1">
      <c r="A2" s="402" t="s">
        <v>180</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185"/>
      <c r="AH2" s="402"/>
      <c r="AI2" s="402"/>
      <c r="AJ2" s="402"/>
      <c r="AK2" s="402"/>
      <c r="AL2" s="402"/>
      <c r="AM2" s="402"/>
      <c r="AN2" s="402"/>
    </row>
    <row r="3" spans="1:40" ht="30.75" customHeight="1">
      <c r="A3" s="382" t="str">
        <f>Baseline!A3</f>
        <v>Unit identifier (e.g. plot number, dwelling type etc.)</v>
      </c>
      <c r="B3" s="382" t="str">
        <f>Baseline!B3</f>
        <v>Model total floor area (m²)</v>
      </c>
      <c r="C3" s="382" t="str">
        <f>Baseline!C3</f>
        <v>Number of units</v>
      </c>
      <c r="D3" s="427" t="str">
        <f>Baseline!D3</f>
        <v>Total area represented by model  (m²)</v>
      </c>
      <c r="E3" s="484" t="s">
        <v>200</v>
      </c>
      <c r="F3" s="484"/>
      <c r="G3" s="369" t="s">
        <v>134</v>
      </c>
      <c r="H3" s="370"/>
      <c r="I3" s="370"/>
      <c r="J3" s="433"/>
      <c r="K3" s="433"/>
      <c r="L3" s="370"/>
      <c r="M3" s="370"/>
      <c r="N3" s="370"/>
      <c r="O3" s="370"/>
      <c r="P3" s="370"/>
      <c r="Q3" s="370"/>
      <c r="R3" s="370"/>
      <c r="S3" s="370"/>
      <c r="T3" s="370"/>
      <c r="U3" s="371"/>
      <c r="V3" s="369" t="s">
        <v>151</v>
      </c>
      <c r="W3" s="370"/>
      <c r="X3" s="370"/>
      <c r="Y3" s="370"/>
      <c r="Z3" s="370"/>
      <c r="AA3" s="370"/>
      <c r="AB3" s="370"/>
      <c r="AC3" s="370"/>
      <c r="AD3" s="370"/>
      <c r="AE3" s="447" t="s">
        <v>18</v>
      </c>
      <c r="AF3" s="447"/>
      <c r="AG3" s="490"/>
      <c r="AH3" s="490"/>
      <c r="AI3" s="490"/>
      <c r="AJ3" s="490"/>
      <c r="AK3" s="490"/>
      <c r="AL3" s="490"/>
      <c r="AM3" s="490"/>
      <c r="AN3" s="466"/>
    </row>
    <row r="4" spans="1:40" s="180" customFormat="1" ht="45.75" customHeight="1">
      <c r="A4" s="383"/>
      <c r="B4" s="383"/>
      <c r="C4" s="383"/>
      <c r="D4" s="428"/>
      <c r="E4" s="405" t="s">
        <v>26</v>
      </c>
      <c r="F4" s="372" t="s">
        <v>27</v>
      </c>
      <c r="G4" s="405" t="s">
        <v>264</v>
      </c>
      <c r="H4" s="387" t="s">
        <v>20</v>
      </c>
      <c r="I4" s="387" t="s">
        <v>265</v>
      </c>
      <c r="J4" s="387" t="s">
        <v>21</v>
      </c>
      <c r="K4" s="224" t="s">
        <v>168</v>
      </c>
      <c r="L4" s="387" t="s">
        <v>20</v>
      </c>
      <c r="M4" s="156" t="s">
        <v>169</v>
      </c>
      <c r="N4" s="387" t="s">
        <v>21</v>
      </c>
      <c r="O4" s="250" t="s">
        <v>170</v>
      </c>
      <c r="P4" s="156" t="s">
        <v>171</v>
      </c>
      <c r="Q4" s="156" t="s">
        <v>199</v>
      </c>
      <c r="R4" s="156" t="s">
        <v>172</v>
      </c>
      <c r="S4" s="387" t="s">
        <v>131</v>
      </c>
      <c r="T4" s="387" t="s">
        <v>132</v>
      </c>
      <c r="U4" s="385" t="s">
        <v>133</v>
      </c>
      <c r="V4" s="405" t="s">
        <v>135</v>
      </c>
      <c r="W4" s="387" t="s">
        <v>136</v>
      </c>
      <c r="X4" s="156" t="s">
        <v>173</v>
      </c>
      <c r="Y4" s="156" t="s">
        <v>174</v>
      </c>
      <c r="Z4" s="156" t="s">
        <v>175</v>
      </c>
      <c r="AA4" s="387" t="s">
        <v>138</v>
      </c>
      <c r="AB4" s="387" t="s">
        <v>139</v>
      </c>
      <c r="AC4" s="387" t="s">
        <v>140</v>
      </c>
      <c r="AD4" s="470" t="s">
        <v>95</v>
      </c>
      <c r="AE4" s="491" t="s">
        <v>135</v>
      </c>
      <c r="AF4" s="387" t="s">
        <v>136</v>
      </c>
      <c r="AG4" s="181" t="s">
        <v>176</v>
      </c>
      <c r="AH4" s="156" t="s">
        <v>177</v>
      </c>
      <c r="AI4" s="156" t="s">
        <v>178</v>
      </c>
      <c r="AJ4" s="387" t="s">
        <v>138</v>
      </c>
      <c r="AK4" s="387" t="s">
        <v>139</v>
      </c>
      <c r="AL4" s="387" t="s">
        <v>140</v>
      </c>
      <c r="AM4" s="405" t="s">
        <v>113</v>
      </c>
      <c r="AN4" s="385" t="s">
        <v>114</v>
      </c>
    </row>
    <row r="5" spans="1:40" s="180" customFormat="1" ht="12.75" customHeight="1">
      <c r="A5" s="384"/>
      <c r="B5" s="384"/>
      <c r="C5" s="384"/>
      <c r="D5" s="381"/>
      <c r="E5" s="406"/>
      <c r="F5" s="373"/>
      <c r="G5" s="406"/>
      <c r="H5" s="388"/>
      <c r="I5" s="388"/>
      <c r="J5" s="494"/>
      <c r="K5" s="179" t="s">
        <v>167</v>
      </c>
      <c r="L5" s="388"/>
      <c r="M5" s="179" t="s">
        <v>167</v>
      </c>
      <c r="N5" s="388"/>
      <c r="O5" s="179" t="s">
        <v>167</v>
      </c>
      <c r="P5" s="179" t="s">
        <v>167</v>
      </c>
      <c r="Q5" s="179" t="s">
        <v>167</v>
      </c>
      <c r="R5" s="179" t="s">
        <v>167</v>
      </c>
      <c r="S5" s="388"/>
      <c r="T5" s="388"/>
      <c r="U5" s="386"/>
      <c r="V5" s="406"/>
      <c r="W5" s="388"/>
      <c r="X5" s="179" t="s">
        <v>167</v>
      </c>
      <c r="Y5" s="179" t="s">
        <v>167</v>
      </c>
      <c r="Z5" s="179" t="s">
        <v>167</v>
      </c>
      <c r="AA5" s="388"/>
      <c r="AB5" s="388"/>
      <c r="AC5" s="388"/>
      <c r="AD5" s="471" t="s">
        <v>95</v>
      </c>
      <c r="AE5" s="492"/>
      <c r="AF5" s="388"/>
      <c r="AG5" s="179" t="s">
        <v>167</v>
      </c>
      <c r="AH5" s="179" t="s">
        <v>167</v>
      </c>
      <c r="AI5" s="179" t="s">
        <v>167</v>
      </c>
      <c r="AJ5" s="388"/>
      <c r="AK5" s="388"/>
      <c r="AL5" s="388"/>
      <c r="AM5" s="406"/>
      <c r="AN5" s="386"/>
    </row>
    <row r="6" spans="1:40" ht="51" customHeight="1">
      <c r="A6" s="141"/>
      <c r="B6" s="148"/>
      <c r="C6" s="142"/>
      <c r="D6" s="248"/>
      <c r="E6" s="142"/>
      <c r="F6" s="227" t="s">
        <v>201</v>
      </c>
      <c r="G6" s="147" t="s">
        <v>204</v>
      </c>
      <c r="H6" s="148" t="s">
        <v>220</v>
      </c>
      <c r="I6" s="344" t="s">
        <v>205</v>
      </c>
      <c r="J6" s="148" t="s">
        <v>220</v>
      </c>
      <c r="K6" s="148" t="s">
        <v>207</v>
      </c>
      <c r="L6" s="148" t="s">
        <v>220</v>
      </c>
      <c r="M6" s="148" t="s">
        <v>208</v>
      </c>
      <c r="N6" s="148" t="s">
        <v>220</v>
      </c>
      <c r="O6" s="148" t="s">
        <v>206</v>
      </c>
      <c r="P6" s="148" t="s">
        <v>220</v>
      </c>
      <c r="Q6" s="148" t="s">
        <v>256</v>
      </c>
      <c r="R6" s="148" t="s">
        <v>125</v>
      </c>
      <c r="S6" s="148" t="s">
        <v>124</v>
      </c>
      <c r="T6" s="149" t="s">
        <v>126</v>
      </c>
      <c r="U6" s="149" t="s">
        <v>123</v>
      </c>
      <c r="V6" s="144"/>
      <c r="W6" s="142"/>
      <c r="X6" s="142"/>
      <c r="Y6" s="142"/>
      <c r="Z6" s="142"/>
      <c r="AA6" s="142"/>
      <c r="AB6" s="142"/>
      <c r="AC6" s="142"/>
      <c r="AD6" s="265"/>
      <c r="AE6" s="145"/>
      <c r="AF6" s="142"/>
      <c r="AG6" s="142"/>
      <c r="AH6" s="142"/>
      <c r="AI6" s="142"/>
      <c r="AJ6" s="142"/>
      <c r="AK6" s="142"/>
      <c r="AL6" s="142"/>
      <c r="AM6" s="144"/>
      <c r="AN6" s="143"/>
    </row>
    <row r="7" spans="1:40" ht="13.5" customHeight="1">
      <c r="A7" s="286" t="str">
        <f>IF(Baseline!A6="","",Baseline!A6)</f>
        <v>Mid</v>
      </c>
      <c r="B7" s="140">
        <f>IF(Baseline!B6="","",Baseline!B6)</f>
        <v>59.6</v>
      </c>
      <c r="C7" s="303">
        <f>IF(Baseline!C6="","",Baseline!C6)</f>
        <v>2</v>
      </c>
      <c r="D7" s="287">
        <f>IF(Baseline!D6="","",Baseline!D6)</f>
        <v>59.6</v>
      </c>
      <c r="E7" s="96">
        <f>IFERROR(AD7/$B7,"")</f>
        <v>12.020083892617448</v>
      </c>
      <c r="F7" s="108">
        <v>11.46</v>
      </c>
      <c r="G7" s="100">
        <v>696</v>
      </c>
      <c r="H7" s="100" t="s">
        <v>11</v>
      </c>
      <c r="I7" s="100">
        <v>1537</v>
      </c>
      <c r="J7" s="100" t="s">
        <v>11</v>
      </c>
      <c r="K7" s="102">
        <v>0</v>
      </c>
      <c r="L7" s="100" t="s">
        <v>11</v>
      </c>
      <c r="M7" s="102">
        <v>0</v>
      </c>
      <c r="N7" s="100" t="s">
        <v>11</v>
      </c>
      <c r="O7" s="100">
        <v>0</v>
      </c>
      <c r="P7" s="100" t="s">
        <v>11</v>
      </c>
      <c r="Q7" s="100">
        <v>0</v>
      </c>
      <c r="R7" s="100">
        <v>0</v>
      </c>
      <c r="S7" s="100">
        <v>270</v>
      </c>
      <c r="T7" s="100">
        <v>181</v>
      </c>
      <c r="U7" s="100">
        <v>0</v>
      </c>
      <c r="V7" s="46">
        <f>IFERROR(($G7*INDEX('Carbon factors'!$B$4:$B$10,MATCH($H7,Fuel_Type,0),1))+($K7*INDEX('Carbon factors'!$B$4:$B$10,MATCH($L7,Fuel_Type,0),1)),"")</f>
        <v>150.33599999999998</v>
      </c>
      <c r="W7" s="47">
        <f>IFERROR($M7*INDEX('Carbon factors'!$B$4:$B$10,MATCH($N7,Fuel_Type,0),1)+$I7*INDEX('Carbon factors'!$B$4:$B$10,MATCH($J7,Fuel_Type,0),1),"")</f>
        <v>331.99200000000002</v>
      </c>
      <c r="X7" s="47">
        <f>IFERROR($O7*INDEX('Carbon factors'!$B$4:$B$10,MATCH($P7,Fuel_Type,0),1),"")</f>
        <v>0</v>
      </c>
      <c r="Y7" s="47">
        <f>IF(Q7="","",Q7*'Carbon factors'!$B$5)</f>
        <v>0</v>
      </c>
      <c r="Z7" s="47">
        <f>IF(R7="","",R7*'Carbon factors'!$B$5)</f>
        <v>0</v>
      </c>
      <c r="AA7" s="47">
        <f>IF(S7="","",S7*'Carbon factors'!$B$5)</f>
        <v>140.13</v>
      </c>
      <c r="AB7" s="47">
        <f>IF(T7="","",T7*'Carbon factors'!$B$5)</f>
        <v>93.939000000000007</v>
      </c>
      <c r="AC7" s="47">
        <f>IF(U7="","",U7*'Carbon factors'!$B$5)</f>
        <v>0</v>
      </c>
      <c r="AD7" s="266">
        <f>IF(SUM(V7:AC7)=0,"",(SUM(V7:AC7)))</f>
        <v>716.39699999999993</v>
      </c>
      <c r="AE7" s="49">
        <f>IFERROR($G7*INDEX('Carbon factors'!$C$4:$C$10,MATCH($H7,Fuel_Type,0),1)+$K7*INDEX('Carbon factors'!$C$4:$C$10,MATCH($L7,Fuel_Type,0),1),"")</f>
        <v>146.16</v>
      </c>
      <c r="AF7" s="47">
        <f>IFERROR($I7*INDEX('Carbon factors'!$C$4:$C$10,MATCH($J7,Fuel_Type,0),1)+$M7*INDEX('Carbon factors'!$C$4:$C$10,MATCH($N7,Fuel_Type,0),1),"")</f>
        <v>322.77</v>
      </c>
      <c r="AG7" s="47">
        <f>IFERROR($O7*INDEX('Carbon factors'!$C$4:$C$10,MATCH($P7,Fuel_Type,0),1),"")</f>
        <v>0</v>
      </c>
      <c r="AH7" s="47">
        <f>IF(Q7="","",Q7*'Carbon factors'!$C$5)</f>
        <v>0</v>
      </c>
      <c r="AI7" s="47">
        <f>IF(R7="","",R7*'Carbon factors'!$C$5)</f>
        <v>0</v>
      </c>
      <c r="AJ7" s="47">
        <f>IF(S7="","",S7*'Carbon factors'!$C$5)</f>
        <v>62.910000000000004</v>
      </c>
      <c r="AK7" s="47">
        <f>IF(T7="","",T7*'Carbon factors'!$C$5)</f>
        <v>42.173000000000002</v>
      </c>
      <c r="AL7" s="47">
        <f>IF(U7="","",U7*'Carbon factors'!$C$5)</f>
        <v>0</v>
      </c>
      <c r="AM7" s="221">
        <f>IF(SUM(AE7:AL7)=0,"",(SUM(AE7:AL7)))</f>
        <v>574.01299999999992</v>
      </c>
      <c r="AN7" s="61">
        <f>IFERROR(AM7/$B7,"")</f>
        <v>9.6310906040268449</v>
      </c>
    </row>
    <row r="8" spans="1:40" ht="13.5" customHeight="1">
      <c r="A8" s="286" t="str">
        <f>IF(Baseline!A7="","",Baseline!A7)</f>
        <v>Top</v>
      </c>
      <c r="B8" s="140">
        <f>IF(Baseline!B7="","",Baseline!B7)</f>
        <v>59.6</v>
      </c>
      <c r="C8" s="140">
        <f>IF(Baseline!C7="","",Baseline!C7)</f>
        <v>1</v>
      </c>
      <c r="D8" s="287">
        <f>IF(Baseline!D7="","",Baseline!D7)</f>
        <v>59.6</v>
      </c>
      <c r="E8" s="96">
        <f>IFERROR(AD8/$B8,"")</f>
        <v>14.796191275167784</v>
      </c>
      <c r="F8" s="108">
        <v>15.09</v>
      </c>
      <c r="G8" s="100">
        <v>1487</v>
      </c>
      <c r="H8" s="100" t="s">
        <v>11</v>
      </c>
      <c r="I8" s="100">
        <v>1512</v>
      </c>
      <c r="J8" s="100" t="s">
        <v>11</v>
      </c>
      <c r="K8" s="100">
        <v>0</v>
      </c>
      <c r="L8" s="100" t="s">
        <v>11</v>
      </c>
      <c r="M8" s="100">
        <v>0</v>
      </c>
      <c r="N8" s="100" t="s">
        <v>11</v>
      </c>
      <c r="O8" s="100">
        <v>0</v>
      </c>
      <c r="P8" s="100" t="s">
        <v>11</v>
      </c>
      <c r="Q8" s="100">
        <v>0</v>
      </c>
      <c r="R8" s="100">
        <v>0</v>
      </c>
      <c r="S8" s="100">
        <v>270</v>
      </c>
      <c r="T8" s="100">
        <v>181</v>
      </c>
      <c r="U8" s="100">
        <v>0</v>
      </c>
      <c r="V8" s="46">
        <f>IFERROR(($G8*INDEX('Carbon factors'!$B$4:$B$10,MATCH($H8,Fuel_Type,0),1))+($K8*INDEX('Carbon factors'!$B$4:$B$10,MATCH($L8,Fuel_Type,0),1)),"")</f>
        <v>321.19200000000001</v>
      </c>
      <c r="W8" s="47">
        <f>IFERROR($M8*INDEX('Carbon factors'!$B$4:$B$10,MATCH($N8,Fuel_Type,0),1)+$I8*INDEX('Carbon factors'!$B$4:$B$10,MATCH($J8,Fuel_Type,0),1),"")</f>
        <v>326.59199999999998</v>
      </c>
      <c r="X8" s="47">
        <f>IFERROR($O8*INDEX('Carbon factors'!$B$4:$B$10,MATCH($P8,Fuel_Type,0),1),"")</f>
        <v>0</v>
      </c>
      <c r="Y8" s="47">
        <f>IF(Q8="","",Q8*'Carbon factors'!$B$5)</f>
        <v>0</v>
      </c>
      <c r="Z8" s="47">
        <f>IF(R8="","",R8*'Carbon factors'!$B$5)</f>
        <v>0</v>
      </c>
      <c r="AA8" s="47">
        <f>IF(S8="","",S8*'Carbon factors'!$B$5)</f>
        <v>140.13</v>
      </c>
      <c r="AB8" s="47">
        <f>IF(T8="","",T8*'Carbon factors'!$B$5)</f>
        <v>93.939000000000007</v>
      </c>
      <c r="AC8" s="47">
        <f>IF(U8="","",U8*'Carbon factors'!$B$5)</f>
        <v>0</v>
      </c>
      <c r="AD8" s="266">
        <f>IF(SUM(V8:AC8)=0,"",(SUM(V8:AC8)))</f>
        <v>881.85299999999995</v>
      </c>
      <c r="AE8" s="49">
        <f>IFERROR($G8*INDEX('Carbon factors'!$C$4:$C$10,MATCH($H8,Fuel_Type,0),1)+$K8*INDEX('Carbon factors'!$C$4:$C$10,MATCH($L8,Fuel_Type,0),1),"")</f>
        <v>312.27</v>
      </c>
      <c r="AF8" s="47">
        <f>IFERROR($I8*INDEX('Carbon factors'!$C$4:$C$10,MATCH($J8,Fuel_Type,0),1)+$M8*INDEX('Carbon factors'!$C$4:$C$10,MATCH($N8,Fuel_Type,0),1),"")</f>
        <v>317.52</v>
      </c>
      <c r="AG8" s="47">
        <f>IFERROR($O8*INDEX('Carbon factors'!$C$4:$C$10,MATCH($P8,Fuel_Type,0),1),"")</f>
        <v>0</v>
      </c>
      <c r="AH8" s="47">
        <f>IF(Q8="","",Q8*'Carbon factors'!$C$5)</f>
        <v>0</v>
      </c>
      <c r="AI8" s="47">
        <f>IF(R8="","",R8*'Carbon factors'!$C$5)</f>
        <v>0</v>
      </c>
      <c r="AJ8" s="47">
        <f>IF(S8="","",S8*'Carbon factors'!$C$5)</f>
        <v>62.910000000000004</v>
      </c>
      <c r="AK8" s="47">
        <f>IF(T8="","",T8*'Carbon factors'!$C$5)</f>
        <v>42.173000000000002</v>
      </c>
      <c r="AL8" s="47">
        <f>IF(U8="","",U8*'Carbon factors'!$C$5)</f>
        <v>0</v>
      </c>
      <c r="AM8" s="221">
        <f t="shared" ref="AM8:AM57" si="0">IF(SUM(AE8:AL8)=0,"",(SUM(AE8:AL8)))</f>
        <v>734.87299999999993</v>
      </c>
      <c r="AN8" s="61">
        <f t="shared" ref="AN8:AN57" si="1">IFERROR(AM8/$B8,"")</f>
        <v>12.330083892617449</v>
      </c>
    </row>
    <row r="9" spans="1:40" ht="13.5" customHeight="1">
      <c r="A9" s="286" t="str">
        <f>IF(Baseline!A8="","",Baseline!A8)</f>
        <v/>
      </c>
      <c r="B9" s="140" t="str">
        <f>IF(Baseline!B8="","",Baseline!B8)</f>
        <v/>
      </c>
      <c r="C9" s="140" t="str">
        <f>IF(Baseline!C8="","",Baseline!C8)</f>
        <v/>
      </c>
      <c r="D9" s="287" t="str">
        <f>IF(Baseline!D8="","",Baseline!D8)</f>
        <v/>
      </c>
      <c r="E9" s="96" t="str">
        <f t="shared" ref="E9:E47" si="2">IFERROR(AD9/$B9,"")</f>
        <v/>
      </c>
      <c r="F9" s="108"/>
      <c r="G9" s="146"/>
      <c r="H9" s="100"/>
      <c r="I9" s="100"/>
      <c r="J9" s="100"/>
      <c r="K9" s="100"/>
      <c r="L9" s="100"/>
      <c r="M9" s="100"/>
      <c r="N9" s="100"/>
      <c r="O9" s="100"/>
      <c r="P9" s="100"/>
      <c r="Q9" s="100"/>
      <c r="R9" s="100"/>
      <c r="S9" s="100"/>
      <c r="T9" s="100"/>
      <c r="U9" s="100"/>
      <c r="V9" s="46" t="str">
        <f>IFERROR(($G9*INDEX('Carbon factors'!$B$4:$B$10,MATCH($H9,Fuel_Type,0),1))+($K9*INDEX('Carbon factors'!$B$4:$B$10,MATCH($L9,Fuel_Type,0),1)),"")</f>
        <v/>
      </c>
      <c r="W9" s="47" t="str">
        <f>IFERROR($M9*INDEX('Carbon factors'!$B$4:$B$10,MATCH($N9,Fuel_Type,0),1)+$I9*INDEX('Carbon factors'!$B$4:$B$10,MATCH($J9,Fuel_Type,0),1),"")</f>
        <v/>
      </c>
      <c r="X9" s="47" t="str">
        <f>IFERROR($O9*INDEX('Carbon factors'!$B$4:$B$10,MATCH($P9,Fuel_Type,0),1),"")</f>
        <v/>
      </c>
      <c r="Y9" s="47" t="str">
        <f>IF(Q9="","",Q9*'Carbon factors'!$B$5)</f>
        <v/>
      </c>
      <c r="Z9" s="47" t="str">
        <f>IF(R9="","",R9*'Carbon factors'!$B$5)</f>
        <v/>
      </c>
      <c r="AA9" s="47" t="str">
        <f>IF(S9="","",S9*'Carbon factors'!$B$5)</f>
        <v/>
      </c>
      <c r="AB9" s="47" t="str">
        <f>IF(T9="","",T9*'Carbon factors'!$B$5)</f>
        <v/>
      </c>
      <c r="AC9" s="47" t="str">
        <f>IF(U9="","",U9*'Carbon factors'!$B$5)</f>
        <v/>
      </c>
      <c r="AD9" s="266" t="str">
        <f t="shared" ref="AD9:AD56" si="3">IF(SUM(V9:AC9)=0,"",(SUM(V9:AC9)))</f>
        <v/>
      </c>
      <c r="AE9" s="49" t="str">
        <f>IFERROR($G9*INDEX('Carbon factors'!$C$4:$C$10,MATCH($H9,Fuel_Type,0),1)+$K9*INDEX('Carbon factors'!$C$4:$C$10,MATCH($L9,Fuel_Type,0),1),"")</f>
        <v/>
      </c>
      <c r="AF9" s="47" t="str">
        <f>IFERROR($I9*INDEX('Carbon factors'!$C$4:$C$10,MATCH($J9,Fuel_Type,0),1)+$M9*INDEX('Carbon factors'!$C$4:$C$10,MATCH($N9,Fuel_Type,0),1),"")</f>
        <v/>
      </c>
      <c r="AG9" s="47" t="str">
        <f>IFERROR($O9*INDEX('Carbon factors'!$C$4:$C$10,MATCH($P9,Fuel_Type,0),1),"")</f>
        <v/>
      </c>
      <c r="AH9" s="47" t="str">
        <f>IF(Q9="","",Q9*'Carbon factors'!$C$5)</f>
        <v/>
      </c>
      <c r="AI9" s="47" t="str">
        <f>IF(R9="","",R9*'Carbon factors'!$C$5)</f>
        <v/>
      </c>
      <c r="AJ9" s="47" t="str">
        <f>IF(S9="","",S9*'Carbon factors'!$C$5)</f>
        <v/>
      </c>
      <c r="AK9" s="47" t="str">
        <f>IF(T9="","",T9*'Carbon factors'!$C$5)</f>
        <v/>
      </c>
      <c r="AL9" s="47" t="str">
        <f>IF(U9="","",U9*'Carbon factors'!$C$5)</f>
        <v/>
      </c>
      <c r="AM9" s="221" t="str">
        <f t="shared" si="0"/>
        <v/>
      </c>
      <c r="AN9" s="61" t="str">
        <f t="shared" si="1"/>
        <v/>
      </c>
    </row>
    <row r="10" spans="1:40" ht="13.5" customHeight="1">
      <c r="A10" s="286" t="str">
        <f>IF(Baseline!A9="","",Baseline!A9)</f>
        <v/>
      </c>
      <c r="B10" s="140" t="str">
        <f>IF(Baseline!B9="","",Baseline!B9)</f>
        <v/>
      </c>
      <c r="C10" s="140" t="str">
        <f>IF(Baseline!C9="","",Baseline!C9)</f>
        <v/>
      </c>
      <c r="D10" s="287" t="str">
        <f>IF(Baseline!D9="","",Baseline!D9)</f>
        <v/>
      </c>
      <c r="E10" s="96" t="str">
        <f t="shared" si="2"/>
        <v/>
      </c>
      <c r="F10" s="108"/>
      <c r="G10" s="146"/>
      <c r="H10" s="100"/>
      <c r="I10" s="100"/>
      <c r="J10" s="100"/>
      <c r="K10" s="100"/>
      <c r="L10" s="100"/>
      <c r="M10" s="100"/>
      <c r="N10" s="100"/>
      <c r="O10" s="100"/>
      <c r="P10" s="100"/>
      <c r="Q10" s="100"/>
      <c r="R10" s="100"/>
      <c r="S10" s="100"/>
      <c r="T10" s="100"/>
      <c r="U10" s="100"/>
      <c r="V10" s="46" t="str">
        <f>IFERROR(($G10*INDEX('Carbon factors'!$B$4:$B$10,MATCH($H10,Fuel_Type,0),1))+($K10*INDEX('Carbon factors'!$B$4:$B$10,MATCH($L10,Fuel_Type,0),1)),"")</f>
        <v/>
      </c>
      <c r="W10" s="47" t="str">
        <f>IFERROR($M10*INDEX('Carbon factors'!$B$4:$B$10,MATCH($N10,Fuel_Type,0),1)+$I10*INDEX('Carbon factors'!$B$4:$B$10,MATCH($J10,Fuel_Type,0),1),"")</f>
        <v/>
      </c>
      <c r="X10" s="47" t="str">
        <f>IFERROR($O10*INDEX('Carbon factors'!$B$4:$B$10,MATCH($P10,Fuel_Type,0),1),"")</f>
        <v/>
      </c>
      <c r="Y10" s="47" t="str">
        <f>IF(Q10="","",Q10*'Carbon factors'!$B$5)</f>
        <v/>
      </c>
      <c r="Z10" s="47" t="str">
        <f>IF(R10="","",R10*'Carbon factors'!$B$5)</f>
        <v/>
      </c>
      <c r="AA10" s="47" t="str">
        <f>IF(S10="","",S10*'Carbon factors'!$B$5)</f>
        <v/>
      </c>
      <c r="AB10" s="47" t="str">
        <f>IF(T10="","",T10*'Carbon factors'!$B$5)</f>
        <v/>
      </c>
      <c r="AC10" s="47" t="str">
        <f>IF(U10="","",U10*'Carbon factors'!$B$5)</f>
        <v/>
      </c>
      <c r="AD10" s="266" t="str">
        <f t="shared" si="3"/>
        <v/>
      </c>
      <c r="AE10" s="49" t="str">
        <f>IFERROR($G10*INDEX('Carbon factors'!$C$4:$C$10,MATCH($H10,Fuel_Type,0),1)+$K10*INDEX('Carbon factors'!$C$4:$C$10,MATCH($L10,Fuel_Type,0),1),"")</f>
        <v/>
      </c>
      <c r="AF10" s="47" t="str">
        <f>IFERROR($I10*INDEX('Carbon factors'!$C$4:$C$10,MATCH($J10,Fuel_Type,0),1)+$M10*INDEX('Carbon factors'!$C$4:$C$10,MATCH($N10,Fuel_Type,0),1),"")</f>
        <v/>
      </c>
      <c r="AG10" s="47" t="str">
        <f>IFERROR($O10*INDEX('Carbon factors'!$C$4:$C$10,MATCH($P10,Fuel_Type,0),1),"")</f>
        <v/>
      </c>
      <c r="AH10" s="47" t="str">
        <f>IF(Q10="","",Q10*'Carbon factors'!$C$5)</f>
        <v/>
      </c>
      <c r="AI10" s="47" t="str">
        <f>IF(R10="","",R10*'Carbon factors'!$C$5)</f>
        <v/>
      </c>
      <c r="AJ10" s="47" t="str">
        <f>IF(S10="","",S10*'Carbon factors'!$C$5)</f>
        <v/>
      </c>
      <c r="AK10" s="47" t="str">
        <f>IF(T10="","",T10*'Carbon factors'!$C$5)</f>
        <v/>
      </c>
      <c r="AL10" s="47" t="str">
        <f>IF(U10="","",U10*'Carbon factors'!$C$5)</f>
        <v/>
      </c>
      <c r="AM10" s="221" t="str">
        <f t="shared" si="0"/>
        <v/>
      </c>
      <c r="AN10" s="61" t="str">
        <f t="shared" si="1"/>
        <v/>
      </c>
    </row>
    <row r="11" spans="1:40" ht="13.5" customHeight="1">
      <c r="A11" s="286" t="str">
        <f>IF(Baseline!A10="","",Baseline!A10)</f>
        <v/>
      </c>
      <c r="B11" s="140" t="str">
        <f>IF(Baseline!B10="","",Baseline!B10)</f>
        <v/>
      </c>
      <c r="C11" s="140" t="str">
        <f>IF(Baseline!C10="","",Baseline!C10)</f>
        <v/>
      </c>
      <c r="D11" s="287" t="str">
        <f>IF(Baseline!D10="","",Baseline!D10)</f>
        <v/>
      </c>
      <c r="E11" s="96" t="str">
        <f t="shared" si="2"/>
        <v/>
      </c>
      <c r="F11" s="108"/>
      <c r="G11" s="146"/>
      <c r="H11" s="100"/>
      <c r="I11" s="100"/>
      <c r="J11" s="100"/>
      <c r="K11" s="100"/>
      <c r="L11" s="100"/>
      <c r="M11" s="100"/>
      <c r="N11" s="100"/>
      <c r="O11" s="100"/>
      <c r="P11" s="100"/>
      <c r="Q11" s="100"/>
      <c r="R11" s="100"/>
      <c r="S11" s="100"/>
      <c r="T11" s="100"/>
      <c r="U11" s="100"/>
      <c r="V11" s="46" t="str">
        <f>IFERROR(($G11*INDEX('Carbon factors'!$B$4:$B$10,MATCH($H11,Fuel_Type,0),1))+($K11*INDEX('Carbon factors'!$B$4:$B$10,MATCH($L11,Fuel_Type,0),1)),"")</f>
        <v/>
      </c>
      <c r="W11" s="47" t="str">
        <f>IFERROR($M11*INDEX('Carbon factors'!$B$4:$B$10,MATCH($N11,Fuel_Type,0),1)+$I11*INDEX('Carbon factors'!$B$4:$B$10,MATCH($J11,Fuel_Type,0),1),"")</f>
        <v/>
      </c>
      <c r="X11" s="47" t="str">
        <f>IFERROR($O11*INDEX('Carbon factors'!$B$4:$B$10,MATCH($P11,Fuel_Type,0),1),"")</f>
        <v/>
      </c>
      <c r="Y11" s="47" t="str">
        <f>IF(Q11="","",Q11*'Carbon factors'!$B$5)</f>
        <v/>
      </c>
      <c r="Z11" s="47" t="str">
        <f>IF(R11="","",R11*'Carbon factors'!$B$5)</f>
        <v/>
      </c>
      <c r="AA11" s="47" t="str">
        <f>IF(S11="","",S11*'Carbon factors'!$B$5)</f>
        <v/>
      </c>
      <c r="AB11" s="47" t="str">
        <f>IF(T11="","",T11*'Carbon factors'!$B$5)</f>
        <v/>
      </c>
      <c r="AC11" s="47" t="str">
        <f>IF(U11="","",U11*'Carbon factors'!$B$5)</f>
        <v/>
      </c>
      <c r="AD11" s="266" t="str">
        <f t="shared" si="3"/>
        <v/>
      </c>
      <c r="AE11" s="49" t="str">
        <f>IFERROR($G11*INDEX('Carbon factors'!$C$4:$C$10,MATCH($H11,Fuel_Type,0),1)+$K11*INDEX('Carbon factors'!$C$4:$C$10,MATCH($L11,Fuel_Type,0),1),"")</f>
        <v/>
      </c>
      <c r="AF11" s="47" t="str">
        <f>IFERROR($I11*INDEX('Carbon factors'!$C$4:$C$10,MATCH($J11,Fuel_Type,0),1)+$M11*INDEX('Carbon factors'!$C$4:$C$10,MATCH($N11,Fuel_Type,0),1),"")</f>
        <v/>
      </c>
      <c r="AG11" s="47" t="str">
        <f>IFERROR($O11*INDEX('Carbon factors'!$C$4:$C$10,MATCH($P11,Fuel_Type,0),1),"")</f>
        <v/>
      </c>
      <c r="AH11" s="47" t="str">
        <f>IF(Q11="","",Q11*'Carbon factors'!$C$5)</f>
        <v/>
      </c>
      <c r="AI11" s="47" t="str">
        <f>IF(R11="","",R11*'Carbon factors'!$C$5)</f>
        <v/>
      </c>
      <c r="AJ11" s="47" t="str">
        <f>IF(S11="","",S11*'Carbon factors'!$C$5)</f>
        <v/>
      </c>
      <c r="AK11" s="47" t="str">
        <f>IF(T11="","",T11*'Carbon factors'!$C$5)</f>
        <v/>
      </c>
      <c r="AL11" s="47" t="str">
        <f>IF(U11="","",U11*'Carbon factors'!$C$5)</f>
        <v/>
      </c>
      <c r="AM11" s="221" t="str">
        <f t="shared" si="0"/>
        <v/>
      </c>
      <c r="AN11" s="61" t="str">
        <f t="shared" si="1"/>
        <v/>
      </c>
    </row>
    <row r="12" spans="1:40" ht="13.5" customHeight="1">
      <c r="A12" s="286" t="str">
        <f>IF(Baseline!A11="","",Baseline!A11)</f>
        <v/>
      </c>
      <c r="B12" s="140" t="str">
        <f>IF(Baseline!B11="","",Baseline!B11)</f>
        <v/>
      </c>
      <c r="C12" s="140" t="str">
        <f>IF(Baseline!C11="","",Baseline!C11)</f>
        <v/>
      </c>
      <c r="D12" s="287" t="str">
        <f>IF(Baseline!D11="","",Baseline!D11)</f>
        <v/>
      </c>
      <c r="E12" s="96" t="str">
        <f t="shared" si="2"/>
        <v/>
      </c>
      <c r="F12" s="108"/>
      <c r="G12" s="146"/>
      <c r="H12" s="100"/>
      <c r="I12" s="100"/>
      <c r="J12" s="100"/>
      <c r="K12" s="100"/>
      <c r="L12" s="100"/>
      <c r="M12" s="100"/>
      <c r="N12" s="100"/>
      <c r="O12" s="100"/>
      <c r="P12" s="100"/>
      <c r="Q12" s="100"/>
      <c r="R12" s="100"/>
      <c r="S12" s="100"/>
      <c r="T12" s="100"/>
      <c r="U12" s="100"/>
      <c r="V12" s="46" t="str">
        <f>IFERROR(($G12*INDEX('Carbon factors'!$B$4:$B$10,MATCH($H12,Fuel_Type,0),1))+($K12*INDEX('Carbon factors'!$B$4:$B$10,MATCH($L12,Fuel_Type,0),1)),"")</f>
        <v/>
      </c>
      <c r="W12" s="47" t="str">
        <f>IFERROR($M12*INDEX('Carbon factors'!$B$4:$B$10,MATCH($N12,Fuel_Type,0),1)+$I12*INDEX('Carbon factors'!$B$4:$B$10,MATCH($J12,Fuel_Type,0),1),"")</f>
        <v/>
      </c>
      <c r="X12" s="47" t="str">
        <f>IFERROR($O12*INDEX('Carbon factors'!$B$4:$B$10,MATCH($P12,Fuel_Type,0),1),"")</f>
        <v/>
      </c>
      <c r="Y12" s="47" t="str">
        <f>IF(Q12="","",Q12*'Carbon factors'!$B$5)</f>
        <v/>
      </c>
      <c r="Z12" s="47" t="str">
        <f>IF(R12="","",R12*'Carbon factors'!$B$5)</f>
        <v/>
      </c>
      <c r="AA12" s="47" t="str">
        <f>IF(S12="","",S12*'Carbon factors'!$B$5)</f>
        <v/>
      </c>
      <c r="AB12" s="47" t="str">
        <f>IF(T12="","",T12*'Carbon factors'!$B$5)</f>
        <v/>
      </c>
      <c r="AC12" s="47" t="str">
        <f>IF(U12="","",U12*'Carbon factors'!$B$5)</f>
        <v/>
      </c>
      <c r="AD12" s="266" t="str">
        <f t="shared" si="3"/>
        <v/>
      </c>
      <c r="AE12" s="49" t="str">
        <f>IFERROR($G12*INDEX('Carbon factors'!$C$4:$C$10,MATCH($H12,Fuel_Type,0),1)+$K12*INDEX('Carbon factors'!$C$4:$C$10,MATCH($L12,Fuel_Type,0),1),"")</f>
        <v/>
      </c>
      <c r="AF12" s="47" t="str">
        <f>IFERROR($I12*INDEX('Carbon factors'!$C$4:$C$10,MATCH($J12,Fuel_Type,0),1)+$M12*INDEX('Carbon factors'!$C$4:$C$10,MATCH($N12,Fuel_Type,0),1),"")</f>
        <v/>
      </c>
      <c r="AG12" s="47" t="str">
        <f>IFERROR($O12*INDEX('Carbon factors'!$C$4:$C$10,MATCH($P12,Fuel_Type,0),1),"")</f>
        <v/>
      </c>
      <c r="AH12" s="47" t="str">
        <f>IF(Q12="","",Q12*'Carbon factors'!$C$5)</f>
        <v/>
      </c>
      <c r="AI12" s="47" t="str">
        <f>IF(R12="","",R12*'Carbon factors'!$C$5)</f>
        <v/>
      </c>
      <c r="AJ12" s="47" t="str">
        <f>IF(S12="","",S12*'Carbon factors'!$C$5)</f>
        <v/>
      </c>
      <c r="AK12" s="47" t="str">
        <f>IF(T12="","",T12*'Carbon factors'!$C$5)</f>
        <v/>
      </c>
      <c r="AL12" s="47" t="str">
        <f>IF(U12="","",U12*'Carbon factors'!$C$5)</f>
        <v/>
      </c>
      <c r="AM12" s="221" t="str">
        <f t="shared" si="0"/>
        <v/>
      </c>
      <c r="AN12" s="61" t="str">
        <f t="shared" si="1"/>
        <v/>
      </c>
    </row>
    <row r="13" spans="1:40" ht="13.5" customHeight="1">
      <c r="A13" s="286" t="str">
        <f>IF(Baseline!A12="","",Baseline!A12)</f>
        <v/>
      </c>
      <c r="B13" s="140" t="str">
        <f>IF(Baseline!B12="","",Baseline!B12)</f>
        <v/>
      </c>
      <c r="C13" s="140" t="str">
        <f>IF(Baseline!C12="","",Baseline!C12)</f>
        <v/>
      </c>
      <c r="D13" s="287" t="str">
        <f>IF(Baseline!D12="","",Baseline!D12)</f>
        <v/>
      </c>
      <c r="E13" s="96" t="str">
        <f t="shared" si="2"/>
        <v/>
      </c>
      <c r="F13" s="108"/>
      <c r="G13" s="146"/>
      <c r="H13" s="100"/>
      <c r="I13" s="100"/>
      <c r="J13" s="100"/>
      <c r="K13" s="100"/>
      <c r="L13" s="100"/>
      <c r="M13" s="100"/>
      <c r="N13" s="100"/>
      <c r="O13" s="100"/>
      <c r="P13" s="100"/>
      <c r="Q13" s="100"/>
      <c r="R13" s="100"/>
      <c r="S13" s="100"/>
      <c r="T13" s="100"/>
      <c r="U13" s="100"/>
      <c r="V13" s="46" t="str">
        <f>IFERROR(($G13*INDEX('Carbon factors'!$B$4:$B$10,MATCH($H13,Fuel_Type,0),1))+($K13*INDEX('Carbon factors'!$B$4:$B$10,MATCH($L13,Fuel_Type,0),1)),"")</f>
        <v/>
      </c>
      <c r="W13" s="47" t="str">
        <f>IFERROR($M13*INDEX('Carbon factors'!$B$4:$B$10,MATCH($N13,Fuel_Type,0),1)+$I13*INDEX('Carbon factors'!$B$4:$B$10,MATCH($J13,Fuel_Type,0),1),"")</f>
        <v/>
      </c>
      <c r="X13" s="47" t="str">
        <f>IFERROR($O13*INDEX('Carbon factors'!$B$4:$B$10,MATCH($P13,Fuel_Type,0),1),"")</f>
        <v/>
      </c>
      <c r="Y13" s="47" t="str">
        <f>IF(Q13="","",Q13*'Carbon factors'!$B$5)</f>
        <v/>
      </c>
      <c r="Z13" s="47" t="str">
        <f>IF(R13="","",R13*'Carbon factors'!$B$5)</f>
        <v/>
      </c>
      <c r="AA13" s="47" t="str">
        <f>IF(S13="","",S13*'Carbon factors'!$B$5)</f>
        <v/>
      </c>
      <c r="AB13" s="47" t="str">
        <f>IF(T13="","",T13*'Carbon factors'!$B$5)</f>
        <v/>
      </c>
      <c r="AC13" s="47" t="str">
        <f>IF(U13="","",U13*'Carbon factors'!$B$5)</f>
        <v/>
      </c>
      <c r="AD13" s="266" t="str">
        <f t="shared" si="3"/>
        <v/>
      </c>
      <c r="AE13" s="49" t="str">
        <f>IFERROR($G13*INDEX('Carbon factors'!$C$4:$C$10,MATCH($H13,Fuel_Type,0),1)+$K13*INDEX('Carbon factors'!$C$4:$C$10,MATCH($L13,Fuel_Type,0),1),"")</f>
        <v/>
      </c>
      <c r="AF13" s="47" t="str">
        <f>IFERROR($I13*INDEX('Carbon factors'!$C$4:$C$10,MATCH($J13,Fuel_Type,0),1)+$M13*INDEX('Carbon factors'!$C$4:$C$10,MATCH($N13,Fuel_Type,0),1),"")</f>
        <v/>
      </c>
      <c r="AG13" s="47" t="str">
        <f>IFERROR($O13*INDEX('Carbon factors'!$C$4:$C$10,MATCH($P13,Fuel_Type,0),1),"")</f>
        <v/>
      </c>
      <c r="AH13" s="47" t="str">
        <f>IF(Q13="","",Q13*'Carbon factors'!$C$5)</f>
        <v/>
      </c>
      <c r="AI13" s="47" t="str">
        <f>IF(R13="","",R13*'Carbon factors'!$C$5)</f>
        <v/>
      </c>
      <c r="AJ13" s="47" t="str">
        <f>IF(S13="","",S13*'Carbon factors'!$C$5)</f>
        <v/>
      </c>
      <c r="AK13" s="47" t="str">
        <f>IF(T13="","",T13*'Carbon factors'!$C$5)</f>
        <v/>
      </c>
      <c r="AL13" s="47" t="str">
        <f>IF(U13="","",U13*'Carbon factors'!$C$5)</f>
        <v/>
      </c>
      <c r="AM13" s="221" t="str">
        <f t="shared" si="0"/>
        <v/>
      </c>
      <c r="AN13" s="61" t="str">
        <f t="shared" si="1"/>
        <v/>
      </c>
    </row>
    <row r="14" spans="1:40" ht="13.5" customHeight="1">
      <c r="A14" s="286" t="str">
        <f>IF(Baseline!A13="","",Baseline!A13)</f>
        <v/>
      </c>
      <c r="B14" s="140" t="str">
        <f>IF(Baseline!B13="","",Baseline!B13)</f>
        <v/>
      </c>
      <c r="C14" s="140" t="str">
        <f>IF(Baseline!C13="","",Baseline!C13)</f>
        <v/>
      </c>
      <c r="D14" s="287" t="str">
        <f>IF(Baseline!D13="","",Baseline!D13)</f>
        <v/>
      </c>
      <c r="E14" s="96" t="str">
        <f t="shared" si="2"/>
        <v/>
      </c>
      <c r="F14" s="108"/>
      <c r="G14" s="146"/>
      <c r="H14" s="100"/>
      <c r="I14" s="100"/>
      <c r="J14" s="100"/>
      <c r="K14" s="100"/>
      <c r="L14" s="100"/>
      <c r="M14" s="100"/>
      <c r="N14" s="100"/>
      <c r="O14" s="100"/>
      <c r="P14" s="100"/>
      <c r="Q14" s="100"/>
      <c r="R14" s="100"/>
      <c r="S14" s="100"/>
      <c r="T14" s="100"/>
      <c r="U14" s="100"/>
      <c r="V14" s="46" t="str">
        <f>IFERROR(($G14*INDEX('Carbon factors'!$B$4:$B$10,MATCH($H14,Fuel_Type,0),1))+($K14*INDEX('Carbon factors'!$B$4:$B$10,MATCH($L14,Fuel_Type,0),1)),"")</f>
        <v/>
      </c>
      <c r="W14" s="47" t="str">
        <f>IFERROR($M14*INDEX('Carbon factors'!$B$4:$B$10,MATCH($N14,Fuel_Type,0),1)+$I14*INDEX('Carbon factors'!$B$4:$B$10,MATCH($J14,Fuel_Type,0),1),"")</f>
        <v/>
      </c>
      <c r="X14" s="47" t="str">
        <f>IFERROR($O14*INDEX('Carbon factors'!$B$4:$B$10,MATCH($P14,Fuel_Type,0),1),"")</f>
        <v/>
      </c>
      <c r="Y14" s="47" t="str">
        <f>IF(Q14="","",Q14*'Carbon factors'!$B$5)</f>
        <v/>
      </c>
      <c r="Z14" s="47" t="str">
        <f>IF(R14="","",R14*'Carbon factors'!$B$5)</f>
        <v/>
      </c>
      <c r="AA14" s="47" t="str">
        <f>IF(S14="","",S14*'Carbon factors'!$B$5)</f>
        <v/>
      </c>
      <c r="AB14" s="47" t="str">
        <f>IF(T14="","",T14*'Carbon factors'!$B$5)</f>
        <v/>
      </c>
      <c r="AC14" s="47" t="str">
        <f>IF(U14="","",U14*'Carbon factors'!$B$5)</f>
        <v/>
      </c>
      <c r="AD14" s="266" t="str">
        <f t="shared" si="3"/>
        <v/>
      </c>
      <c r="AE14" s="49" t="str">
        <f>IFERROR($G14*INDEX('Carbon factors'!$C$4:$C$10,MATCH($H14,Fuel_Type,0),1)+$K14*INDEX('Carbon factors'!$C$4:$C$10,MATCH($L14,Fuel_Type,0),1),"")</f>
        <v/>
      </c>
      <c r="AF14" s="47" t="str">
        <f>IFERROR($I14*INDEX('Carbon factors'!$C$4:$C$10,MATCH($J14,Fuel_Type,0),1)+$M14*INDEX('Carbon factors'!$C$4:$C$10,MATCH($N14,Fuel_Type,0),1),"")</f>
        <v/>
      </c>
      <c r="AG14" s="47" t="str">
        <f>IFERROR($O14*INDEX('Carbon factors'!$C$4:$C$10,MATCH($P14,Fuel_Type,0),1),"")</f>
        <v/>
      </c>
      <c r="AH14" s="47" t="str">
        <f>IF(Q14="","",Q14*'Carbon factors'!$C$5)</f>
        <v/>
      </c>
      <c r="AI14" s="47" t="str">
        <f>IF(R14="","",R14*'Carbon factors'!$C$5)</f>
        <v/>
      </c>
      <c r="AJ14" s="47" t="str">
        <f>IF(S14="","",S14*'Carbon factors'!$C$5)</f>
        <v/>
      </c>
      <c r="AK14" s="47" t="str">
        <f>IF(T14="","",T14*'Carbon factors'!$C$5)</f>
        <v/>
      </c>
      <c r="AL14" s="47" t="str">
        <f>IF(U14="","",U14*'Carbon factors'!$C$5)</f>
        <v/>
      </c>
      <c r="AM14" s="221" t="str">
        <f t="shared" si="0"/>
        <v/>
      </c>
      <c r="AN14" s="61" t="str">
        <f t="shared" si="1"/>
        <v/>
      </c>
    </row>
    <row r="15" spans="1:40" ht="13.5" customHeight="1">
      <c r="A15" s="286" t="str">
        <f>IF(Baseline!A14="","",Baseline!A14)</f>
        <v/>
      </c>
      <c r="B15" s="140" t="str">
        <f>IF(Baseline!B14="","",Baseline!B14)</f>
        <v/>
      </c>
      <c r="C15" s="140" t="str">
        <f>IF(Baseline!C14="","",Baseline!C14)</f>
        <v/>
      </c>
      <c r="D15" s="287" t="str">
        <f>IF(Baseline!D14="","",Baseline!D14)</f>
        <v/>
      </c>
      <c r="E15" s="96" t="str">
        <f t="shared" si="2"/>
        <v/>
      </c>
      <c r="F15" s="108"/>
      <c r="G15" s="146"/>
      <c r="H15" s="100"/>
      <c r="I15" s="100"/>
      <c r="J15" s="100"/>
      <c r="K15" s="100"/>
      <c r="L15" s="100"/>
      <c r="M15" s="100"/>
      <c r="N15" s="100"/>
      <c r="O15" s="100"/>
      <c r="P15" s="100"/>
      <c r="Q15" s="100"/>
      <c r="R15" s="100"/>
      <c r="S15" s="100"/>
      <c r="T15" s="100"/>
      <c r="U15" s="100"/>
      <c r="V15" s="46" t="str">
        <f>IFERROR(($G15*INDEX('Carbon factors'!$B$4:$B$10,MATCH($H15,Fuel_Type,0),1))+($K15*INDEX('Carbon factors'!$B$4:$B$10,MATCH($L15,Fuel_Type,0),1)),"")</f>
        <v/>
      </c>
      <c r="W15" s="47" t="str">
        <f>IFERROR($M15*INDEX('Carbon factors'!$B$4:$B$10,MATCH($N15,Fuel_Type,0),1)+$I15*INDEX('Carbon factors'!$B$4:$B$10,MATCH($J15,Fuel_Type,0),1),"")</f>
        <v/>
      </c>
      <c r="X15" s="47" t="str">
        <f>IFERROR($O15*INDEX('Carbon factors'!$B$4:$B$10,MATCH($P15,Fuel_Type,0),1),"")</f>
        <v/>
      </c>
      <c r="Y15" s="47" t="str">
        <f>IF(Q15="","",Q15*'Carbon factors'!$B$5)</f>
        <v/>
      </c>
      <c r="Z15" s="47" t="str">
        <f>IF(R15="","",R15*'Carbon factors'!$B$5)</f>
        <v/>
      </c>
      <c r="AA15" s="47" t="str">
        <f>IF(S15="","",S15*'Carbon factors'!$B$5)</f>
        <v/>
      </c>
      <c r="AB15" s="47" t="str">
        <f>IF(T15="","",T15*'Carbon factors'!$B$5)</f>
        <v/>
      </c>
      <c r="AC15" s="47" t="str">
        <f>IF(U15="","",U15*'Carbon factors'!$B$5)</f>
        <v/>
      </c>
      <c r="AD15" s="266" t="str">
        <f t="shared" si="3"/>
        <v/>
      </c>
      <c r="AE15" s="49" t="str">
        <f>IFERROR($G15*INDEX('Carbon factors'!$C$4:$C$10,MATCH($H15,Fuel_Type,0),1)+$K15*INDEX('Carbon factors'!$C$4:$C$10,MATCH($L15,Fuel_Type,0),1),"")</f>
        <v/>
      </c>
      <c r="AF15" s="47" t="str">
        <f>IFERROR($I15*INDEX('Carbon factors'!$C$4:$C$10,MATCH($J15,Fuel_Type,0),1)+$M15*INDEX('Carbon factors'!$C$4:$C$10,MATCH($N15,Fuel_Type,0),1),"")</f>
        <v/>
      </c>
      <c r="AG15" s="47" t="str">
        <f>IFERROR($O15*INDEX('Carbon factors'!$C$4:$C$10,MATCH($P15,Fuel_Type,0),1),"")</f>
        <v/>
      </c>
      <c r="AH15" s="47" t="str">
        <f>IF(Q15="","",Q15*'Carbon factors'!$C$5)</f>
        <v/>
      </c>
      <c r="AI15" s="47" t="str">
        <f>IF(R15="","",R15*'Carbon factors'!$C$5)</f>
        <v/>
      </c>
      <c r="AJ15" s="47" t="str">
        <f>IF(S15="","",S15*'Carbon factors'!$C$5)</f>
        <v/>
      </c>
      <c r="AK15" s="47" t="str">
        <f>IF(T15="","",T15*'Carbon factors'!$C$5)</f>
        <v/>
      </c>
      <c r="AL15" s="47" t="str">
        <f>IF(U15="","",U15*'Carbon factors'!$C$5)</f>
        <v/>
      </c>
      <c r="AM15" s="221" t="str">
        <f t="shared" si="0"/>
        <v/>
      </c>
      <c r="AN15" s="61" t="str">
        <f t="shared" si="1"/>
        <v/>
      </c>
    </row>
    <row r="16" spans="1:40" ht="13.5" customHeight="1">
      <c r="A16" s="286" t="str">
        <f>IF(Baseline!A15="","",Baseline!A15)</f>
        <v/>
      </c>
      <c r="B16" s="140" t="str">
        <f>IF(Baseline!B15="","",Baseline!B15)</f>
        <v/>
      </c>
      <c r="C16" s="140" t="str">
        <f>IF(Baseline!C15="","",Baseline!C15)</f>
        <v/>
      </c>
      <c r="D16" s="287" t="str">
        <f>IF(Baseline!D15="","",Baseline!D15)</f>
        <v/>
      </c>
      <c r="E16" s="96" t="str">
        <f t="shared" si="2"/>
        <v/>
      </c>
      <c r="F16" s="108"/>
      <c r="G16" s="146"/>
      <c r="H16" s="100"/>
      <c r="I16" s="100"/>
      <c r="J16" s="100"/>
      <c r="K16" s="100"/>
      <c r="L16" s="100"/>
      <c r="M16" s="100"/>
      <c r="N16" s="100"/>
      <c r="O16" s="100"/>
      <c r="P16" s="100"/>
      <c r="Q16" s="100"/>
      <c r="R16" s="100"/>
      <c r="S16" s="100"/>
      <c r="T16" s="100"/>
      <c r="U16" s="100"/>
      <c r="V16" s="46" t="str">
        <f>IFERROR(($G16*INDEX('Carbon factors'!$B$4:$B$10,MATCH($H16,Fuel_Type,0),1))+($K16*INDEX('Carbon factors'!$B$4:$B$10,MATCH($L16,Fuel_Type,0),1)),"")</f>
        <v/>
      </c>
      <c r="W16" s="47" t="str">
        <f>IFERROR($M16*INDEX('Carbon factors'!$B$4:$B$10,MATCH($N16,Fuel_Type,0),1)+$I16*INDEX('Carbon factors'!$B$4:$B$10,MATCH($J16,Fuel_Type,0),1),"")</f>
        <v/>
      </c>
      <c r="X16" s="47" t="str">
        <f>IFERROR($O16*INDEX('Carbon factors'!$B$4:$B$10,MATCH($P16,Fuel_Type,0),1),"")</f>
        <v/>
      </c>
      <c r="Y16" s="47" t="str">
        <f>IF(Q16="","",Q16*'Carbon factors'!$B$5)</f>
        <v/>
      </c>
      <c r="Z16" s="47" t="str">
        <f>IF(R16="","",R16*'Carbon factors'!$B$5)</f>
        <v/>
      </c>
      <c r="AA16" s="47" t="str">
        <f>IF(S16="","",S16*'Carbon factors'!$B$5)</f>
        <v/>
      </c>
      <c r="AB16" s="47" t="str">
        <f>IF(T16="","",T16*'Carbon factors'!$B$5)</f>
        <v/>
      </c>
      <c r="AC16" s="47" t="str">
        <f>IF(U16="","",U16*'Carbon factors'!$B$5)</f>
        <v/>
      </c>
      <c r="AD16" s="266" t="str">
        <f t="shared" si="3"/>
        <v/>
      </c>
      <c r="AE16" s="49" t="str">
        <f>IFERROR($G16*INDEX('Carbon factors'!$C$4:$C$10,MATCH($H16,Fuel_Type,0),1)+$K16*INDEX('Carbon factors'!$C$4:$C$10,MATCH($L16,Fuel_Type,0),1),"")</f>
        <v/>
      </c>
      <c r="AF16" s="47" t="str">
        <f>IFERROR($I16*INDEX('Carbon factors'!$C$4:$C$10,MATCH($J16,Fuel_Type,0),1)+$M16*INDEX('Carbon factors'!$C$4:$C$10,MATCH($N16,Fuel_Type,0),1),"")</f>
        <v/>
      </c>
      <c r="AG16" s="47" t="str">
        <f>IFERROR($O16*INDEX('Carbon factors'!$C$4:$C$10,MATCH($P16,Fuel_Type,0),1),"")</f>
        <v/>
      </c>
      <c r="AH16" s="47" t="str">
        <f>IF(Q16="","",Q16*'Carbon factors'!$C$5)</f>
        <v/>
      </c>
      <c r="AI16" s="47" t="str">
        <f>IF(R16="","",R16*'Carbon factors'!$C$5)</f>
        <v/>
      </c>
      <c r="AJ16" s="47" t="str">
        <f>IF(S16="","",S16*'Carbon factors'!$C$5)</f>
        <v/>
      </c>
      <c r="AK16" s="47" t="str">
        <f>IF(T16="","",T16*'Carbon factors'!$C$5)</f>
        <v/>
      </c>
      <c r="AL16" s="47" t="str">
        <f>IF(U16="","",U16*'Carbon factors'!$C$5)</f>
        <v/>
      </c>
      <c r="AM16" s="221" t="str">
        <f t="shared" si="0"/>
        <v/>
      </c>
      <c r="AN16" s="61" t="str">
        <f t="shared" si="1"/>
        <v/>
      </c>
    </row>
    <row r="17" spans="1:40" ht="13.5" customHeight="1">
      <c r="A17" s="286" t="str">
        <f>IF(Baseline!A16="","",Baseline!A16)</f>
        <v/>
      </c>
      <c r="B17" s="140" t="str">
        <f>IF(Baseline!B16="","",Baseline!B16)</f>
        <v/>
      </c>
      <c r="C17" s="140" t="str">
        <f>IF(Baseline!C16="","",Baseline!C16)</f>
        <v/>
      </c>
      <c r="D17" s="287" t="str">
        <f>IF(Baseline!D16="","",Baseline!D16)</f>
        <v/>
      </c>
      <c r="E17" s="96" t="str">
        <f t="shared" si="2"/>
        <v/>
      </c>
      <c r="F17" s="108"/>
      <c r="G17" s="146"/>
      <c r="H17" s="100"/>
      <c r="I17" s="100"/>
      <c r="J17" s="100"/>
      <c r="K17" s="100"/>
      <c r="L17" s="100"/>
      <c r="M17" s="100"/>
      <c r="N17" s="100"/>
      <c r="O17" s="100"/>
      <c r="P17" s="100"/>
      <c r="Q17" s="100"/>
      <c r="R17" s="100"/>
      <c r="S17" s="100"/>
      <c r="T17" s="100"/>
      <c r="U17" s="100"/>
      <c r="V17" s="46" t="str">
        <f>IFERROR(($G17*INDEX('Carbon factors'!$B$4:$B$10,MATCH($H17,Fuel_Type,0),1))+($K17*INDEX('Carbon factors'!$B$4:$B$10,MATCH($L17,Fuel_Type,0),1)),"")</f>
        <v/>
      </c>
      <c r="W17" s="47" t="str">
        <f>IFERROR($M17*INDEX('Carbon factors'!$B$4:$B$10,MATCH($N17,Fuel_Type,0),1)+$I17*INDEX('Carbon factors'!$B$4:$B$10,MATCH($J17,Fuel_Type,0),1),"")</f>
        <v/>
      </c>
      <c r="X17" s="47" t="str">
        <f>IFERROR($O17*INDEX('Carbon factors'!$B$4:$B$10,MATCH($P17,Fuel_Type,0),1),"")</f>
        <v/>
      </c>
      <c r="Y17" s="47" t="str">
        <f>IF(Q17="","",Q17*'Carbon factors'!$B$5)</f>
        <v/>
      </c>
      <c r="Z17" s="47" t="str">
        <f>IF(R17="","",R17*'Carbon factors'!$B$5)</f>
        <v/>
      </c>
      <c r="AA17" s="47" t="str">
        <f>IF(S17="","",S17*'Carbon factors'!$B$5)</f>
        <v/>
      </c>
      <c r="AB17" s="47" t="str">
        <f>IF(T17="","",T17*'Carbon factors'!$B$5)</f>
        <v/>
      </c>
      <c r="AC17" s="47" t="str">
        <f>IF(U17="","",U17*'Carbon factors'!$B$5)</f>
        <v/>
      </c>
      <c r="AD17" s="266" t="str">
        <f t="shared" si="3"/>
        <v/>
      </c>
      <c r="AE17" s="49" t="str">
        <f>IFERROR($G17*INDEX('Carbon factors'!$C$4:$C$10,MATCH($H17,Fuel_Type,0),1)+$K17*INDEX('Carbon factors'!$C$4:$C$10,MATCH($L17,Fuel_Type,0),1),"")</f>
        <v/>
      </c>
      <c r="AF17" s="47" t="str">
        <f>IFERROR($I17*INDEX('Carbon factors'!$C$4:$C$10,MATCH($J17,Fuel_Type,0),1)+$M17*INDEX('Carbon factors'!$C$4:$C$10,MATCH($N17,Fuel_Type,0),1),"")</f>
        <v/>
      </c>
      <c r="AG17" s="47" t="str">
        <f>IFERROR($O17*INDEX('Carbon factors'!$C$4:$C$10,MATCH($P17,Fuel_Type,0),1),"")</f>
        <v/>
      </c>
      <c r="AH17" s="47" t="str">
        <f>IF(Q17="","",Q17*'Carbon factors'!$C$5)</f>
        <v/>
      </c>
      <c r="AI17" s="47" t="str">
        <f>IF(R17="","",R17*'Carbon factors'!$C$5)</f>
        <v/>
      </c>
      <c r="AJ17" s="47" t="str">
        <f>IF(S17="","",S17*'Carbon factors'!$C$5)</f>
        <v/>
      </c>
      <c r="AK17" s="47" t="str">
        <f>IF(T17="","",T17*'Carbon factors'!$C$5)</f>
        <v/>
      </c>
      <c r="AL17" s="47" t="str">
        <f>IF(U17="","",U17*'Carbon factors'!$C$5)</f>
        <v/>
      </c>
      <c r="AM17" s="221" t="str">
        <f t="shared" si="0"/>
        <v/>
      </c>
      <c r="AN17" s="61" t="str">
        <f t="shared" si="1"/>
        <v/>
      </c>
    </row>
    <row r="18" spans="1:40" ht="13.5" customHeight="1">
      <c r="A18" s="286" t="str">
        <f>IF(Baseline!A17="","",Baseline!A17)</f>
        <v/>
      </c>
      <c r="B18" s="140" t="str">
        <f>IF(Baseline!B17="","",Baseline!B17)</f>
        <v/>
      </c>
      <c r="C18" s="140" t="str">
        <f>IF(Baseline!C17="","",Baseline!C17)</f>
        <v/>
      </c>
      <c r="D18" s="287" t="str">
        <f>IF(Baseline!D17="","",Baseline!D17)</f>
        <v/>
      </c>
      <c r="E18" s="96" t="str">
        <f t="shared" si="2"/>
        <v/>
      </c>
      <c r="F18" s="108"/>
      <c r="G18" s="146"/>
      <c r="H18" s="100"/>
      <c r="I18" s="100"/>
      <c r="J18" s="100"/>
      <c r="K18" s="100"/>
      <c r="L18" s="100"/>
      <c r="M18" s="100"/>
      <c r="N18" s="100"/>
      <c r="O18" s="100"/>
      <c r="P18" s="100"/>
      <c r="Q18" s="100"/>
      <c r="R18" s="100"/>
      <c r="S18" s="100"/>
      <c r="T18" s="100"/>
      <c r="U18" s="100"/>
      <c r="V18" s="46" t="str">
        <f>IFERROR(($G18*INDEX('Carbon factors'!$B$4:$B$10,MATCH($H18,Fuel_Type,0),1))+($K18*INDEX('Carbon factors'!$B$4:$B$10,MATCH($L18,Fuel_Type,0),1)),"")</f>
        <v/>
      </c>
      <c r="W18" s="47" t="str">
        <f>IFERROR($M18*INDEX('Carbon factors'!$B$4:$B$10,MATCH($N18,Fuel_Type,0),1)+$I18*INDEX('Carbon factors'!$B$4:$B$10,MATCH($J18,Fuel_Type,0),1),"")</f>
        <v/>
      </c>
      <c r="X18" s="47" t="str">
        <f>IFERROR($O18*INDEX('Carbon factors'!$B$4:$B$10,MATCH($P18,Fuel_Type,0),1),"")</f>
        <v/>
      </c>
      <c r="Y18" s="47" t="str">
        <f>IF(Q18="","",Q18*'Carbon factors'!$B$5)</f>
        <v/>
      </c>
      <c r="Z18" s="47" t="str">
        <f>IF(R18="","",R18*'Carbon factors'!$B$5)</f>
        <v/>
      </c>
      <c r="AA18" s="47" t="str">
        <f>IF(S18="","",S18*'Carbon factors'!$B$5)</f>
        <v/>
      </c>
      <c r="AB18" s="47" t="str">
        <f>IF(T18="","",T18*'Carbon factors'!$B$5)</f>
        <v/>
      </c>
      <c r="AC18" s="47" t="str">
        <f>IF(U18="","",U18*'Carbon factors'!$B$5)</f>
        <v/>
      </c>
      <c r="AD18" s="266" t="str">
        <f t="shared" si="3"/>
        <v/>
      </c>
      <c r="AE18" s="49" t="str">
        <f>IFERROR($G18*INDEX('Carbon factors'!$C$4:$C$10,MATCH($H18,Fuel_Type,0),1)+$K18*INDEX('Carbon factors'!$C$4:$C$10,MATCH($L18,Fuel_Type,0),1),"")</f>
        <v/>
      </c>
      <c r="AF18" s="47" t="str">
        <f>IFERROR($I18*INDEX('Carbon factors'!$C$4:$C$10,MATCH($J18,Fuel_Type,0),1)+$M18*INDEX('Carbon factors'!$C$4:$C$10,MATCH($N18,Fuel_Type,0),1),"")</f>
        <v/>
      </c>
      <c r="AG18" s="47" t="str">
        <f>IFERROR($O18*INDEX('Carbon factors'!$C$4:$C$10,MATCH($P18,Fuel_Type,0),1),"")</f>
        <v/>
      </c>
      <c r="AH18" s="47" t="str">
        <f>IF(Q18="","",Q18*'Carbon factors'!$C$5)</f>
        <v/>
      </c>
      <c r="AI18" s="47" t="str">
        <f>IF(R18="","",R18*'Carbon factors'!$C$5)</f>
        <v/>
      </c>
      <c r="AJ18" s="47" t="str">
        <f>IF(S18="","",S18*'Carbon factors'!$C$5)</f>
        <v/>
      </c>
      <c r="AK18" s="47" t="str">
        <f>IF(T18="","",T18*'Carbon factors'!$C$5)</f>
        <v/>
      </c>
      <c r="AL18" s="47" t="str">
        <f>IF(U18="","",U18*'Carbon factors'!$C$5)</f>
        <v/>
      </c>
      <c r="AM18" s="221" t="str">
        <f t="shared" si="0"/>
        <v/>
      </c>
      <c r="AN18" s="61" t="str">
        <f t="shared" si="1"/>
        <v/>
      </c>
    </row>
    <row r="19" spans="1:40" ht="13.5" customHeight="1">
      <c r="A19" s="286" t="str">
        <f>IF(Baseline!A18="","",Baseline!A18)</f>
        <v/>
      </c>
      <c r="B19" s="140" t="str">
        <f>IF(Baseline!B18="","",Baseline!B18)</f>
        <v/>
      </c>
      <c r="C19" s="140" t="str">
        <f>IF(Baseline!C18="","",Baseline!C18)</f>
        <v/>
      </c>
      <c r="D19" s="287" t="str">
        <f>IF(Baseline!D18="","",Baseline!D18)</f>
        <v/>
      </c>
      <c r="E19" s="96" t="str">
        <f t="shared" si="2"/>
        <v/>
      </c>
      <c r="F19" s="108"/>
      <c r="G19" s="146"/>
      <c r="H19" s="100"/>
      <c r="I19" s="100"/>
      <c r="J19" s="100"/>
      <c r="K19" s="100"/>
      <c r="L19" s="100"/>
      <c r="M19" s="100"/>
      <c r="N19" s="100"/>
      <c r="O19" s="100"/>
      <c r="P19" s="100"/>
      <c r="Q19" s="100"/>
      <c r="R19" s="100"/>
      <c r="S19" s="100"/>
      <c r="T19" s="100"/>
      <c r="U19" s="100"/>
      <c r="V19" s="46" t="str">
        <f>IFERROR(($G19*INDEX('Carbon factors'!$B$4:$B$10,MATCH($H19,Fuel_Type,0),1))+($K19*INDEX('Carbon factors'!$B$4:$B$10,MATCH($L19,Fuel_Type,0),1)),"")</f>
        <v/>
      </c>
      <c r="W19" s="47" t="str">
        <f>IFERROR($M19*INDEX('Carbon factors'!$B$4:$B$10,MATCH($N19,Fuel_Type,0),1)+$I19*INDEX('Carbon factors'!$B$4:$B$10,MATCH($J19,Fuel_Type,0),1),"")</f>
        <v/>
      </c>
      <c r="X19" s="47" t="str">
        <f>IFERROR($O19*INDEX('Carbon factors'!$B$4:$B$10,MATCH($P19,Fuel_Type,0),1),"")</f>
        <v/>
      </c>
      <c r="Y19" s="47" t="str">
        <f>IF(Q19="","",Q19*'Carbon factors'!$B$5)</f>
        <v/>
      </c>
      <c r="Z19" s="47" t="str">
        <f>IF(R19="","",R19*'Carbon factors'!$B$5)</f>
        <v/>
      </c>
      <c r="AA19" s="47" t="str">
        <f>IF(S19="","",S19*'Carbon factors'!$B$5)</f>
        <v/>
      </c>
      <c r="AB19" s="47" t="str">
        <f>IF(T19="","",T19*'Carbon factors'!$B$5)</f>
        <v/>
      </c>
      <c r="AC19" s="47" t="str">
        <f>IF(U19="","",U19*'Carbon factors'!$B$5)</f>
        <v/>
      </c>
      <c r="AD19" s="266" t="str">
        <f t="shared" si="3"/>
        <v/>
      </c>
      <c r="AE19" s="49" t="str">
        <f>IFERROR($G19*INDEX('Carbon factors'!$C$4:$C$10,MATCH($H19,Fuel_Type,0),1)+$K19*INDEX('Carbon factors'!$C$4:$C$10,MATCH($L19,Fuel_Type,0),1),"")</f>
        <v/>
      </c>
      <c r="AF19" s="47" t="str">
        <f>IFERROR($I19*INDEX('Carbon factors'!$C$4:$C$10,MATCH($J19,Fuel_Type,0),1)+$M19*INDEX('Carbon factors'!$C$4:$C$10,MATCH($N19,Fuel_Type,0),1),"")</f>
        <v/>
      </c>
      <c r="AG19" s="47" t="str">
        <f>IFERROR($O19*INDEX('Carbon factors'!$C$4:$C$10,MATCH($P19,Fuel_Type,0),1),"")</f>
        <v/>
      </c>
      <c r="AH19" s="47" t="str">
        <f>IF(Q19="","",Q19*'Carbon factors'!$C$5)</f>
        <v/>
      </c>
      <c r="AI19" s="47" t="str">
        <f>IF(R19="","",R19*'Carbon factors'!$C$5)</f>
        <v/>
      </c>
      <c r="AJ19" s="47" t="str">
        <f>IF(S19="","",S19*'Carbon factors'!$C$5)</f>
        <v/>
      </c>
      <c r="AK19" s="47" t="str">
        <f>IF(T19="","",T19*'Carbon factors'!$C$5)</f>
        <v/>
      </c>
      <c r="AL19" s="47" t="str">
        <f>IF(U19="","",U19*'Carbon factors'!$C$5)</f>
        <v/>
      </c>
      <c r="AM19" s="221" t="str">
        <f t="shared" si="0"/>
        <v/>
      </c>
      <c r="AN19" s="61" t="str">
        <f t="shared" si="1"/>
        <v/>
      </c>
    </row>
    <row r="20" spans="1:40" ht="13.5" customHeight="1">
      <c r="A20" s="286" t="str">
        <f>IF(Baseline!A19="","",Baseline!A19)</f>
        <v/>
      </c>
      <c r="B20" s="140" t="str">
        <f>IF(Baseline!B19="","",Baseline!B19)</f>
        <v/>
      </c>
      <c r="C20" s="140" t="str">
        <f>IF(Baseline!C19="","",Baseline!C19)</f>
        <v/>
      </c>
      <c r="D20" s="287" t="str">
        <f>IF(Baseline!D19="","",Baseline!D19)</f>
        <v/>
      </c>
      <c r="E20" s="96" t="str">
        <f t="shared" si="2"/>
        <v/>
      </c>
      <c r="F20" s="108"/>
      <c r="G20" s="146"/>
      <c r="H20" s="100"/>
      <c r="I20" s="100"/>
      <c r="J20" s="100"/>
      <c r="K20" s="100"/>
      <c r="L20" s="100"/>
      <c r="M20" s="100"/>
      <c r="N20" s="100"/>
      <c r="O20" s="100"/>
      <c r="P20" s="100"/>
      <c r="Q20" s="100"/>
      <c r="R20" s="100"/>
      <c r="S20" s="100"/>
      <c r="T20" s="100"/>
      <c r="U20" s="100"/>
      <c r="V20" s="46" t="str">
        <f>IFERROR(($G20*INDEX('Carbon factors'!$B$4:$B$10,MATCH($H20,Fuel_Type,0),1))+($K20*INDEX('Carbon factors'!$B$4:$B$10,MATCH($L20,Fuel_Type,0),1)),"")</f>
        <v/>
      </c>
      <c r="W20" s="47" t="str">
        <f>IFERROR($M20*INDEX('Carbon factors'!$B$4:$B$10,MATCH($N20,Fuel_Type,0),1)+$I20*INDEX('Carbon factors'!$B$4:$B$10,MATCH($J20,Fuel_Type,0),1),"")</f>
        <v/>
      </c>
      <c r="X20" s="47" t="str">
        <f>IFERROR($O20*INDEX('Carbon factors'!$B$4:$B$10,MATCH($P20,Fuel_Type,0),1),"")</f>
        <v/>
      </c>
      <c r="Y20" s="47" t="str">
        <f>IF(Q20="","",Q20*'Carbon factors'!$B$5)</f>
        <v/>
      </c>
      <c r="Z20" s="47" t="str">
        <f>IF(R20="","",R20*'Carbon factors'!$B$5)</f>
        <v/>
      </c>
      <c r="AA20" s="47" t="str">
        <f>IF(S20="","",S20*'Carbon factors'!$B$5)</f>
        <v/>
      </c>
      <c r="AB20" s="47" t="str">
        <f>IF(T20="","",T20*'Carbon factors'!$B$5)</f>
        <v/>
      </c>
      <c r="AC20" s="47" t="str">
        <f>IF(U20="","",U20*'Carbon factors'!$B$5)</f>
        <v/>
      </c>
      <c r="AD20" s="266" t="str">
        <f t="shared" si="3"/>
        <v/>
      </c>
      <c r="AE20" s="49" t="str">
        <f>IFERROR($G20*INDEX('Carbon factors'!$C$4:$C$10,MATCH($H20,Fuel_Type,0),1)+$K20*INDEX('Carbon factors'!$C$4:$C$10,MATCH($L20,Fuel_Type,0),1),"")</f>
        <v/>
      </c>
      <c r="AF20" s="47" t="str">
        <f>IFERROR($I20*INDEX('Carbon factors'!$C$4:$C$10,MATCH($J20,Fuel_Type,0),1)+$M20*INDEX('Carbon factors'!$C$4:$C$10,MATCH($N20,Fuel_Type,0),1),"")</f>
        <v/>
      </c>
      <c r="AG20" s="47" t="str">
        <f>IFERROR($O20*INDEX('Carbon factors'!$C$4:$C$10,MATCH($P20,Fuel_Type,0),1),"")</f>
        <v/>
      </c>
      <c r="AH20" s="47" t="str">
        <f>IF(Q20="","",Q20*'Carbon factors'!$C$5)</f>
        <v/>
      </c>
      <c r="AI20" s="47" t="str">
        <f>IF(R20="","",R20*'Carbon factors'!$C$5)</f>
        <v/>
      </c>
      <c r="AJ20" s="47" t="str">
        <f>IF(S20="","",S20*'Carbon factors'!$C$5)</f>
        <v/>
      </c>
      <c r="AK20" s="47" t="str">
        <f>IF(T20="","",T20*'Carbon factors'!$C$5)</f>
        <v/>
      </c>
      <c r="AL20" s="47" t="str">
        <f>IF(U20="","",U20*'Carbon factors'!$C$5)</f>
        <v/>
      </c>
      <c r="AM20" s="221" t="str">
        <f t="shared" si="0"/>
        <v/>
      </c>
      <c r="AN20" s="61" t="str">
        <f t="shared" si="1"/>
        <v/>
      </c>
    </row>
    <row r="21" spans="1:40" ht="13.5" customHeight="1">
      <c r="A21" s="286" t="str">
        <f>IF(Baseline!A20="","",Baseline!A20)</f>
        <v/>
      </c>
      <c r="B21" s="140" t="str">
        <f>IF(Baseline!B20="","",Baseline!B20)</f>
        <v/>
      </c>
      <c r="C21" s="140" t="str">
        <f>IF(Baseline!C20="","",Baseline!C20)</f>
        <v/>
      </c>
      <c r="D21" s="287" t="str">
        <f>IF(Baseline!D20="","",Baseline!D20)</f>
        <v/>
      </c>
      <c r="E21" s="96" t="str">
        <f t="shared" si="2"/>
        <v/>
      </c>
      <c r="F21" s="108"/>
      <c r="G21" s="146"/>
      <c r="H21" s="100"/>
      <c r="I21" s="100"/>
      <c r="J21" s="100"/>
      <c r="K21" s="100"/>
      <c r="L21" s="100"/>
      <c r="M21" s="100"/>
      <c r="N21" s="100"/>
      <c r="O21" s="100"/>
      <c r="P21" s="100"/>
      <c r="Q21" s="100"/>
      <c r="R21" s="100"/>
      <c r="S21" s="100"/>
      <c r="T21" s="100"/>
      <c r="U21" s="100"/>
      <c r="V21" s="46" t="str">
        <f>IFERROR(($G21*INDEX('Carbon factors'!$B$4:$B$10,MATCH($H21,Fuel_Type,0),1))+($K21*INDEX('Carbon factors'!$B$4:$B$10,MATCH($L21,Fuel_Type,0),1)),"")</f>
        <v/>
      </c>
      <c r="W21" s="47" t="str">
        <f>IFERROR($M21*INDEX('Carbon factors'!$B$4:$B$10,MATCH($N21,Fuel_Type,0),1)+$I21*INDEX('Carbon factors'!$B$4:$B$10,MATCH($J21,Fuel_Type,0),1),"")</f>
        <v/>
      </c>
      <c r="X21" s="47" t="str">
        <f>IFERROR($O21*INDEX('Carbon factors'!$B$4:$B$10,MATCH($P21,Fuel_Type,0),1),"")</f>
        <v/>
      </c>
      <c r="Y21" s="47" t="str">
        <f>IF(Q21="","",Q21*'Carbon factors'!$B$5)</f>
        <v/>
      </c>
      <c r="Z21" s="47" t="str">
        <f>IF(R21="","",R21*'Carbon factors'!$B$5)</f>
        <v/>
      </c>
      <c r="AA21" s="47" t="str">
        <f>IF(S21="","",S21*'Carbon factors'!$B$5)</f>
        <v/>
      </c>
      <c r="AB21" s="47" t="str">
        <f>IF(T21="","",T21*'Carbon factors'!$B$5)</f>
        <v/>
      </c>
      <c r="AC21" s="47" t="str">
        <f>IF(U21="","",U21*'Carbon factors'!$B$5)</f>
        <v/>
      </c>
      <c r="AD21" s="266" t="str">
        <f t="shared" si="3"/>
        <v/>
      </c>
      <c r="AE21" s="49" t="str">
        <f>IFERROR($G21*INDEX('Carbon factors'!$C$4:$C$10,MATCH($H21,Fuel_Type,0),1)+$K21*INDEX('Carbon factors'!$C$4:$C$10,MATCH($L21,Fuel_Type,0),1),"")</f>
        <v/>
      </c>
      <c r="AF21" s="47" t="str">
        <f>IFERROR($I21*INDEX('Carbon factors'!$C$4:$C$10,MATCH($J21,Fuel_Type,0),1)+$M21*INDEX('Carbon factors'!$C$4:$C$10,MATCH($N21,Fuel_Type,0),1),"")</f>
        <v/>
      </c>
      <c r="AG21" s="47" t="str">
        <f>IFERROR($O21*INDEX('Carbon factors'!$C$4:$C$10,MATCH($P21,Fuel_Type,0),1),"")</f>
        <v/>
      </c>
      <c r="AH21" s="47" t="str">
        <f>IF(Q21="","",Q21*'Carbon factors'!$C$5)</f>
        <v/>
      </c>
      <c r="AI21" s="47" t="str">
        <f>IF(R21="","",R21*'Carbon factors'!$C$5)</f>
        <v/>
      </c>
      <c r="AJ21" s="47" t="str">
        <f>IF(S21="","",S21*'Carbon factors'!$C$5)</f>
        <v/>
      </c>
      <c r="AK21" s="47" t="str">
        <f>IF(T21="","",T21*'Carbon factors'!$C$5)</f>
        <v/>
      </c>
      <c r="AL21" s="47" t="str">
        <f>IF(U21="","",U21*'Carbon factors'!$C$5)</f>
        <v/>
      </c>
      <c r="AM21" s="221" t="str">
        <f t="shared" si="0"/>
        <v/>
      </c>
      <c r="AN21" s="61" t="str">
        <f t="shared" si="1"/>
        <v/>
      </c>
    </row>
    <row r="22" spans="1:40" ht="13.5" customHeight="1">
      <c r="A22" s="286" t="str">
        <f>IF(Baseline!A21="","",Baseline!A21)</f>
        <v/>
      </c>
      <c r="B22" s="140" t="str">
        <f>IF(Baseline!B21="","",Baseline!B21)</f>
        <v/>
      </c>
      <c r="C22" s="140" t="str">
        <f>IF(Baseline!C21="","",Baseline!C21)</f>
        <v/>
      </c>
      <c r="D22" s="287" t="str">
        <f>IF(Baseline!D21="","",Baseline!D21)</f>
        <v/>
      </c>
      <c r="E22" s="96" t="str">
        <f t="shared" si="2"/>
        <v/>
      </c>
      <c r="F22" s="108"/>
      <c r="G22" s="146"/>
      <c r="H22" s="100"/>
      <c r="I22" s="100"/>
      <c r="J22" s="100"/>
      <c r="K22" s="100"/>
      <c r="L22" s="100"/>
      <c r="M22" s="100"/>
      <c r="N22" s="100"/>
      <c r="O22" s="100"/>
      <c r="P22" s="100"/>
      <c r="Q22" s="100"/>
      <c r="R22" s="100"/>
      <c r="S22" s="100"/>
      <c r="T22" s="100"/>
      <c r="U22" s="100"/>
      <c r="V22" s="46" t="str">
        <f>IFERROR(($G22*INDEX('Carbon factors'!$B$4:$B$10,MATCH($H22,Fuel_Type,0),1))+($K22*INDEX('Carbon factors'!$B$4:$B$10,MATCH($L22,Fuel_Type,0),1)),"")</f>
        <v/>
      </c>
      <c r="W22" s="47" t="str">
        <f>IFERROR($M22*INDEX('Carbon factors'!$B$4:$B$10,MATCH($N22,Fuel_Type,0),1)+$I22*INDEX('Carbon factors'!$B$4:$B$10,MATCH($J22,Fuel_Type,0),1),"")</f>
        <v/>
      </c>
      <c r="X22" s="47" t="str">
        <f>IFERROR($O22*INDEX('Carbon factors'!$B$4:$B$10,MATCH($P22,Fuel_Type,0),1),"")</f>
        <v/>
      </c>
      <c r="Y22" s="47" t="str">
        <f>IF(Q22="","",Q22*'Carbon factors'!$B$5)</f>
        <v/>
      </c>
      <c r="Z22" s="47" t="str">
        <f>IF(R22="","",R22*'Carbon factors'!$B$5)</f>
        <v/>
      </c>
      <c r="AA22" s="47" t="str">
        <f>IF(S22="","",S22*'Carbon factors'!$B$5)</f>
        <v/>
      </c>
      <c r="AB22" s="47" t="str">
        <f>IF(T22="","",T22*'Carbon factors'!$B$5)</f>
        <v/>
      </c>
      <c r="AC22" s="47" t="str">
        <f>IF(U22="","",U22*'Carbon factors'!$B$5)</f>
        <v/>
      </c>
      <c r="AD22" s="266" t="str">
        <f t="shared" si="3"/>
        <v/>
      </c>
      <c r="AE22" s="49" t="str">
        <f>IFERROR($G22*INDEX('Carbon factors'!$C$4:$C$10,MATCH($H22,Fuel_Type,0),1)+$K22*INDEX('Carbon factors'!$C$4:$C$10,MATCH($L22,Fuel_Type,0),1),"")</f>
        <v/>
      </c>
      <c r="AF22" s="47" t="str">
        <f>IFERROR($I22*INDEX('Carbon factors'!$C$4:$C$10,MATCH($J22,Fuel_Type,0),1)+$M22*INDEX('Carbon factors'!$C$4:$C$10,MATCH($N22,Fuel_Type,0),1),"")</f>
        <v/>
      </c>
      <c r="AG22" s="47" t="str">
        <f>IFERROR($O22*INDEX('Carbon factors'!$C$4:$C$10,MATCH($P22,Fuel_Type,0),1),"")</f>
        <v/>
      </c>
      <c r="AH22" s="47" t="str">
        <f>IF(Q22="","",Q22*'Carbon factors'!$C$5)</f>
        <v/>
      </c>
      <c r="AI22" s="47" t="str">
        <f>IF(R22="","",R22*'Carbon factors'!$C$5)</f>
        <v/>
      </c>
      <c r="AJ22" s="47" t="str">
        <f>IF(S22="","",S22*'Carbon factors'!$C$5)</f>
        <v/>
      </c>
      <c r="AK22" s="47" t="str">
        <f>IF(T22="","",T22*'Carbon factors'!$C$5)</f>
        <v/>
      </c>
      <c r="AL22" s="47" t="str">
        <f>IF(U22="","",U22*'Carbon factors'!$C$5)</f>
        <v/>
      </c>
      <c r="AM22" s="221" t="str">
        <f t="shared" si="0"/>
        <v/>
      </c>
      <c r="AN22" s="61" t="str">
        <f t="shared" si="1"/>
        <v/>
      </c>
    </row>
    <row r="23" spans="1:40" ht="13.5" customHeight="1">
      <c r="A23" s="286" t="str">
        <f>IF(Baseline!A22="","",Baseline!A22)</f>
        <v/>
      </c>
      <c r="B23" s="140" t="str">
        <f>IF(Baseline!B22="","",Baseline!B22)</f>
        <v/>
      </c>
      <c r="C23" s="140" t="str">
        <f>IF(Baseline!C22="","",Baseline!C22)</f>
        <v/>
      </c>
      <c r="D23" s="287" t="str">
        <f>IF(Baseline!D22="","",Baseline!D22)</f>
        <v/>
      </c>
      <c r="E23" s="96" t="str">
        <f t="shared" si="2"/>
        <v/>
      </c>
      <c r="F23" s="108"/>
      <c r="G23" s="146"/>
      <c r="H23" s="100"/>
      <c r="I23" s="100"/>
      <c r="J23" s="100"/>
      <c r="K23" s="100"/>
      <c r="L23" s="100"/>
      <c r="M23" s="100"/>
      <c r="N23" s="100"/>
      <c r="O23" s="100"/>
      <c r="P23" s="100"/>
      <c r="Q23" s="100"/>
      <c r="R23" s="100"/>
      <c r="S23" s="100"/>
      <c r="T23" s="100"/>
      <c r="U23" s="100"/>
      <c r="V23" s="46" t="str">
        <f>IFERROR(($G23*INDEX('Carbon factors'!$B$4:$B$10,MATCH($H23,Fuel_Type,0),1))+($K23*INDEX('Carbon factors'!$B$4:$B$10,MATCH($L23,Fuel_Type,0),1)),"")</f>
        <v/>
      </c>
      <c r="W23" s="47" t="str">
        <f>IFERROR($M23*INDEX('Carbon factors'!$B$4:$B$10,MATCH($N23,Fuel_Type,0),1)+$I23*INDEX('Carbon factors'!$B$4:$B$10,MATCH($J23,Fuel_Type,0),1),"")</f>
        <v/>
      </c>
      <c r="X23" s="47" t="str">
        <f>IFERROR($O23*INDEX('Carbon factors'!$B$4:$B$10,MATCH($P23,Fuel_Type,0),1),"")</f>
        <v/>
      </c>
      <c r="Y23" s="47" t="str">
        <f>IF(Q23="","",Q23*'Carbon factors'!$B$5)</f>
        <v/>
      </c>
      <c r="Z23" s="47" t="str">
        <f>IF(R23="","",R23*'Carbon factors'!$B$5)</f>
        <v/>
      </c>
      <c r="AA23" s="47" t="str">
        <f>IF(S23="","",S23*'Carbon factors'!$B$5)</f>
        <v/>
      </c>
      <c r="AB23" s="47" t="str">
        <f>IF(T23="","",T23*'Carbon factors'!$B$5)</f>
        <v/>
      </c>
      <c r="AC23" s="47" t="str">
        <f>IF(U23="","",U23*'Carbon factors'!$B$5)</f>
        <v/>
      </c>
      <c r="AD23" s="266" t="str">
        <f t="shared" si="3"/>
        <v/>
      </c>
      <c r="AE23" s="49" t="str">
        <f>IFERROR($G23*INDEX('Carbon factors'!$C$4:$C$10,MATCH($H23,Fuel_Type,0),1)+$K23*INDEX('Carbon factors'!$C$4:$C$10,MATCH($L23,Fuel_Type,0),1),"")</f>
        <v/>
      </c>
      <c r="AF23" s="47" t="str">
        <f>IFERROR($I23*INDEX('Carbon factors'!$C$4:$C$10,MATCH($J23,Fuel_Type,0),1)+$M23*INDEX('Carbon factors'!$C$4:$C$10,MATCH($N23,Fuel_Type,0),1),"")</f>
        <v/>
      </c>
      <c r="AG23" s="47" t="str">
        <f>IFERROR($O23*INDEX('Carbon factors'!$C$4:$C$10,MATCH($P23,Fuel_Type,0),1),"")</f>
        <v/>
      </c>
      <c r="AH23" s="47" t="str">
        <f>IF(Q23="","",Q23*'Carbon factors'!$C$5)</f>
        <v/>
      </c>
      <c r="AI23" s="47" t="str">
        <f>IF(R23="","",R23*'Carbon factors'!$C$5)</f>
        <v/>
      </c>
      <c r="AJ23" s="47" t="str">
        <f>IF(S23="","",S23*'Carbon factors'!$C$5)</f>
        <v/>
      </c>
      <c r="AK23" s="47" t="str">
        <f>IF(T23="","",T23*'Carbon factors'!$C$5)</f>
        <v/>
      </c>
      <c r="AL23" s="47" t="str">
        <f>IF(U23="","",U23*'Carbon factors'!$C$5)</f>
        <v/>
      </c>
      <c r="AM23" s="221" t="str">
        <f t="shared" si="0"/>
        <v/>
      </c>
      <c r="AN23" s="61" t="str">
        <f t="shared" si="1"/>
        <v/>
      </c>
    </row>
    <row r="24" spans="1:40" ht="13.5" customHeight="1">
      <c r="A24" s="286" t="str">
        <f>IF(Baseline!A23="","",Baseline!A23)</f>
        <v/>
      </c>
      <c r="B24" s="140" t="str">
        <f>IF(Baseline!B23="","",Baseline!B23)</f>
        <v/>
      </c>
      <c r="C24" s="140" t="str">
        <f>IF(Baseline!C23="","",Baseline!C23)</f>
        <v/>
      </c>
      <c r="D24" s="287" t="str">
        <f>IF(Baseline!D23="","",Baseline!D23)</f>
        <v/>
      </c>
      <c r="E24" s="96" t="str">
        <f t="shared" si="2"/>
        <v/>
      </c>
      <c r="F24" s="108"/>
      <c r="G24" s="146"/>
      <c r="H24" s="100"/>
      <c r="I24" s="100"/>
      <c r="J24" s="100"/>
      <c r="K24" s="100"/>
      <c r="L24" s="100"/>
      <c r="M24" s="100"/>
      <c r="N24" s="100"/>
      <c r="O24" s="100"/>
      <c r="P24" s="100"/>
      <c r="Q24" s="100"/>
      <c r="R24" s="100"/>
      <c r="S24" s="100"/>
      <c r="T24" s="100"/>
      <c r="U24" s="100"/>
      <c r="V24" s="46" t="str">
        <f>IFERROR(($G24*INDEX('Carbon factors'!$B$4:$B$10,MATCH($H24,Fuel_Type,0),1))+($K24*INDEX('Carbon factors'!$B$4:$B$10,MATCH($L24,Fuel_Type,0),1)),"")</f>
        <v/>
      </c>
      <c r="W24" s="47" t="str">
        <f>IFERROR($M24*INDEX('Carbon factors'!$B$4:$B$10,MATCH($N24,Fuel_Type,0),1)+$I24*INDEX('Carbon factors'!$B$4:$B$10,MATCH($J24,Fuel_Type,0),1),"")</f>
        <v/>
      </c>
      <c r="X24" s="47" t="str">
        <f>IFERROR($O24*INDEX('Carbon factors'!$B$4:$B$10,MATCH($P24,Fuel_Type,0),1),"")</f>
        <v/>
      </c>
      <c r="Y24" s="47" t="str">
        <f>IF(Q24="","",Q24*'Carbon factors'!$B$5)</f>
        <v/>
      </c>
      <c r="Z24" s="47" t="str">
        <f>IF(R24="","",R24*'Carbon factors'!$B$5)</f>
        <v/>
      </c>
      <c r="AA24" s="47" t="str">
        <f>IF(S24="","",S24*'Carbon factors'!$B$5)</f>
        <v/>
      </c>
      <c r="AB24" s="47" t="str">
        <f>IF(T24="","",T24*'Carbon factors'!$B$5)</f>
        <v/>
      </c>
      <c r="AC24" s="47" t="str">
        <f>IF(U24="","",U24*'Carbon factors'!$B$5)</f>
        <v/>
      </c>
      <c r="AD24" s="266" t="str">
        <f t="shared" si="3"/>
        <v/>
      </c>
      <c r="AE24" s="49" t="str">
        <f>IFERROR($G24*INDEX('Carbon factors'!$C$4:$C$10,MATCH($H24,Fuel_Type,0),1)+$K24*INDEX('Carbon factors'!$C$4:$C$10,MATCH($L24,Fuel_Type,0),1),"")</f>
        <v/>
      </c>
      <c r="AF24" s="47" t="str">
        <f>IFERROR($I24*INDEX('Carbon factors'!$C$4:$C$10,MATCH($J24,Fuel_Type,0),1)+$M24*INDEX('Carbon factors'!$C$4:$C$10,MATCH($N24,Fuel_Type,0),1),"")</f>
        <v/>
      </c>
      <c r="AG24" s="47" t="str">
        <f>IFERROR($O24*INDEX('Carbon factors'!$C$4:$C$10,MATCH($P24,Fuel_Type,0),1),"")</f>
        <v/>
      </c>
      <c r="AH24" s="47" t="str">
        <f>IF(Q24="","",Q24*'Carbon factors'!$C$5)</f>
        <v/>
      </c>
      <c r="AI24" s="47" t="str">
        <f>IF(R24="","",R24*'Carbon factors'!$C$5)</f>
        <v/>
      </c>
      <c r="AJ24" s="47" t="str">
        <f>IF(S24="","",S24*'Carbon factors'!$C$5)</f>
        <v/>
      </c>
      <c r="AK24" s="47" t="str">
        <f>IF(T24="","",T24*'Carbon factors'!$C$5)</f>
        <v/>
      </c>
      <c r="AL24" s="47" t="str">
        <f>IF(U24="","",U24*'Carbon factors'!$C$5)</f>
        <v/>
      </c>
      <c r="AM24" s="221" t="str">
        <f t="shared" si="0"/>
        <v/>
      </c>
      <c r="AN24" s="61" t="str">
        <f t="shared" si="1"/>
        <v/>
      </c>
    </row>
    <row r="25" spans="1:40" ht="13.5" customHeight="1">
      <c r="A25" s="286" t="str">
        <f>IF(Baseline!A24="","",Baseline!A24)</f>
        <v/>
      </c>
      <c r="B25" s="140" t="str">
        <f>IF(Baseline!B24="","",Baseline!B24)</f>
        <v/>
      </c>
      <c r="C25" s="140" t="str">
        <f>IF(Baseline!C24="","",Baseline!C24)</f>
        <v/>
      </c>
      <c r="D25" s="287" t="str">
        <f>IF(Baseline!D24="","",Baseline!D24)</f>
        <v/>
      </c>
      <c r="E25" s="96" t="str">
        <f t="shared" si="2"/>
        <v/>
      </c>
      <c r="F25" s="108"/>
      <c r="G25" s="146"/>
      <c r="H25" s="100"/>
      <c r="I25" s="100"/>
      <c r="J25" s="100"/>
      <c r="K25" s="100"/>
      <c r="L25" s="100"/>
      <c r="M25" s="100"/>
      <c r="N25" s="100"/>
      <c r="O25" s="100"/>
      <c r="P25" s="100"/>
      <c r="Q25" s="100"/>
      <c r="R25" s="100"/>
      <c r="S25" s="100"/>
      <c r="T25" s="100"/>
      <c r="U25" s="100"/>
      <c r="V25" s="46" t="str">
        <f>IFERROR(($G25*INDEX('Carbon factors'!$B$4:$B$10,MATCH($H25,Fuel_Type,0),1))+($K25*INDEX('Carbon factors'!$B$4:$B$10,MATCH($L25,Fuel_Type,0),1)),"")</f>
        <v/>
      </c>
      <c r="W25" s="47" t="str">
        <f>IFERROR($M25*INDEX('Carbon factors'!$B$4:$B$10,MATCH($N25,Fuel_Type,0),1)+$I25*INDEX('Carbon factors'!$B$4:$B$10,MATCH($J25,Fuel_Type,0),1),"")</f>
        <v/>
      </c>
      <c r="X25" s="47" t="str">
        <f>IFERROR($O25*INDEX('Carbon factors'!$B$4:$B$10,MATCH($P25,Fuel_Type,0),1),"")</f>
        <v/>
      </c>
      <c r="Y25" s="47" t="str">
        <f>IF(Q25="","",Q25*'Carbon factors'!$B$5)</f>
        <v/>
      </c>
      <c r="Z25" s="47" t="str">
        <f>IF(R25="","",R25*'Carbon factors'!$B$5)</f>
        <v/>
      </c>
      <c r="AA25" s="47" t="str">
        <f>IF(S25="","",S25*'Carbon factors'!$B$5)</f>
        <v/>
      </c>
      <c r="AB25" s="47" t="str">
        <f>IF(T25="","",T25*'Carbon factors'!$B$5)</f>
        <v/>
      </c>
      <c r="AC25" s="47" t="str">
        <f>IF(U25="","",U25*'Carbon factors'!$B$5)</f>
        <v/>
      </c>
      <c r="AD25" s="266" t="str">
        <f t="shared" si="3"/>
        <v/>
      </c>
      <c r="AE25" s="49" t="str">
        <f>IFERROR($G25*INDEX('Carbon factors'!$C$4:$C$10,MATCH($H25,Fuel_Type,0),1)+$K25*INDEX('Carbon factors'!$C$4:$C$10,MATCH($L25,Fuel_Type,0),1),"")</f>
        <v/>
      </c>
      <c r="AF25" s="47" t="str">
        <f>IFERROR($I25*INDEX('Carbon factors'!$C$4:$C$10,MATCH($J25,Fuel_Type,0),1)+$M25*INDEX('Carbon factors'!$C$4:$C$10,MATCH($N25,Fuel_Type,0),1),"")</f>
        <v/>
      </c>
      <c r="AG25" s="47" t="str">
        <f>IFERROR($O25*INDEX('Carbon factors'!$C$4:$C$10,MATCH($P25,Fuel_Type,0),1),"")</f>
        <v/>
      </c>
      <c r="AH25" s="47" t="str">
        <f>IF(Q25="","",Q25*'Carbon factors'!$C$5)</f>
        <v/>
      </c>
      <c r="AI25" s="47" t="str">
        <f>IF(R25="","",R25*'Carbon factors'!$C$5)</f>
        <v/>
      </c>
      <c r="AJ25" s="47" t="str">
        <f>IF(S25="","",S25*'Carbon factors'!$C$5)</f>
        <v/>
      </c>
      <c r="AK25" s="47" t="str">
        <f>IF(T25="","",T25*'Carbon factors'!$C$5)</f>
        <v/>
      </c>
      <c r="AL25" s="47" t="str">
        <f>IF(U25="","",U25*'Carbon factors'!$C$5)</f>
        <v/>
      </c>
      <c r="AM25" s="221" t="str">
        <f t="shared" si="0"/>
        <v/>
      </c>
      <c r="AN25" s="61" t="str">
        <f t="shared" si="1"/>
        <v/>
      </c>
    </row>
    <row r="26" spans="1:40" ht="13.5" customHeight="1">
      <c r="A26" s="286" t="str">
        <f>IF(Baseline!A25="","",Baseline!A25)</f>
        <v/>
      </c>
      <c r="B26" s="140" t="str">
        <f>IF(Baseline!B25="","",Baseline!B25)</f>
        <v/>
      </c>
      <c r="C26" s="140" t="str">
        <f>IF(Baseline!C25="","",Baseline!C25)</f>
        <v/>
      </c>
      <c r="D26" s="287" t="str">
        <f>IF(Baseline!D25="","",Baseline!D25)</f>
        <v/>
      </c>
      <c r="E26" s="96" t="str">
        <f t="shared" si="2"/>
        <v/>
      </c>
      <c r="F26" s="108"/>
      <c r="G26" s="146"/>
      <c r="H26" s="100"/>
      <c r="I26" s="100"/>
      <c r="J26" s="100"/>
      <c r="K26" s="100"/>
      <c r="L26" s="100"/>
      <c r="M26" s="100"/>
      <c r="N26" s="100"/>
      <c r="O26" s="100"/>
      <c r="P26" s="100"/>
      <c r="Q26" s="100"/>
      <c r="R26" s="100"/>
      <c r="S26" s="100"/>
      <c r="T26" s="100"/>
      <c r="U26" s="100"/>
      <c r="V26" s="46" t="str">
        <f>IFERROR(($G26*INDEX('Carbon factors'!$B$4:$B$10,MATCH($H26,Fuel_Type,0),1))+($K26*INDEX('Carbon factors'!$B$4:$B$10,MATCH($L26,Fuel_Type,0),1)),"")</f>
        <v/>
      </c>
      <c r="W26" s="47" t="str">
        <f>IFERROR($M26*INDEX('Carbon factors'!$B$4:$B$10,MATCH($N26,Fuel_Type,0),1)+$I26*INDEX('Carbon factors'!$B$4:$B$10,MATCH($J26,Fuel_Type,0),1),"")</f>
        <v/>
      </c>
      <c r="X26" s="47" t="str">
        <f>IFERROR($O26*INDEX('Carbon factors'!$B$4:$B$10,MATCH($P26,Fuel_Type,0),1),"")</f>
        <v/>
      </c>
      <c r="Y26" s="47" t="str">
        <f>IF(Q26="","",Q26*'Carbon factors'!$B$5)</f>
        <v/>
      </c>
      <c r="Z26" s="47" t="str">
        <f>IF(R26="","",R26*'Carbon factors'!$B$5)</f>
        <v/>
      </c>
      <c r="AA26" s="47" t="str">
        <f>IF(S26="","",S26*'Carbon factors'!$B$5)</f>
        <v/>
      </c>
      <c r="AB26" s="47" t="str">
        <f>IF(T26="","",T26*'Carbon factors'!$B$5)</f>
        <v/>
      </c>
      <c r="AC26" s="47" t="str">
        <f>IF(U26="","",U26*'Carbon factors'!$B$5)</f>
        <v/>
      </c>
      <c r="AD26" s="266" t="str">
        <f t="shared" si="3"/>
        <v/>
      </c>
      <c r="AE26" s="49" t="str">
        <f>IFERROR($G26*INDEX('Carbon factors'!$C$4:$C$10,MATCH($H26,Fuel_Type,0),1)+$K26*INDEX('Carbon factors'!$C$4:$C$10,MATCH($L26,Fuel_Type,0),1),"")</f>
        <v/>
      </c>
      <c r="AF26" s="47" t="str">
        <f>IFERROR($I26*INDEX('Carbon factors'!$C$4:$C$10,MATCH($J26,Fuel_Type,0),1)+$M26*INDEX('Carbon factors'!$C$4:$C$10,MATCH($N26,Fuel_Type,0),1),"")</f>
        <v/>
      </c>
      <c r="AG26" s="47" t="str">
        <f>IFERROR($O26*INDEX('Carbon factors'!$C$4:$C$10,MATCH($P26,Fuel_Type,0),1),"")</f>
        <v/>
      </c>
      <c r="AH26" s="47" t="str">
        <f>IF(Q26="","",Q26*'Carbon factors'!$C$5)</f>
        <v/>
      </c>
      <c r="AI26" s="47" t="str">
        <f>IF(R26="","",R26*'Carbon factors'!$C$5)</f>
        <v/>
      </c>
      <c r="AJ26" s="47" t="str">
        <f>IF(S26="","",S26*'Carbon factors'!$C$5)</f>
        <v/>
      </c>
      <c r="AK26" s="47" t="str">
        <f>IF(T26="","",T26*'Carbon factors'!$C$5)</f>
        <v/>
      </c>
      <c r="AL26" s="47" t="str">
        <f>IF(U26="","",U26*'Carbon factors'!$C$5)</f>
        <v/>
      </c>
      <c r="AM26" s="221" t="str">
        <f t="shared" si="0"/>
        <v/>
      </c>
      <c r="AN26" s="61" t="str">
        <f t="shared" si="1"/>
        <v/>
      </c>
    </row>
    <row r="27" spans="1:40" ht="13.5" customHeight="1">
      <c r="A27" s="286" t="str">
        <f>IF(Baseline!A26="","",Baseline!A26)</f>
        <v/>
      </c>
      <c r="B27" s="140" t="str">
        <f>IF(Baseline!B26="","",Baseline!B26)</f>
        <v/>
      </c>
      <c r="C27" s="140" t="str">
        <f>IF(Baseline!C26="","",Baseline!C26)</f>
        <v/>
      </c>
      <c r="D27" s="287" t="str">
        <f>IF(Baseline!D26="","",Baseline!D26)</f>
        <v/>
      </c>
      <c r="E27" s="96" t="str">
        <f t="shared" si="2"/>
        <v/>
      </c>
      <c r="F27" s="108"/>
      <c r="G27" s="146"/>
      <c r="H27" s="100"/>
      <c r="I27" s="100"/>
      <c r="J27" s="100"/>
      <c r="K27" s="100"/>
      <c r="L27" s="100"/>
      <c r="M27" s="100"/>
      <c r="N27" s="100"/>
      <c r="O27" s="100"/>
      <c r="P27" s="100"/>
      <c r="Q27" s="100"/>
      <c r="R27" s="100"/>
      <c r="S27" s="100"/>
      <c r="T27" s="100"/>
      <c r="U27" s="100"/>
      <c r="V27" s="46" t="str">
        <f>IFERROR(($G27*INDEX('Carbon factors'!$B$4:$B$10,MATCH($H27,Fuel_Type,0),1))+($K27*INDEX('Carbon factors'!$B$4:$B$10,MATCH($L27,Fuel_Type,0),1)),"")</f>
        <v/>
      </c>
      <c r="W27" s="47" t="str">
        <f>IFERROR($M27*INDEX('Carbon factors'!$B$4:$B$10,MATCH($N27,Fuel_Type,0),1)+$I27*INDEX('Carbon factors'!$B$4:$B$10,MATCH($J27,Fuel_Type,0),1),"")</f>
        <v/>
      </c>
      <c r="X27" s="47" t="str">
        <f>IFERROR($O27*INDEX('Carbon factors'!$B$4:$B$10,MATCH($P27,Fuel_Type,0),1),"")</f>
        <v/>
      </c>
      <c r="Y27" s="47" t="str">
        <f>IF(Q27="","",Q27*'Carbon factors'!$B$5)</f>
        <v/>
      </c>
      <c r="Z27" s="47" t="str">
        <f>IF(R27="","",R27*'Carbon factors'!$B$5)</f>
        <v/>
      </c>
      <c r="AA27" s="47" t="str">
        <f>IF(S27="","",S27*'Carbon factors'!$B$5)</f>
        <v/>
      </c>
      <c r="AB27" s="47" t="str">
        <f>IF(T27="","",T27*'Carbon factors'!$B$5)</f>
        <v/>
      </c>
      <c r="AC27" s="47" t="str">
        <f>IF(U27="","",U27*'Carbon factors'!$B$5)</f>
        <v/>
      </c>
      <c r="AD27" s="266" t="str">
        <f t="shared" si="3"/>
        <v/>
      </c>
      <c r="AE27" s="49" t="str">
        <f>IFERROR($G27*INDEX('Carbon factors'!$C$4:$C$10,MATCH($H27,Fuel_Type,0),1)+$K27*INDEX('Carbon factors'!$C$4:$C$10,MATCH($L27,Fuel_Type,0),1),"")</f>
        <v/>
      </c>
      <c r="AF27" s="47" t="str">
        <f>IFERROR($I27*INDEX('Carbon factors'!$C$4:$C$10,MATCH($J27,Fuel_Type,0),1)+$M27*INDEX('Carbon factors'!$C$4:$C$10,MATCH($N27,Fuel_Type,0),1),"")</f>
        <v/>
      </c>
      <c r="AG27" s="47" t="str">
        <f>IFERROR($O27*INDEX('Carbon factors'!$C$4:$C$10,MATCH($P27,Fuel_Type,0),1),"")</f>
        <v/>
      </c>
      <c r="AH27" s="47" t="str">
        <f>IF(Q27="","",Q27*'Carbon factors'!$C$5)</f>
        <v/>
      </c>
      <c r="AI27" s="47" t="str">
        <f>IF(R27="","",R27*'Carbon factors'!$C$5)</f>
        <v/>
      </c>
      <c r="AJ27" s="47" t="str">
        <f>IF(S27="","",S27*'Carbon factors'!$C$5)</f>
        <v/>
      </c>
      <c r="AK27" s="47" t="str">
        <f>IF(T27="","",T27*'Carbon factors'!$C$5)</f>
        <v/>
      </c>
      <c r="AL27" s="47" t="str">
        <f>IF(U27="","",U27*'Carbon factors'!$C$5)</f>
        <v/>
      </c>
      <c r="AM27" s="221" t="str">
        <f t="shared" si="0"/>
        <v/>
      </c>
      <c r="AN27" s="61" t="str">
        <f t="shared" si="1"/>
        <v/>
      </c>
    </row>
    <row r="28" spans="1:40" ht="13.5" customHeight="1">
      <c r="A28" s="286" t="str">
        <f>IF(Baseline!A27="","",Baseline!A27)</f>
        <v/>
      </c>
      <c r="B28" s="140" t="str">
        <f>IF(Baseline!B27="","",Baseline!B27)</f>
        <v/>
      </c>
      <c r="C28" s="140" t="str">
        <f>IF(Baseline!C27="","",Baseline!C27)</f>
        <v/>
      </c>
      <c r="D28" s="287" t="str">
        <f>IF(Baseline!D27="","",Baseline!D27)</f>
        <v/>
      </c>
      <c r="E28" s="96" t="str">
        <f t="shared" si="2"/>
        <v/>
      </c>
      <c r="F28" s="108"/>
      <c r="G28" s="146"/>
      <c r="H28" s="100"/>
      <c r="I28" s="100"/>
      <c r="J28" s="100"/>
      <c r="K28" s="100"/>
      <c r="L28" s="100"/>
      <c r="M28" s="100"/>
      <c r="N28" s="100"/>
      <c r="O28" s="100"/>
      <c r="P28" s="100"/>
      <c r="Q28" s="100"/>
      <c r="R28" s="100"/>
      <c r="S28" s="100"/>
      <c r="T28" s="100"/>
      <c r="U28" s="100"/>
      <c r="V28" s="46" t="str">
        <f>IFERROR(($G28*INDEX('Carbon factors'!$B$4:$B$10,MATCH($H28,Fuel_Type,0),1))+($K28*INDEX('Carbon factors'!$B$4:$B$10,MATCH($L28,Fuel_Type,0),1)),"")</f>
        <v/>
      </c>
      <c r="W28" s="47" t="str">
        <f>IFERROR($M28*INDEX('Carbon factors'!$B$4:$B$10,MATCH($N28,Fuel_Type,0),1)+$I28*INDEX('Carbon factors'!$B$4:$B$10,MATCH($J28,Fuel_Type,0),1),"")</f>
        <v/>
      </c>
      <c r="X28" s="47" t="str">
        <f>IFERROR($O28*INDEX('Carbon factors'!$B$4:$B$10,MATCH($P28,Fuel_Type,0),1),"")</f>
        <v/>
      </c>
      <c r="Y28" s="47" t="str">
        <f>IF(Q28="","",Q28*'Carbon factors'!$B$5)</f>
        <v/>
      </c>
      <c r="Z28" s="47" t="str">
        <f>IF(R28="","",R28*'Carbon factors'!$B$5)</f>
        <v/>
      </c>
      <c r="AA28" s="47" t="str">
        <f>IF(S28="","",S28*'Carbon factors'!$B$5)</f>
        <v/>
      </c>
      <c r="AB28" s="47" t="str">
        <f>IF(T28="","",T28*'Carbon factors'!$B$5)</f>
        <v/>
      </c>
      <c r="AC28" s="47" t="str">
        <f>IF(U28="","",U28*'Carbon factors'!$B$5)</f>
        <v/>
      </c>
      <c r="AD28" s="266" t="str">
        <f t="shared" si="3"/>
        <v/>
      </c>
      <c r="AE28" s="49" t="str">
        <f>IFERROR($G28*INDEX('Carbon factors'!$C$4:$C$10,MATCH($H28,Fuel_Type,0),1)+$K28*INDEX('Carbon factors'!$C$4:$C$10,MATCH($L28,Fuel_Type,0),1),"")</f>
        <v/>
      </c>
      <c r="AF28" s="47" t="str">
        <f>IFERROR($I28*INDEX('Carbon factors'!$C$4:$C$10,MATCH($J28,Fuel_Type,0),1)+$M28*INDEX('Carbon factors'!$C$4:$C$10,MATCH($N28,Fuel_Type,0),1),"")</f>
        <v/>
      </c>
      <c r="AG28" s="47" t="str">
        <f>IFERROR($O28*INDEX('Carbon factors'!$C$4:$C$10,MATCH($P28,Fuel_Type,0),1),"")</f>
        <v/>
      </c>
      <c r="AH28" s="47" t="str">
        <f>IF(Q28="","",Q28*'Carbon factors'!$C$5)</f>
        <v/>
      </c>
      <c r="AI28" s="47" t="str">
        <f>IF(R28="","",R28*'Carbon factors'!$C$5)</f>
        <v/>
      </c>
      <c r="AJ28" s="47" t="str">
        <f>IF(S28="","",S28*'Carbon factors'!$C$5)</f>
        <v/>
      </c>
      <c r="AK28" s="47" t="str">
        <f>IF(T28="","",T28*'Carbon factors'!$C$5)</f>
        <v/>
      </c>
      <c r="AL28" s="47" t="str">
        <f>IF(U28="","",U28*'Carbon factors'!$C$5)</f>
        <v/>
      </c>
      <c r="AM28" s="221" t="str">
        <f t="shared" si="0"/>
        <v/>
      </c>
      <c r="AN28" s="61" t="str">
        <f t="shared" si="1"/>
        <v/>
      </c>
    </row>
    <row r="29" spans="1:40" ht="13.5" customHeight="1">
      <c r="A29" s="286" t="str">
        <f>IF(Baseline!A28="","",Baseline!A28)</f>
        <v/>
      </c>
      <c r="B29" s="140" t="str">
        <f>IF(Baseline!B28="","",Baseline!B28)</f>
        <v/>
      </c>
      <c r="C29" s="140" t="str">
        <f>IF(Baseline!C28="","",Baseline!C28)</f>
        <v/>
      </c>
      <c r="D29" s="287" t="str">
        <f>IF(Baseline!D28="","",Baseline!D28)</f>
        <v/>
      </c>
      <c r="E29" s="96" t="str">
        <f t="shared" si="2"/>
        <v/>
      </c>
      <c r="F29" s="108"/>
      <c r="G29" s="146"/>
      <c r="H29" s="100"/>
      <c r="I29" s="100"/>
      <c r="J29" s="100"/>
      <c r="K29" s="100"/>
      <c r="L29" s="100"/>
      <c r="M29" s="100"/>
      <c r="N29" s="100"/>
      <c r="O29" s="100"/>
      <c r="P29" s="100"/>
      <c r="Q29" s="100"/>
      <c r="R29" s="100"/>
      <c r="S29" s="100"/>
      <c r="T29" s="100"/>
      <c r="U29" s="100"/>
      <c r="V29" s="46" t="str">
        <f>IFERROR(($G29*INDEX('Carbon factors'!$B$4:$B$10,MATCH($H29,Fuel_Type,0),1))+($K29*INDEX('Carbon factors'!$B$4:$B$10,MATCH($L29,Fuel_Type,0),1)),"")</f>
        <v/>
      </c>
      <c r="W29" s="47" t="str">
        <f>IFERROR($M29*INDEX('Carbon factors'!$B$4:$B$10,MATCH($N29,Fuel_Type,0),1)+$I29*INDEX('Carbon factors'!$B$4:$B$10,MATCH($J29,Fuel_Type,0),1),"")</f>
        <v/>
      </c>
      <c r="X29" s="47" t="str">
        <f>IFERROR($O29*INDEX('Carbon factors'!$B$4:$B$10,MATCH($P29,Fuel_Type,0),1),"")</f>
        <v/>
      </c>
      <c r="Y29" s="47" t="str">
        <f>IF(Q29="","",Q29*'Carbon factors'!$B$5)</f>
        <v/>
      </c>
      <c r="Z29" s="47" t="str">
        <f>IF(R29="","",R29*'Carbon factors'!$B$5)</f>
        <v/>
      </c>
      <c r="AA29" s="47" t="str">
        <f>IF(S29="","",S29*'Carbon factors'!$B$5)</f>
        <v/>
      </c>
      <c r="AB29" s="47" t="str">
        <f>IF(T29="","",T29*'Carbon factors'!$B$5)</f>
        <v/>
      </c>
      <c r="AC29" s="47" t="str">
        <f>IF(U29="","",U29*'Carbon factors'!$B$5)</f>
        <v/>
      </c>
      <c r="AD29" s="266" t="str">
        <f t="shared" si="3"/>
        <v/>
      </c>
      <c r="AE29" s="49" t="str">
        <f>IFERROR($G29*INDEX('Carbon factors'!$C$4:$C$10,MATCH($H29,Fuel_Type,0),1)+$K29*INDEX('Carbon factors'!$C$4:$C$10,MATCH($L29,Fuel_Type,0),1),"")</f>
        <v/>
      </c>
      <c r="AF29" s="47" t="str">
        <f>IFERROR($I29*INDEX('Carbon factors'!$C$4:$C$10,MATCH($J29,Fuel_Type,0),1)+$M29*INDEX('Carbon factors'!$C$4:$C$10,MATCH($N29,Fuel_Type,0),1),"")</f>
        <v/>
      </c>
      <c r="AG29" s="47" t="str">
        <f>IFERROR($O29*INDEX('Carbon factors'!$C$4:$C$10,MATCH($P29,Fuel_Type,0),1),"")</f>
        <v/>
      </c>
      <c r="AH29" s="47" t="str">
        <f>IF(Q29="","",Q29*'Carbon factors'!$C$5)</f>
        <v/>
      </c>
      <c r="AI29" s="47" t="str">
        <f>IF(R29="","",R29*'Carbon factors'!$C$5)</f>
        <v/>
      </c>
      <c r="AJ29" s="47" t="str">
        <f>IF(S29="","",S29*'Carbon factors'!$C$5)</f>
        <v/>
      </c>
      <c r="AK29" s="47" t="str">
        <f>IF(T29="","",T29*'Carbon factors'!$C$5)</f>
        <v/>
      </c>
      <c r="AL29" s="47" t="str">
        <f>IF(U29="","",U29*'Carbon factors'!$C$5)</f>
        <v/>
      </c>
      <c r="AM29" s="221" t="str">
        <f t="shared" si="0"/>
        <v/>
      </c>
      <c r="AN29" s="61" t="str">
        <f t="shared" si="1"/>
        <v/>
      </c>
    </row>
    <row r="30" spans="1:40" ht="13.5" customHeight="1">
      <c r="A30" s="286" t="str">
        <f>IF(Baseline!A29="","",Baseline!A29)</f>
        <v/>
      </c>
      <c r="B30" s="140" t="str">
        <f>IF(Baseline!B29="","",Baseline!B29)</f>
        <v/>
      </c>
      <c r="C30" s="140" t="str">
        <f>IF(Baseline!C29="","",Baseline!C29)</f>
        <v/>
      </c>
      <c r="D30" s="287" t="str">
        <f>IF(Baseline!D29="","",Baseline!D29)</f>
        <v/>
      </c>
      <c r="E30" s="96" t="str">
        <f t="shared" si="2"/>
        <v/>
      </c>
      <c r="F30" s="108"/>
      <c r="G30" s="146"/>
      <c r="H30" s="100"/>
      <c r="I30" s="100"/>
      <c r="J30" s="100"/>
      <c r="K30" s="100"/>
      <c r="L30" s="100"/>
      <c r="M30" s="100"/>
      <c r="N30" s="100"/>
      <c r="O30" s="100"/>
      <c r="P30" s="100"/>
      <c r="Q30" s="100"/>
      <c r="R30" s="100"/>
      <c r="S30" s="100"/>
      <c r="T30" s="100"/>
      <c r="U30" s="100"/>
      <c r="V30" s="46" t="str">
        <f>IFERROR(($G30*INDEX('Carbon factors'!$B$4:$B$10,MATCH($H30,Fuel_Type,0),1))+($K30*INDEX('Carbon factors'!$B$4:$B$10,MATCH($L30,Fuel_Type,0),1)),"")</f>
        <v/>
      </c>
      <c r="W30" s="47" t="str">
        <f>IFERROR($M30*INDEX('Carbon factors'!$B$4:$B$10,MATCH($N30,Fuel_Type,0),1)+$I30*INDEX('Carbon factors'!$B$4:$B$10,MATCH($J30,Fuel_Type,0),1),"")</f>
        <v/>
      </c>
      <c r="X30" s="47" t="str">
        <f>IFERROR($O30*INDEX('Carbon factors'!$B$4:$B$10,MATCH($P30,Fuel_Type,0),1),"")</f>
        <v/>
      </c>
      <c r="Y30" s="47" t="str">
        <f>IF(Q30="","",Q30*'Carbon factors'!$B$5)</f>
        <v/>
      </c>
      <c r="Z30" s="47" t="str">
        <f>IF(R30="","",R30*'Carbon factors'!$B$5)</f>
        <v/>
      </c>
      <c r="AA30" s="47" t="str">
        <f>IF(S30="","",S30*'Carbon factors'!$B$5)</f>
        <v/>
      </c>
      <c r="AB30" s="47" t="str">
        <f>IF(T30="","",T30*'Carbon factors'!$B$5)</f>
        <v/>
      </c>
      <c r="AC30" s="47" t="str">
        <f>IF(U30="","",U30*'Carbon factors'!$B$5)</f>
        <v/>
      </c>
      <c r="AD30" s="266" t="str">
        <f t="shared" si="3"/>
        <v/>
      </c>
      <c r="AE30" s="49" t="str">
        <f>IFERROR($G30*INDEX('Carbon factors'!$C$4:$C$10,MATCH($H30,Fuel_Type,0),1)+$K30*INDEX('Carbon factors'!$C$4:$C$10,MATCH($L30,Fuel_Type,0),1),"")</f>
        <v/>
      </c>
      <c r="AF30" s="47" t="str">
        <f>IFERROR($I30*INDEX('Carbon factors'!$C$4:$C$10,MATCH($J30,Fuel_Type,0),1)+$M30*INDEX('Carbon factors'!$C$4:$C$10,MATCH($N30,Fuel_Type,0),1),"")</f>
        <v/>
      </c>
      <c r="AG30" s="47" t="str">
        <f>IFERROR($O30*INDEX('Carbon factors'!$C$4:$C$10,MATCH($P30,Fuel_Type,0),1),"")</f>
        <v/>
      </c>
      <c r="AH30" s="47" t="str">
        <f>IF(Q30="","",Q30*'Carbon factors'!$C$5)</f>
        <v/>
      </c>
      <c r="AI30" s="47" t="str">
        <f>IF(R30="","",R30*'Carbon factors'!$C$5)</f>
        <v/>
      </c>
      <c r="AJ30" s="47" t="str">
        <f>IF(S30="","",S30*'Carbon factors'!$C$5)</f>
        <v/>
      </c>
      <c r="AK30" s="47" t="str">
        <f>IF(T30="","",T30*'Carbon factors'!$C$5)</f>
        <v/>
      </c>
      <c r="AL30" s="47" t="str">
        <f>IF(U30="","",U30*'Carbon factors'!$C$5)</f>
        <v/>
      </c>
      <c r="AM30" s="221" t="str">
        <f t="shared" si="0"/>
        <v/>
      </c>
      <c r="AN30" s="61" t="str">
        <f t="shared" si="1"/>
        <v/>
      </c>
    </row>
    <row r="31" spans="1:40" ht="13.5" customHeight="1">
      <c r="A31" s="286" t="str">
        <f>IF(Baseline!A30="","",Baseline!A30)</f>
        <v/>
      </c>
      <c r="B31" s="140" t="str">
        <f>IF(Baseline!B30="","",Baseline!B30)</f>
        <v/>
      </c>
      <c r="C31" s="140" t="str">
        <f>IF(Baseline!C30="","",Baseline!C30)</f>
        <v/>
      </c>
      <c r="D31" s="287" t="str">
        <f>IF(Baseline!D30="","",Baseline!D30)</f>
        <v/>
      </c>
      <c r="E31" s="96" t="str">
        <f t="shared" si="2"/>
        <v/>
      </c>
      <c r="F31" s="108"/>
      <c r="G31" s="146"/>
      <c r="H31" s="100"/>
      <c r="I31" s="100"/>
      <c r="J31" s="100"/>
      <c r="K31" s="100"/>
      <c r="L31" s="100"/>
      <c r="M31" s="100"/>
      <c r="N31" s="100"/>
      <c r="O31" s="100"/>
      <c r="P31" s="100"/>
      <c r="Q31" s="100"/>
      <c r="R31" s="100"/>
      <c r="S31" s="100"/>
      <c r="T31" s="100"/>
      <c r="U31" s="100"/>
      <c r="V31" s="46" t="str">
        <f>IFERROR(($G31*INDEX('Carbon factors'!$B$4:$B$10,MATCH($H31,Fuel_Type,0),1))+($K31*INDEX('Carbon factors'!$B$4:$B$10,MATCH($L31,Fuel_Type,0),1)),"")</f>
        <v/>
      </c>
      <c r="W31" s="47" t="str">
        <f>IFERROR($M31*INDEX('Carbon factors'!$B$4:$B$10,MATCH($N31,Fuel_Type,0),1)+$I31*INDEX('Carbon factors'!$B$4:$B$10,MATCH($J31,Fuel_Type,0),1),"")</f>
        <v/>
      </c>
      <c r="X31" s="47" t="str">
        <f>IFERROR($O31*INDEX('Carbon factors'!$B$4:$B$10,MATCH($P31,Fuel_Type,0),1),"")</f>
        <v/>
      </c>
      <c r="Y31" s="47" t="str">
        <f>IF(Q31="","",Q31*'Carbon factors'!$B$5)</f>
        <v/>
      </c>
      <c r="Z31" s="47" t="str">
        <f>IF(R31="","",R31*'Carbon factors'!$B$5)</f>
        <v/>
      </c>
      <c r="AA31" s="47" t="str">
        <f>IF(S31="","",S31*'Carbon factors'!$B$5)</f>
        <v/>
      </c>
      <c r="AB31" s="47" t="str">
        <f>IF(T31="","",T31*'Carbon factors'!$B$5)</f>
        <v/>
      </c>
      <c r="AC31" s="47" t="str">
        <f>IF(U31="","",U31*'Carbon factors'!$B$5)</f>
        <v/>
      </c>
      <c r="AD31" s="266" t="str">
        <f t="shared" si="3"/>
        <v/>
      </c>
      <c r="AE31" s="49" t="str">
        <f>IFERROR($G31*INDEX('Carbon factors'!$C$4:$C$10,MATCH($H31,Fuel_Type,0),1)+$K31*INDEX('Carbon factors'!$C$4:$C$10,MATCH($L31,Fuel_Type,0),1),"")</f>
        <v/>
      </c>
      <c r="AF31" s="47" t="str">
        <f>IFERROR($I31*INDEX('Carbon factors'!$C$4:$C$10,MATCH($J31,Fuel_Type,0),1)+$M31*INDEX('Carbon factors'!$C$4:$C$10,MATCH($N31,Fuel_Type,0),1),"")</f>
        <v/>
      </c>
      <c r="AG31" s="47" t="str">
        <f>IFERROR($O31*INDEX('Carbon factors'!$C$4:$C$10,MATCH($P31,Fuel_Type,0),1),"")</f>
        <v/>
      </c>
      <c r="AH31" s="47" t="str">
        <f>IF(Q31="","",Q31*'Carbon factors'!$C$5)</f>
        <v/>
      </c>
      <c r="AI31" s="47" t="str">
        <f>IF(R31="","",R31*'Carbon factors'!$C$5)</f>
        <v/>
      </c>
      <c r="AJ31" s="47" t="str">
        <f>IF(S31="","",S31*'Carbon factors'!$C$5)</f>
        <v/>
      </c>
      <c r="AK31" s="47" t="str">
        <f>IF(T31="","",T31*'Carbon factors'!$C$5)</f>
        <v/>
      </c>
      <c r="AL31" s="47" t="str">
        <f>IF(U31="","",U31*'Carbon factors'!$C$5)</f>
        <v/>
      </c>
      <c r="AM31" s="221" t="str">
        <f t="shared" si="0"/>
        <v/>
      </c>
      <c r="AN31" s="61" t="str">
        <f t="shared" si="1"/>
        <v/>
      </c>
    </row>
    <row r="32" spans="1:40" ht="13.5" customHeight="1">
      <c r="A32" s="286" t="str">
        <f>IF(Baseline!A31="","",Baseline!A31)</f>
        <v/>
      </c>
      <c r="B32" s="140" t="str">
        <f>IF(Baseline!B31="","",Baseline!B31)</f>
        <v/>
      </c>
      <c r="C32" s="140" t="str">
        <f>IF(Baseline!C31="","",Baseline!C31)</f>
        <v/>
      </c>
      <c r="D32" s="287" t="str">
        <f>IF(Baseline!D31="","",Baseline!D31)</f>
        <v/>
      </c>
      <c r="E32" s="96" t="str">
        <f t="shared" si="2"/>
        <v/>
      </c>
      <c r="F32" s="108"/>
      <c r="G32" s="146"/>
      <c r="H32" s="100"/>
      <c r="I32" s="100"/>
      <c r="J32" s="100"/>
      <c r="K32" s="100"/>
      <c r="L32" s="100"/>
      <c r="M32" s="100"/>
      <c r="N32" s="100"/>
      <c r="O32" s="100"/>
      <c r="P32" s="100"/>
      <c r="Q32" s="100"/>
      <c r="R32" s="100"/>
      <c r="S32" s="100"/>
      <c r="T32" s="100"/>
      <c r="U32" s="100"/>
      <c r="V32" s="46" t="str">
        <f>IFERROR(($G32*INDEX('Carbon factors'!$B$4:$B$10,MATCH($H32,Fuel_Type,0),1))+($K32*INDEX('Carbon factors'!$B$4:$B$10,MATCH($L32,Fuel_Type,0),1)),"")</f>
        <v/>
      </c>
      <c r="W32" s="47" t="str">
        <f>IFERROR($M32*INDEX('Carbon factors'!$B$4:$B$10,MATCH($N32,Fuel_Type,0),1)+$I32*INDEX('Carbon factors'!$B$4:$B$10,MATCH($J32,Fuel_Type,0),1),"")</f>
        <v/>
      </c>
      <c r="X32" s="47" t="str">
        <f>IFERROR($O32*INDEX('Carbon factors'!$B$4:$B$10,MATCH($P32,Fuel_Type,0),1),"")</f>
        <v/>
      </c>
      <c r="Y32" s="47" t="str">
        <f>IF(Q32="","",Q32*'Carbon factors'!$B$5)</f>
        <v/>
      </c>
      <c r="Z32" s="47" t="str">
        <f>IF(R32="","",R32*'Carbon factors'!$B$5)</f>
        <v/>
      </c>
      <c r="AA32" s="47" t="str">
        <f>IF(S32="","",S32*'Carbon factors'!$B$5)</f>
        <v/>
      </c>
      <c r="AB32" s="47" t="str">
        <f>IF(T32="","",T32*'Carbon factors'!$B$5)</f>
        <v/>
      </c>
      <c r="AC32" s="47" t="str">
        <f>IF(U32="","",U32*'Carbon factors'!$B$5)</f>
        <v/>
      </c>
      <c r="AD32" s="266" t="str">
        <f t="shared" si="3"/>
        <v/>
      </c>
      <c r="AE32" s="49" t="str">
        <f>IFERROR($G32*INDEX('Carbon factors'!$C$4:$C$10,MATCH($H32,Fuel_Type,0),1)+$K32*INDEX('Carbon factors'!$C$4:$C$10,MATCH($L32,Fuel_Type,0),1),"")</f>
        <v/>
      </c>
      <c r="AF32" s="47" t="str">
        <f>IFERROR($I32*INDEX('Carbon factors'!$C$4:$C$10,MATCH($J32,Fuel_Type,0),1)+$M32*INDEX('Carbon factors'!$C$4:$C$10,MATCH($N32,Fuel_Type,0),1),"")</f>
        <v/>
      </c>
      <c r="AG32" s="47" t="str">
        <f>IFERROR($O32*INDEX('Carbon factors'!$C$4:$C$10,MATCH($P32,Fuel_Type,0),1),"")</f>
        <v/>
      </c>
      <c r="AH32" s="47" t="str">
        <f>IF(Q32="","",Q32*'Carbon factors'!$C$5)</f>
        <v/>
      </c>
      <c r="AI32" s="47" t="str">
        <f>IF(R32="","",R32*'Carbon factors'!$C$5)</f>
        <v/>
      </c>
      <c r="AJ32" s="47" t="str">
        <f>IF(S32="","",S32*'Carbon factors'!$C$5)</f>
        <v/>
      </c>
      <c r="AK32" s="47" t="str">
        <f>IF(T32="","",T32*'Carbon factors'!$C$5)</f>
        <v/>
      </c>
      <c r="AL32" s="47" t="str">
        <f>IF(U32="","",U32*'Carbon factors'!$C$5)</f>
        <v/>
      </c>
      <c r="AM32" s="221" t="str">
        <f t="shared" si="0"/>
        <v/>
      </c>
      <c r="AN32" s="61" t="str">
        <f t="shared" si="1"/>
        <v/>
      </c>
    </row>
    <row r="33" spans="1:40" ht="13.5" customHeight="1">
      <c r="A33" s="286" t="str">
        <f>IF(Baseline!A32="","",Baseline!A32)</f>
        <v/>
      </c>
      <c r="B33" s="140" t="str">
        <f>IF(Baseline!B32="","",Baseline!B32)</f>
        <v/>
      </c>
      <c r="C33" s="140" t="str">
        <f>IF(Baseline!C32="","",Baseline!C32)</f>
        <v/>
      </c>
      <c r="D33" s="287" t="str">
        <f>IF(Baseline!D32="","",Baseline!D32)</f>
        <v/>
      </c>
      <c r="E33" s="96" t="str">
        <f t="shared" si="2"/>
        <v/>
      </c>
      <c r="F33" s="108"/>
      <c r="G33" s="146"/>
      <c r="H33" s="100"/>
      <c r="I33" s="100"/>
      <c r="J33" s="100"/>
      <c r="K33" s="100"/>
      <c r="L33" s="100"/>
      <c r="M33" s="100"/>
      <c r="N33" s="100"/>
      <c r="O33" s="100"/>
      <c r="P33" s="100"/>
      <c r="Q33" s="100"/>
      <c r="R33" s="100"/>
      <c r="S33" s="100"/>
      <c r="T33" s="100"/>
      <c r="U33" s="100"/>
      <c r="V33" s="46" t="str">
        <f>IFERROR(($G33*INDEX('Carbon factors'!$B$4:$B$10,MATCH($H33,Fuel_Type,0),1))+($K33*INDEX('Carbon factors'!$B$4:$B$10,MATCH($L33,Fuel_Type,0),1)),"")</f>
        <v/>
      </c>
      <c r="W33" s="47" t="str">
        <f>IFERROR($M33*INDEX('Carbon factors'!$B$4:$B$10,MATCH($N33,Fuel_Type,0),1)+$I33*INDEX('Carbon factors'!$B$4:$B$10,MATCH($J33,Fuel_Type,0),1),"")</f>
        <v/>
      </c>
      <c r="X33" s="47" t="str">
        <f>IFERROR($O33*INDEX('Carbon factors'!$B$4:$B$10,MATCH($P33,Fuel_Type,0),1),"")</f>
        <v/>
      </c>
      <c r="Y33" s="47" t="str">
        <f>IF(Q33="","",Q33*'Carbon factors'!$B$5)</f>
        <v/>
      </c>
      <c r="Z33" s="47" t="str">
        <f>IF(R33="","",R33*'Carbon factors'!$B$5)</f>
        <v/>
      </c>
      <c r="AA33" s="47" t="str">
        <f>IF(S33="","",S33*'Carbon factors'!$B$5)</f>
        <v/>
      </c>
      <c r="AB33" s="47" t="str">
        <f>IF(T33="","",T33*'Carbon factors'!$B$5)</f>
        <v/>
      </c>
      <c r="AC33" s="47" t="str">
        <f>IF(U33="","",U33*'Carbon factors'!$B$5)</f>
        <v/>
      </c>
      <c r="AD33" s="266" t="str">
        <f t="shared" si="3"/>
        <v/>
      </c>
      <c r="AE33" s="49" t="str">
        <f>IFERROR($G33*INDEX('Carbon factors'!$C$4:$C$10,MATCH($H33,Fuel_Type,0),1)+$K33*INDEX('Carbon factors'!$C$4:$C$10,MATCH($L33,Fuel_Type,0),1),"")</f>
        <v/>
      </c>
      <c r="AF33" s="47" t="str">
        <f>IFERROR($I33*INDEX('Carbon factors'!$C$4:$C$10,MATCH($J33,Fuel_Type,0),1)+$M33*INDEX('Carbon factors'!$C$4:$C$10,MATCH($N33,Fuel_Type,0),1),"")</f>
        <v/>
      </c>
      <c r="AG33" s="47" t="str">
        <f>IFERROR($O33*INDEX('Carbon factors'!$C$4:$C$10,MATCH($P33,Fuel_Type,0),1),"")</f>
        <v/>
      </c>
      <c r="AH33" s="47" t="str">
        <f>IF(Q33="","",Q33*'Carbon factors'!$C$5)</f>
        <v/>
      </c>
      <c r="AI33" s="47" t="str">
        <f>IF(R33="","",R33*'Carbon factors'!$C$5)</f>
        <v/>
      </c>
      <c r="AJ33" s="47" t="str">
        <f>IF(S33="","",S33*'Carbon factors'!$C$5)</f>
        <v/>
      </c>
      <c r="AK33" s="47" t="str">
        <f>IF(T33="","",T33*'Carbon factors'!$C$5)</f>
        <v/>
      </c>
      <c r="AL33" s="47" t="str">
        <f>IF(U33="","",U33*'Carbon factors'!$C$5)</f>
        <v/>
      </c>
      <c r="AM33" s="221" t="str">
        <f t="shared" si="0"/>
        <v/>
      </c>
      <c r="AN33" s="61" t="str">
        <f t="shared" si="1"/>
        <v/>
      </c>
    </row>
    <row r="34" spans="1:40" ht="13.5" customHeight="1">
      <c r="A34" s="286" t="str">
        <f>IF(Baseline!A33="","",Baseline!A33)</f>
        <v/>
      </c>
      <c r="B34" s="140" t="str">
        <f>IF(Baseline!B33="","",Baseline!B33)</f>
        <v/>
      </c>
      <c r="C34" s="140" t="str">
        <f>IF(Baseline!C33="","",Baseline!C33)</f>
        <v/>
      </c>
      <c r="D34" s="287" t="str">
        <f>IF(Baseline!D33="","",Baseline!D33)</f>
        <v/>
      </c>
      <c r="E34" s="96" t="str">
        <f t="shared" si="2"/>
        <v/>
      </c>
      <c r="F34" s="108"/>
      <c r="G34" s="146"/>
      <c r="H34" s="100"/>
      <c r="I34" s="100"/>
      <c r="J34" s="100"/>
      <c r="K34" s="100"/>
      <c r="L34" s="100"/>
      <c r="M34" s="100"/>
      <c r="N34" s="100"/>
      <c r="O34" s="100"/>
      <c r="P34" s="100"/>
      <c r="Q34" s="100"/>
      <c r="R34" s="100"/>
      <c r="S34" s="100"/>
      <c r="T34" s="100"/>
      <c r="U34" s="100"/>
      <c r="V34" s="46" t="str">
        <f>IFERROR(($G34*INDEX('Carbon factors'!$B$4:$B$10,MATCH($H34,Fuel_Type,0),1))+($K34*INDEX('Carbon factors'!$B$4:$B$10,MATCH($L34,Fuel_Type,0),1)),"")</f>
        <v/>
      </c>
      <c r="W34" s="47" t="str">
        <f>IFERROR($M34*INDEX('Carbon factors'!$B$4:$B$10,MATCH($N34,Fuel_Type,0),1)+$I34*INDEX('Carbon factors'!$B$4:$B$10,MATCH($J34,Fuel_Type,0),1),"")</f>
        <v/>
      </c>
      <c r="X34" s="47" t="str">
        <f>IFERROR($O34*INDEX('Carbon factors'!$B$4:$B$10,MATCH($P34,Fuel_Type,0),1),"")</f>
        <v/>
      </c>
      <c r="Y34" s="47" t="str">
        <f>IF(Q34="","",Q34*'Carbon factors'!$B$5)</f>
        <v/>
      </c>
      <c r="Z34" s="47" t="str">
        <f>IF(R34="","",R34*'Carbon factors'!$B$5)</f>
        <v/>
      </c>
      <c r="AA34" s="47" t="str">
        <f>IF(S34="","",S34*'Carbon factors'!$B$5)</f>
        <v/>
      </c>
      <c r="AB34" s="47" t="str">
        <f>IF(T34="","",T34*'Carbon factors'!$B$5)</f>
        <v/>
      </c>
      <c r="AC34" s="47" t="str">
        <f>IF(U34="","",U34*'Carbon factors'!$B$5)</f>
        <v/>
      </c>
      <c r="AD34" s="266" t="str">
        <f t="shared" si="3"/>
        <v/>
      </c>
      <c r="AE34" s="49" t="str">
        <f>IFERROR($G34*INDEX('Carbon factors'!$C$4:$C$10,MATCH($H34,Fuel_Type,0),1)+$K34*INDEX('Carbon factors'!$C$4:$C$10,MATCH($L34,Fuel_Type,0),1),"")</f>
        <v/>
      </c>
      <c r="AF34" s="47" t="str">
        <f>IFERROR($I34*INDEX('Carbon factors'!$C$4:$C$10,MATCH($J34,Fuel_Type,0),1)+$M34*INDEX('Carbon factors'!$C$4:$C$10,MATCH($N34,Fuel_Type,0),1),"")</f>
        <v/>
      </c>
      <c r="AG34" s="47" t="str">
        <f>IFERROR($O34*INDEX('Carbon factors'!$C$4:$C$10,MATCH($P34,Fuel_Type,0),1),"")</f>
        <v/>
      </c>
      <c r="AH34" s="47" t="str">
        <f>IF(Q34="","",Q34*'Carbon factors'!$C$5)</f>
        <v/>
      </c>
      <c r="AI34" s="47" t="str">
        <f>IF(R34="","",R34*'Carbon factors'!$C$5)</f>
        <v/>
      </c>
      <c r="AJ34" s="47" t="str">
        <f>IF(S34="","",S34*'Carbon factors'!$C$5)</f>
        <v/>
      </c>
      <c r="AK34" s="47" t="str">
        <f>IF(T34="","",T34*'Carbon factors'!$C$5)</f>
        <v/>
      </c>
      <c r="AL34" s="47" t="str">
        <f>IF(U34="","",U34*'Carbon factors'!$C$5)</f>
        <v/>
      </c>
      <c r="AM34" s="221" t="str">
        <f t="shared" si="0"/>
        <v/>
      </c>
      <c r="AN34" s="61" t="str">
        <f t="shared" si="1"/>
        <v/>
      </c>
    </row>
    <row r="35" spans="1:40" ht="13.5" customHeight="1">
      <c r="A35" s="286" t="str">
        <f>IF(Baseline!A34="","",Baseline!A34)</f>
        <v/>
      </c>
      <c r="B35" s="140" t="str">
        <f>IF(Baseline!B34="","",Baseline!B34)</f>
        <v/>
      </c>
      <c r="C35" s="140" t="str">
        <f>IF(Baseline!C34="","",Baseline!C34)</f>
        <v/>
      </c>
      <c r="D35" s="287" t="str">
        <f>IF(Baseline!D34="","",Baseline!D34)</f>
        <v/>
      </c>
      <c r="E35" s="96" t="str">
        <f t="shared" si="2"/>
        <v/>
      </c>
      <c r="F35" s="108"/>
      <c r="G35" s="146"/>
      <c r="H35" s="100"/>
      <c r="I35" s="100"/>
      <c r="J35" s="100"/>
      <c r="K35" s="100"/>
      <c r="L35" s="100"/>
      <c r="M35" s="100"/>
      <c r="N35" s="100"/>
      <c r="O35" s="100"/>
      <c r="P35" s="100"/>
      <c r="Q35" s="100"/>
      <c r="R35" s="100"/>
      <c r="S35" s="100"/>
      <c r="T35" s="100"/>
      <c r="U35" s="100"/>
      <c r="V35" s="46" t="str">
        <f>IFERROR(($G35*INDEX('Carbon factors'!$B$4:$B$10,MATCH($H35,Fuel_Type,0),1))+($K35*INDEX('Carbon factors'!$B$4:$B$10,MATCH($L35,Fuel_Type,0),1)),"")</f>
        <v/>
      </c>
      <c r="W35" s="47" t="str">
        <f>IFERROR($M35*INDEX('Carbon factors'!$B$4:$B$10,MATCH($N35,Fuel_Type,0),1)+$I35*INDEX('Carbon factors'!$B$4:$B$10,MATCH($J35,Fuel_Type,0),1),"")</f>
        <v/>
      </c>
      <c r="X35" s="47" t="str">
        <f>IFERROR($O35*INDEX('Carbon factors'!$B$4:$B$10,MATCH($P35,Fuel_Type,0),1),"")</f>
        <v/>
      </c>
      <c r="Y35" s="47" t="str">
        <f>IF(Q35="","",Q35*'Carbon factors'!$B$5)</f>
        <v/>
      </c>
      <c r="Z35" s="47" t="str">
        <f>IF(R35="","",R35*'Carbon factors'!$B$5)</f>
        <v/>
      </c>
      <c r="AA35" s="47" t="str">
        <f>IF(S35="","",S35*'Carbon factors'!$B$5)</f>
        <v/>
      </c>
      <c r="AB35" s="47" t="str">
        <f>IF(T35="","",T35*'Carbon factors'!$B$5)</f>
        <v/>
      </c>
      <c r="AC35" s="47" t="str">
        <f>IF(U35="","",U35*'Carbon factors'!$B$5)</f>
        <v/>
      </c>
      <c r="AD35" s="266" t="str">
        <f t="shared" si="3"/>
        <v/>
      </c>
      <c r="AE35" s="49" t="str">
        <f>IFERROR($G35*INDEX('Carbon factors'!$C$4:$C$10,MATCH($H35,Fuel_Type,0),1)+$K35*INDEX('Carbon factors'!$C$4:$C$10,MATCH($L35,Fuel_Type,0),1),"")</f>
        <v/>
      </c>
      <c r="AF35" s="47" t="str">
        <f>IFERROR($I35*INDEX('Carbon factors'!$C$4:$C$10,MATCH($J35,Fuel_Type,0),1)+$M35*INDEX('Carbon factors'!$C$4:$C$10,MATCH($N35,Fuel_Type,0),1),"")</f>
        <v/>
      </c>
      <c r="AG35" s="47" t="str">
        <f>IFERROR($O35*INDEX('Carbon factors'!$C$4:$C$10,MATCH($P35,Fuel_Type,0),1),"")</f>
        <v/>
      </c>
      <c r="AH35" s="47" t="str">
        <f>IF(Q35="","",Q35*'Carbon factors'!$C$5)</f>
        <v/>
      </c>
      <c r="AI35" s="47" t="str">
        <f>IF(R35="","",R35*'Carbon factors'!$C$5)</f>
        <v/>
      </c>
      <c r="AJ35" s="47" t="str">
        <f>IF(S35="","",S35*'Carbon factors'!$C$5)</f>
        <v/>
      </c>
      <c r="AK35" s="47" t="str">
        <f>IF(T35="","",T35*'Carbon factors'!$C$5)</f>
        <v/>
      </c>
      <c r="AL35" s="47" t="str">
        <f>IF(U35="","",U35*'Carbon factors'!$C$5)</f>
        <v/>
      </c>
      <c r="AM35" s="221" t="str">
        <f t="shared" si="0"/>
        <v/>
      </c>
      <c r="AN35" s="61" t="str">
        <f t="shared" si="1"/>
        <v/>
      </c>
    </row>
    <row r="36" spans="1:40" ht="13.5" customHeight="1">
      <c r="A36" s="286" t="str">
        <f>IF(Baseline!A35="","",Baseline!A35)</f>
        <v/>
      </c>
      <c r="B36" s="140" t="str">
        <f>IF(Baseline!B35="","",Baseline!B35)</f>
        <v/>
      </c>
      <c r="C36" s="140" t="str">
        <f>IF(Baseline!C35="","",Baseline!C35)</f>
        <v/>
      </c>
      <c r="D36" s="287" t="str">
        <f>IF(Baseline!D35="","",Baseline!D35)</f>
        <v/>
      </c>
      <c r="E36" s="96" t="str">
        <f t="shared" si="2"/>
        <v/>
      </c>
      <c r="F36" s="108"/>
      <c r="G36" s="146"/>
      <c r="H36" s="100"/>
      <c r="I36" s="100"/>
      <c r="J36" s="100"/>
      <c r="K36" s="100"/>
      <c r="L36" s="100"/>
      <c r="M36" s="100"/>
      <c r="N36" s="100"/>
      <c r="O36" s="100"/>
      <c r="P36" s="100"/>
      <c r="Q36" s="100"/>
      <c r="R36" s="100"/>
      <c r="S36" s="100"/>
      <c r="T36" s="100"/>
      <c r="U36" s="100"/>
      <c r="V36" s="46" t="str">
        <f>IFERROR(($G36*INDEX('Carbon factors'!$B$4:$B$10,MATCH($H36,Fuel_Type,0),1))+($K36*INDEX('Carbon factors'!$B$4:$B$10,MATCH($L36,Fuel_Type,0),1)),"")</f>
        <v/>
      </c>
      <c r="W36" s="47" t="str">
        <f>IFERROR($M36*INDEX('Carbon factors'!$B$4:$B$10,MATCH($N36,Fuel_Type,0),1)+$I36*INDEX('Carbon factors'!$B$4:$B$10,MATCH($J36,Fuel_Type,0),1),"")</f>
        <v/>
      </c>
      <c r="X36" s="47" t="str">
        <f>IFERROR($O36*INDEX('Carbon factors'!$B$4:$B$10,MATCH($P36,Fuel_Type,0),1),"")</f>
        <v/>
      </c>
      <c r="Y36" s="47" t="str">
        <f>IF(Q36="","",Q36*'Carbon factors'!$B$5)</f>
        <v/>
      </c>
      <c r="Z36" s="47" t="str">
        <f>IF(R36="","",R36*'Carbon factors'!$B$5)</f>
        <v/>
      </c>
      <c r="AA36" s="47" t="str">
        <f>IF(S36="","",S36*'Carbon factors'!$B$5)</f>
        <v/>
      </c>
      <c r="AB36" s="47" t="str">
        <f>IF(T36="","",T36*'Carbon factors'!$B$5)</f>
        <v/>
      </c>
      <c r="AC36" s="47" t="str">
        <f>IF(U36="","",U36*'Carbon factors'!$B$5)</f>
        <v/>
      </c>
      <c r="AD36" s="266" t="str">
        <f t="shared" si="3"/>
        <v/>
      </c>
      <c r="AE36" s="49" t="str">
        <f>IFERROR($G36*INDEX('Carbon factors'!$C$4:$C$10,MATCH($H36,Fuel_Type,0),1)+$K36*INDEX('Carbon factors'!$C$4:$C$10,MATCH($L36,Fuel_Type,0),1),"")</f>
        <v/>
      </c>
      <c r="AF36" s="47" t="str">
        <f>IFERROR($I36*INDEX('Carbon factors'!$C$4:$C$10,MATCH($J36,Fuel_Type,0),1)+$M36*INDEX('Carbon factors'!$C$4:$C$10,MATCH($N36,Fuel_Type,0),1),"")</f>
        <v/>
      </c>
      <c r="AG36" s="47" t="str">
        <f>IFERROR($O36*INDEX('Carbon factors'!$C$4:$C$10,MATCH($P36,Fuel_Type,0),1),"")</f>
        <v/>
      </c>
      <c r="AH36" s="47" t="str">
        <f>IF(Q36="","",Q36*'Carbon factors'!$C$5)</f>
        <v/>
      </c>
      <c r="AI36" s="47" t="str">
        <f>IF(R36="","",R36*'Carbon factors'!$C$5)</f>
        <v/>
      </c>
      <c r="AJ36" s="47" t="str">
        <f>IF(S36="","",S36*'Carbon factors'!$C$5)</f>
        <v/>
      </c>
      <c r="AK36" s="47" t="str">
        <f>IF(T36="","",T36*'Carbon factors'!$C$5)</f>
        <v/>
      </c>
      <c r="AL36" s="47" t="str">
        <f>IF(U36="","",U36*'Carbon factors'!$C$5)</f>
        <v/>
      </c>
      <c r="AM36" s="221" t="str">
        <f t="shared" si="0"/>
        <v/>
      </c>
      <c r="AN36" s="61" t="str">
        <f t="shared" si="1"/>
        <v/>
      </c>
    </row>
    <row r="37" spans="1:40" ht="13.5" customHeight="1">
      <c r="A37" s="286" t="str">
        <f>IF(Baseline!A36="","",Baseline!A36)</f>
        <v/>
      </c>
      <c r="B37" s="140" t="str">
        <f>IF(Baseline!B36="","",Baseline!B36)</f>
        <v/>
      </c>
      <c r="C37" s="140" t="str">
        <f>IF(Baseline!C36="","",Baseline!C36)</f>
        <v/>
      </c>
      <c r="D37" s="287" t="str">
        <f>IF(Baseline!D36="","",Baseline!D36)</f>
        <v/>
      </c>
      <c r="E37" s="96" t="str">
        <f t="shared" si="2"/>
        <v/>
      </c>
      <c r="F37" s="108"/>
      <c r="G37" s="146"/>
      <c r="H37" s="100"/>
      <c r="I37" s="100"/>
      <c r="J37" s="100"/>
      <c r="K37" s="100"/>
      <c r="L37" s="100"/>
      <c r="M37" s="100"/>
      <c r="N37" s="100"/>
      <c r="O37" s="100"/>
      <c r="P37" s="100"/>
      <c r="Q37" s="100"/>
      <c r="R37" s="100"/>
      <c r="S37" s="100"/>
      <c r="T37" s="100"/>
      <c r="U37" s="100"/>
      <c r="V37" s="46" t="str">
        <f>IFERROR(($G37*INDEX('Carbon factors'!$B$4:$B$10,MATCH($H37,Fuel_Type,0),1))+($K37*INDEX('Carbon factors'!$B$4:$B$10,MATCH($L37,Fuel_Type,0),1)),"")</f>
        <v/>
      </c>
      <c r="W37" s="47" t="str">
        <f>IFERROR($M37*INDEX('Carbon factors'!$B$4:$B$10,MATCH($N37,Fuel_Type,0),1)+$I37*INDEX('Carbon factors'!$B$4:$B$10,MATCH($J37,Fuel_Type,0),1),"")</f>
        <v/>
      </c>
      <c r="X37" s="47" t="str">
        <f>IFERROR($O37*INDEX('Carbon factors'!$B$4:$B$10,MATCH($P37,Fuel_Type,0),1),"")</f>
        <v/>
      </c>
      <c r="Y37" s="47" t="str">
        <f>IF(Q37="","",Q37*'Carbon factors'!$B$5)</f>
        <v/>
      </c>
      <c r="Z37" s="47" t="str">
        <f>IF(R37="","",R37*'Carbon factors'!$B$5)</f>
        <v/>
      </c>
      <c r="AA37" s="47" t="str">
        <f>IF(S37="","",S37*'Carbon factors'!$B$5)</f>
        <v/>
      </c>
      <c r="AB37" s="47" t="str">
        <f>IF(T37="","",T37*'Carbon factors'!$B$5)</f>
        <v/>
      </c>
      <c r="AC37" s="47" t="str">
        <f>IF(U37="","",U37*'Carbon factors'!$B$5)</f>
        <v/>
      </c>
      <c r="AD37" s="266" t="str">
        <f t="shared" si="3"/>
        <v/>
      </c>
      <c r="AE37" s="49" t="str">
        <f>IFERROR($G37*INDEX('Carbon factors'!$C$4:$C$10,MATCH($H37,Fuel_Type,0),1)+$K37*INDEX('Carbon factors'!$C$4:$C$10,MATCH($L37,Fuel_Type,0),1),"")</f>
        <v/>
      </c>
      <c r="AF37" s="47" t="str">
        <f>IFERROR($I37*INDEX('Carbon factors'!$C$4:$C$10,MATCH($J37,Fuel_Type,0),1)+$M37*INDEX('Carbon factors'!$C$4:$C$10,MATCH($N37,Fuel_Type,0),1),"")</f>
        <v/>
      </c>
      <c r="AG37" s="47" t="str">
        <f>IFERROR($O37*INDEX('Carbon factors'!$C$4:$C$10,MATCH($P37,Fuel_Type,0),1),"")</f>
        <v/>
      </c>
      <c r="AH37" s="47" t="str">
        <f>IF(Q37="","",Q37*'Carbon factors'!$C$5)</f>
        <v/>
      </c>
      <c r="AI37" s="47" t="str">
        <f>IF(R37="","",R37*'Carbon factors'!$C$5)</f>
        <v/>
      </c>
      <c r="AJ37" s="47" t="str">
        <f>IF(S37="","",S37*'Carbon factors'!$C$5)</f>
        <v/>
      </c>
      <c r="AK37" s="47" t="str">
        <f>IF(T37="","",T37*'Carbon factors'!$C$5)</f>
        <v/>
      </c>
      <c r="AL37" s="47" t="str">
        <f>IF(U37="","",U37*'Carbon factors'!$C$5)</f>
        <v/>
      </c>
      <c r="AM37" s="221" t="str">
        <f t="shared" si="0"/>
        <v/>
      </c>
      <c r="AN37" s="61" t="str">
        <f t="shared" si="1"/>
        <v/>
      </c>
    </row>
    <row r="38" spans="1:40" ht="13.5" customHeight="1">
      <c r="A38" s="286" t="str">
        <f>IF(Baseline!A37="","",Baseline!A37)</f>
        <v/>
      </c>
      <c r="B38" s="140" t="str">
        <f>IF(Baseline!B37="","",Baseline!B37)</f>
        <v/>
      </c>
      <c r="C38" s="140" t="str">
        <f>IF(Baseline!C37="","",Baseline!C37)</f>
        <v/>
      </c>
      <c r="D38" s="287" t="str">
        <f>IF(Baseline!D37="","",Baseline!D37)</f>
        <v/>
      </c>
      <c r="E38" s="96" t="str">
        <f t="shared" si="2"/>
        <v/>
      </c>
      <c r="F38" s="108"/>
      <c r="G38" s="146"/>
      <c r="H38" s="100"/>
      <c r="I38" s="100"/>
      <c r="J38" s="100"/>
      <c r="K38" s="100"/>
      <c r="L38" s="100"/>
      <c r="M38" s="100"/>
      <c r="N38" s="100"/>
      <c r="O38" s="100"/>
      <c r="P38" s="100"/>
      <c r="Q38" s="100"/>
      <c r="R38" s="100"/>
      <c r="S38" s="100"/>
      <c r="T38" s="100"/>
      <c r="U38" s="100"/>
      <c r="V38" s="46" t="str">
        <f>IFERROR(($G38*INDEX('Carbon factors'!$B$4:$B$10,MATCH($H38,Fuel_Type,0),1))+($K38*INDEX('Carbon factors'!$B$4:$B$10,MATCH($L38,Fuel_Type,0),1)),"")</f>
        <v/>
      </c>
      <c r="W38" s="47" t="str">
        <f>IFERROR($M38*INDEX('Carbon factors'!$B$4:$B$10,MATCH($N38,Fuel_Type,0),1)+$I38*INDEX('Carbon factors'!$B$4:$B$10,MATCH($J38,Fuel_Type,0),1),"")</f>
        <v/>
      </c>
      <c r="X38" s="47" t="str">
        <f>IFERROR($O38*INDEX('Carbon factors'!$B$4:$B$10,MATCH($P38,Fuel_Type,0),1),"")</f>
        <v/>
      </c>
      <c r="Y38" s="47" t="str">
        <f>IF(Q38="","",Q38*'Carbon factors'!$B$5)</f>
        <v/>
      </c>
      <c r="Z38" s="47" t="str">
        <f>IF(R38="","",R38*'Carbon factors'!$B$5)</f>
        <v/>
      </c>
      <c r="AA38" s="47" t="str">
        <f>IF(S38="","",S38*'Carbon factors'!$B$5)</f>
        <v/>
      </c>
      <c r="AB38" s="47" t="str">
        <f>IF(T38="","",T38*'Carbon factors'!$B$5)</f>
        <v/>
      </c>
      <c r="AC38" s="47" t="str">
        <f>IF(U38="","",U38*'Carbon factors'!$B$5)</f>
        <v/>
      </c>
      <c r="AD38" s="266" t="str">
        <f t="shared" si="3"/>
        <v/>
      </c>
      <c r="AE38" s="49" t="str">
        <f>IFERROR($G38*INDEX('Carbon factors'!$C$4:$C$10,MATCH($H38,Fuel_Type,0),1)+$K38*INDEX('Carbon factors'!$C$4:$C$10,MATCH($L38,Fuel_Type,0),1),"")</f>
        <v/>
      </c>
      <c r="AF38" s="47" t="str">
        <f>IFERROR($I38*INDEX('Carbon factors'!$C$4:$C$10,MATCH($J38,Fuel_Type,0),1)+$M38*INDEX('Carbon factors'!$C$4:$C$10,MATCH($N38,Fuel_Type,0),1),"")</f>
        <v/>
      </c>
      <c r="AG38" s="47" t="str">
        <f>IFERROR($O38*INDEX('Carbon factors'!$C$4:$C$10,MATCH($P38,Fuel_Type,0),1),"")</f>
        <v/>
      </c>
      <c r="AH38" s="47" t="str">
        <f>IF(Q38="","",Q38*'Carbon factors'!$C$5)</f>
        <v/>
      </c>
      <c r="AI38" s="47" t="str">
        <f>IF(R38="","",R38*'Carbon factors'!$C$5)</f>
        <v/>
      </c>
      <c r="AJ38" s="47" t="str">
        <f>IF(S38="","",S38*'Carbon factors'!$C$5)</f>
        <v/>
      </c>
      <c r="AK38" s="47" t="str">
        <f>IF(T38="","",T38*'Carbon factors'!$C$5)</f>
        <v/>
      </c>
      <c r="AL38" s="47" t="str">
        <f>IF(U38="","",U38*'Carbon factors'!$C$5)</f>
        <v/>
      </c>
      <c r="AM38" s="221" t="str">
        <f t="shared" si="0"/>
        <v/>
      </c>
      <c r="AN38" s="61" t="str">
        <f t="shared" si="1"/>
        <v/>
      </c>
    </row>
    <row r="39" spans="1:40" ht="13.5" customHeight="1">
      <c r="A39" s="286" t="str">
        <f>IF(Baseline!A38="","",Baseline!A38)</f>
        <v/>
      </c>
      <c r="B39" s="140" t="str">
        <f>IF(Baseline!B38="","",Baseline!B38)</f>
        <v/>
      </c>
      <c r="C39" s="140" t="str">
        <f>IF(Baseline!C38="","",Baseline!C38)</f>
        <v/>
      </c>
      <c r="D39" s="287" t="str">
        <f>IF(Baseline!D38="","",Baseline!D38)</f>
        <v/>
      </c>
      <c r="E39" s="96" t="str">
        <f t="shared" si="2"/>
        <v/>
      </c>
      <c r="F39" s="108"/>
      <c r="G39" s="146"/>
      <c r="H39" s="100"/>
      <c r="I39" s="100"/>
      <c r="J39" s="100"/>
      <c r="K39" s="100"/>
      <c r="L39" s="100"/>
      <c r="M39" s="100"/>
      <c r="N39" s="100"/>
      <c r="O39" s="100"/>
      <c r="P39" s="100"/>
      <c r="Q39" s="100"/>
      <c r="R39" s="100"/>
      <c r="S39" s="100"/>
      <c r="T39" s="100"/>
      <c r="U39" s="100"/>
      <c r="V39" s="46" t="str">
        <f>IFERROR(($G39*INDEX('Carbon factors'!$B$4:$B$10,MATCH($H39,Fuel_Type,0),1))+($K39*INDEX('Carbon factors'!$B$4:$B$10,MATCH($L39,Fuel_Type,0),1)),"")</f>
        <v/>
      </c>
      <c r="W39" s="47" t="str">
        <f>IFERROR($M39*INDEX('Carbon factors'!$B$4:$B$10,MATCH($N39,Fuel_Type,0),1)+$I39*INDEX('Carbon factors'!$B$4:$B$10,MATCH($J39,Fuel_Type,0),1),"")</f>
        <v/>
      </c>
      <c r="X39" s="47" t="str">
        <f>IFERROR($O39*INDEX('Carbon factors'!$B$4:$B$10,MATCH($P39,Fuel_Type,0),1),"")</f>
        <v/>
      </c>
      <c r="Y39" s="47" t="str">
        <f>IF(Q39="","",Q39*'Carbon factors'!$B$5)</f>
        <v/>
      </c>
      <c r="Z39" s="47" t="str">
        <f>IF(R39="","",R39*'Carbon factors'!$B$5)</f>
        <v/>
      </c>
      <c r="AA39" s="47" t="str">
        <f>IF(S39="","",S39*'Carbon factors'!$B$5)</f>
        <v/>
      </c>
      <c r="AB39" s="47" t="str">
        <f>IF(T39="","",T39*'Carbon factors'!$B$5)</f>
        <v/>
      </c>
      <c r="AC39" s="47" t="str">
        <f>IF(U39="","",U39*'Carbon factors'!$B$5)</f>
        <v/>
      </c>
      <c r="AD39" s="266" t="str">
        <f t="shared" si="3"/>
        <v/>
      </c>
      <c r="AE39" s="49" t="str">
        <f>IFERROR($G39*INDEX('Carbon factors'!$C$4:$C$10,MATCH($H39,Fuel_Type,0),1)+$K39*INDEX('Carbon factors'!$C$4:$C$10,MATCH($L39,Fuel_Type,0),1),"")</f>
        <v/>
      </c>
      <c r="AF39" s="47" t="str">
        <f>IFERROR($I39*INDEX('Carbon factors'!$C$4:$C$10,MATCH($J39,Fuel_Type,0),1)+$M39*INDEX('Carbon factors'!$C$4:$C$10,MATCH($N39,Fuel_Type,0),1),"")</f>
        <v/>
      </c>
      <c r="AG39" s="47" t="str">
        <f>IFERROR($O39*INDEX('Carbon factors'!$C$4:$C$10,MATCH($P39,Fuel_Type,0),1),"")</f>
        <v/>
      </c>
      <c r="AH39" s="47" t="str">
        <f>IF(Q39="","",Q39*'Carbon factors'!$C$5)</f>
        <v/>
      </c>
      <c r="AI39" s="47" t="str">
        <f>IF(R39="","",R39*'Carbon factors'!$C$5)</f>
        <v/>
      </c>
      <c r="AJ39" s="47" t="str">
        <f>IF(S39="","",S39*'Carbon factors'!$C$5)</f>
        <v/>
      </c>
      <c r="AK39" s="47" t="str">
        <f>IF(T39="","",T39*'Carbon factors'!$C$5)</f>
        <v/>
      </c>
      <c r="AL39" s="47" t="str">
        <f>IF(U39="","",U39*'Carbon factors'!$C$5)</f>
        <v/>
      </c>
      <c r="AM39" s="221" t="str">
        <f t="shared" si="0"/>
        <v/>
      </c>
      <c r="AN39" s="61" t="str">
        <f t="shared" si="1"/>
        <v/>
      </c>
    </row>
    <row r="40" spans="1:40" ht="13.5" customHeight="1">
      <c r="A40" s="286" t="str">
        <f>IF(Baseline!A39="","",Baseline!A39)</f>
        <v/>
      </c>
      <c r="B40" s="140" t="str">
        <f>IF(Baseline!B39="","",Baseline!B39)</f>
        <v/>
      </c>
      <c r="C40" s="140" t="str">
        <f>IF(Baseline!C39="","",Baseline!C39)</f>
        <v/>
      </c>
      <c r="D40" s="287" t="str">
        <f>IF(Baseline!D39="","",Baseline!D39)</f>
        <v/>
      </c>
      <c r="E40" s="96" t="str">
        <f t="shared" si="2"/>
        <v/>
      </c>
      <c r="F40" s="108"/>
      <c r="G40" s="146"/>
      <c r="H40" s="100"/>
      <c r="I40" s="100"/>
      <c r="J40" s="100"/>
      <c r="K40" s="100"/>
      <c r="L40" s="100"/>
      <c r="M40" s="100"/>
      <c r="N40" s="100"/>
      <c r="O40" s="100"/>
      <c r="P40" s="100"/>
      <c r="Q40" s="100"/>
      <c r="R40" s="100"/>
      <c r="S40" s="100"/>
      <c r="T40" s="100"/>
      <c r="U40" s="100"/>
      <c r="V40" s="46" t="str">
        <f>IFERROR(($G40*INDEX('Carbon factors'!$B$4:$B$10,MATCH($H40,Fuel_Type,0),1))+($K40*INDEX('Carbon factors'!$B$4:$B$10,MATCH($L40,Fuel_Type,0),1)),"")</f>
        <v/>
      </c>
      <c r="W40" s="47" t="str">
        <f>IFERROR($M40*INDEX('Carbon factors'!$B$4:$B$10,MATCH($N40,Fuel_Type,0),1)+$I40*INDEX('Carbon factors'!$B$4:$B$10,MATCH($J40,Fuel_Type,0),1),"")</f>
        <v/>
      </c>
      <c r="X40" s="47" t="str">
        <f>IFERROR($O40*INDEX('Carbon factors'!$B$4:$B$10,MATCH($P40,Fuel_Type,0),1),"")</f>
        <v/>
      </c>
      <c r="Y40" s="47" t="str">
        <f>IF(Q40="","",Q40*'Carbon factors'!$B$5)</f>
        <v/>
      </c>
      <c r="Z40" s="47" t="str">
        <f>IF(R40="","",R40*'Carbon factors'!$B$5)</f>
        <v/>
      </c>
      <c r="AA40" s="47" t="str">
        <f>IF(S40="","",S40*'Carbon factors'!$B$5)</f>
        <v/>
      </c>
      <c r="AB40" s="47" t="str">
        <f>IF(T40="","",T40*'Carbon factors'!$B$5)</f>
        <v/>
      </c>
      <c r="AC40" s="47" t="str">
        <f>IF(U40="","",U40*'Carbon factors'!$B$5)</f>
        <v/>
      </c>
      <c r="AD40" s="266" t="str">
        <f t="shared" si="3"/>
        <v/>
      </c>
      <c r="AE40" s="49" t="str">
        <f>IFERROR($G40*INDEX('Carbon factors'!$C$4:$C$10,MATCH($H40,Fuel_Type,0),1)+$K40*INDEX('Carbon factors'!$C$4:$C$10,MATCH($L40,Fuel_Type,0),1),"")</f>
        <v/>
      </c>
      <c r="AF40" s="47" t="str">
        <f>IFERROR($I40*INDEX('Carbon factors'!$C$4:$C$10,MATCH($J40,Fuel_Type,0),1)+$M40*INDEX('Carbon factors'!$C$4:$C$10,MATCH($N40,Fuel_Type,0),1),"")</f>
        <v/>
      </c>
      <c r="AG40" s="47" t="str">
        <f>IFERROR($O40*INDEX('Carbon factors'!$C$4:$C$10,MATCH($P40,Fuel_Type,0),1),"")</f>
        <v/>
      </c>
      <c r="AH40" s="47" t="str">
        <f>IF(Q40="","",Q40*'Carbon factors'!$C$5)</f>
        <v/>
      </c>
      <c r="AI40" s="47" t="str">
        <f>IF(R40="","",R40*'Carbon factors'!$C$5)</f>
        <v/>
      </c>
      <c r="AJ40" s="47" t="str">
        <f>IF(S40="","",S40*'Carbon factors'!$C$5)</f>
        <v/>
      </c>
      <c r="AK40" s="47" t="str">
        <f>IF(T40="","",T40*'Carbon factors'!$C$5)</f>
        <v/>
      </c>
      <c r="AL40" s="47" t="str">
        <f>IF(U40="","",U40*'Carbon factors'!$C$5)</f>
        <v/>
      </c>
      <c r="AM40" s="221" t="str">
        <f t="shared" si="0"/>
        <v/>
      </c>
      <c r="AN40" s="61" t="str">
        <f t="shared" si="1"/>
        <v/>
      </c>
    </row>
    <row r="41" spans="1:40" ht="13.5" customHeight="1">
      <c r="A41" s="286" t="str">
        <f>IF(Baseline!A40="","",Baseline!A40)</f>
        <v/>
      </c>
      <c r="B41" s="140" t="str">
        <f>IF(Baseline!B40="","",Baseline!B40)</f>
        <v/>
      </c>
      <c r="C41" s="140" t="str">
        <f>IF(Baseline!C40="","",Baseline!C40)</f>
        <v/>
      </c>
      <c r="D41" s="287" t="str">
        <f>IF(Baseline!D40="","",Baseline!D40)</f>
        <v/>
      </c>
      <c r="E41" s="96" t="str">
        <f t="shared" si="2"/>
        <v/>
      </c>
      <c r="F41" s="108"/>
      <c r="G41" s="146"/>
      <c r="H41" s="100"/>
      <c r="I41" s="100"/>
      <c r="J41" s="100"/>
      <c r="K41" s="100"/>
      <c r="L41" s="100"/>
      <c r="M41" s="100"/>
      <c r="N41" s="100"/>
      <c r="O41" s="100"/>
      <c r="P41" s="100"/>
      <c r="Q41" s="100"/>
      <c r="R41" s="100"/>
      <c r="S41" s="100"/>
      <c r="T41" s="100"/>
      <c r="U41" s="100"/>
      <c r="V41" s="46" t="str">
        <f>IFERROR(($G41*INDEX('Carbon factors'!$B$4:$B$10,MATCH($H41,Fuel_Type,0),1))+($K41*INDEX('Carbon factors'!$B$4:$B$10,MATCH($L41,Fuel_Type,0),1)),"")</f>
        <v/>
      </c>
      <c r="W41" s="47" t="str">
        <f>IFERROR($M41*INDEX('Carbon factors'!$B$4:$B$10,MATCH($N41,Fuel_Type,0),1)+$I41*INDEX('Carbon factors'!$B$4:$B$10,MATCH($J41,Fuel_Type,0),1),"")</f>
        <v/>
      </c>
      <c r="X41" s="47" t="str">
        <f>IFERROR($O41*INDEX('Carbon factors'!$B$4:$B$10,MATCH($P41,Fuel_Type,0),1),"")</f>
        <v/>
      </c>
      <c r="Y41" s="47" t="str">
        <f>IF(Q41="","",Q41*'Carbon factors'!$B$5)</f>
        <v/>
      </c>
      <c r="Z41" s="47" t="str">
        <f>IF(R41="","",R41*'Carbon factors'!$B$5)</f>
        <v/>
      </c>
      <c r="AA41" s="47" t="str">
        <f>IF(S41="","",S41*'Carbon factors'!$B$5)</f>
        <v/>
      </c>
      <c r="AB41" s="47" t="str">
        <f>IF(T41="","",T41*'Carbon factors'!$B$5)</f>
        <v/>
      </c>
      <c r="AC41" s="47" t="str">
        <f>IF(U41="","",U41*'Carbon factors'!$B$5)</f>
        <v/>
      </c>
      <c r="AD41" s="266" t="str">
        <f t="shared" si="3"/>
        <v/>
      </c>
      <c r="AE41" s="49" t="str">
        <f>IFERROR($G41*INDEX('Carbon factors'!$C$4:$C$10,MATCH($H41,Fuel_Type,0),1)+$K41*INDEX('Carbon factors'!$C$4:$C$10,MATCH($L41,Fuel_Type,0),1),"")</f>
        <v/>
      </c>
      <c r="AF41" s="47" t="str">
        <f>IFERROR($I41*INDEX('Carbon factors'!$C$4:$C$10,MATCH($J41,Fuel_Type,0),1)+$M41*INDEX('Carbon factors'!$C$4:$C$10,MATCH($N41,Fuel_Type,0),1),"")</f>
        <v/>
      </c>
      <c r="AG41" s="47" t="str">
        <f>IFERROR($O41*INDEX('Carbon factors'!$C$4:$C$10,MATCH($P41,Fuel_Type,0),1),"")</f>
        <v/>
      </c>
      <c r="AH41" s="47" t="str">
        <f>IF(Q41="","",Q41*'Carbon factors'!$C$5)</f>
        <v/>
      </c>
      <c r="AI41" s="47" t="str">
        <f>IF(R41="","",R41*'Carbon factors'!$C$5)</f>
        <v/>
      </c>
      <c r="AJ41" s="47" t="str">
        <f>IF(S41="","",S41*'Carbon factors'!$C$5)</f>
        <v/>
      </c>
      <c r="AK41" s="47" t="str">
        <f>IF(T41="","",T41*'Carbon factors'!$C$5)</f>
        <v/>
      </c>
      <c r="AL41" s="47" t="str">
        <f>IF(U41="","",U41*'Carbon factors'!$C$5)</f>
        <v/>
      </c>
      <c r="AM41" s="221" t="str">
        <f t="shared" si="0"/>
        <v/>
      </c>
      <c r="AN41" s="61" t="str">
        <f t="shared" si="1"/>
        <v/>
      </c>
    </row>
    <row r="42" spans="1:40" ht="13.5" customHeight="1">
      <c r="A42" s="286" t="str">
        <f>IF(Baseline!A41="","",Baseline!A41)</f>
        <v/>
      </c>
      <c r="B42" s="140" t="str">
        <f>IF(Baseline!B41="","",Baseline!B41)</f>
        <v/>
      </c>
      <c r="C42" s="140" t="str">
        <f>IF(Baseline!C41="","",Baseline!C41)</f>
        <v/>
      </c>
      <c r="D42" s="287" t="str">
        <f>IF(Baseline!D41="","",Baseline!D41)</f>
        <v/>
      </c>
      <c r="E42" s="96" t="str">
        <f t="shared" si="2"/>
        <v/>
      </c>
      <c r="F42" s="108"/>
      <c r="G42" s="146"/>
      <c r="H42" s="100"/>
      <c r="I42" s="100"/>
      <c r="J42" s="100"/>
      <c r="K42" s="100"/>
      <c r="L42" s="100"/>
      <c r="M42" s="100"/>
      <c r="N42" s="100"/>
      <c r="O42" s="100"/>
      <c r="P42" s="100"/>
      <c r="Q42" s="100"/>
      <c r="R42" s="100"/>
      <c r="S42" s="100"/>
      <c r="T42" s="100"/>
      <c r="U42" s="100"/>
      <c r="V42" s="46" t="str">
        <f>IFERROR(($G42*INDEX('Carbon factors'!$B$4:$B$10,MATCH($H42,Fuel_Type,0),1))+($K42*INDEX('Carbon factors'!$B$4:$B$10,MATCH($L42,Fuel_Type,0),1)),"")</f>
        <v/>
      </c>
      <c r="W42" s="47" t="str">
        <f>IFERROR($M42*INDEX('Carbon factors'!$B$4:$B$10,MATCH($N42,Fuel_Type,0),1)+$I42*INDEX('Carbon factors'!$B$4:$B$10,MATCH($J42,Fuel_Type,0),1),"")</f>
        <v/>
      </c>
      <c r="X42" s="47" t="str">
        <f>IFERROR($O42*INDEX('Carbon factors'!$B$4:$B$10,MATCH($P42,Fuel_Type,0),1),"")</f>
        <v/>
      </c>
      <c r="Y42" s="47" t="str">
        <f>IF(Q42="","",Q42*'Carbon factors'!$B$5)</f>
        <v/>
      </c>
      <c r="Z42" s="47" t="str">
        <f>IF(R42="","",R42*'Carbon factors'!$B$5)</f>
        <v/>
      </c>
      <c r="AA42" s="47" t="str">
        <f>IF(S42="","",S42*'Carbon factors'!$B$5)</f>
        <v/>
      </c>
      <c r="AB42" s="47" t="str">
        <f>IF(T42="","",T42*'Carbon factors'!$B$5)</f>
        <v/>
      </c>
      <c r="AC42" s="47" t="str">
        <f>IF(U42="","",U42*'Carbon factors'!$B$5)</f>
        <v/>
      </c>
      <c r="AD42" s="266" t="str">
        <f t="shared" si="3"/>
        <v/>
      </c>
      <c r="AE42" s="49" t="str">
        <f>IFERROR($G42*INDEX('Carbon factors'!$C$4:$C$10,MATCH($H42,Fuel_Type,0),1)+$K42*INDEX('Carbon factors'!$C$4:$C$10,MATCH($L42,Fuel_Type,0),1),"")</f>
        <v/>
      </c>
      <c r="AF42" s="47" t="str">
        <f>IFERROR($I42*INDEX('Carbon factors'!$C$4:$C$10,MATCH($J42,Fuel_Type,0),1)+$M42*INDEX('Carbon factors'!$C$4:$C$10,MATCH($N42,Fuel_Type,0),1),"")</f>
        <v/>
      </c>
      <c r="AG42" s="47" t="str">
        <f>IFERROR($O42*INDEX('Carbon factors'!$C$4:$C$10,MATCH($P42,Fuel_Type,0),1),"")</f>
        <v/>
      </c>
      <c r="AH42" s="47" t="str">
        <f>IF(Q42="","",Q42*'Carbon factors'!$C$5)</f>
        <v/>
      </c>
      <c r="AI42" s="47" t="str">
        <f>IF(R42="","",R42*'Carbon factors'!$C$5)</f>
        <v/>
      </c>
      <c r="AJ42" s="47" t="str">
        <f>IF(S42="","",S42*'Carbon factors'!$C$5)</f>
        <v/>
      </c>
      <c r="AK42" s="47" t="str">
        <f>IF(T42="","",T42*'Carbon factors'!$C$5)</f>
        <v/>
      </c>
      <c r="AL42" s="47" t="str">
        <f>IF(U42="","",U42*'Carbon factors'!$C$5)</f>
        <v/>
      </c>
      <c r="AM42" s="221" t="str">
        <f t="shared" si="0"/>
        <v/>
      </c>
      <c r="AN42" s="61" t="str">
        <f t="shared" si="1"/>
        <v/>
      </c>
    </row>
    <row r="43" spans="1:40" ht="13.5" customHeight="1">
      <c r="A43" s="286" t="str">
        <f>IF(Baseline!A42="","",Baseline!A42)</f>
        <v/>
      </c>
      <c r="B43" s="140" t="str">
        <f>IF(Baseline!B42="","",Baseline!B42)</f>
        <v/>
      </c>
      <c r="C43" s="140" t="str">
        <f>IF(Baseline!C42="","",Baseline!C42)</f>
        <v/>
      </c>
      <c r="D43" s="287" t="str">
        <f>IF(Baseline!D42="","",Baseline!D42)</f>
        <v/>
      </c>
      <c r="E43" s="96" t="str">
        <f t="shared" si="2"/>
        <v/>
      </c>
      <c r="F43" s="108"/>
      <c r="G43" s="146"/>
      <c r="H43" s="100"/>
      <c r="I43" s="100"/>
      <c r="J43" s="100"/>
      <c r="K43" s="100"/>
      <c r="L43" s="100"/>
      <c r="M43" s="100"/>
      <c r="N43" s="100"/>
      <c r="O43" s="100"/>
      <c r="P43" s="100"/>
      <c r="Q43" s="100"/>
      <c r="R43" s="100"/>
      <c r="S43" s="100"/>
      <c r="T43" s="100"/>
      <c r="U43" s="100"/>
      <c r="V43" s="46" t="str">
        <f>IFERROR(($G43*INDEX('Carbon factors'!$B$4:$B$10,MATCH($H43,Fuel_Type,0),1))+($K43*INDEX('Carbon factors'!$B$4:$B$10,MATCH($L43,Fuel_Type,0),1)),"")</f>
        <v/>
      </c>
      <c r="W43" s="47" t="str">
        <f>IFERROR($M43*INDEX('Carbon factors'!$B$4:$B$10,MATCH($N43,Fuel_Type,0),1)+$I43*INDEX('Carbon factors'!$B$4:$B$10,MATCH($J43,Fuel_Type,0),1),"")</f>
        <v/>
      </c>
      <c r="X43" s="47" t="str">
        <f>IFERROR($O43*INDEX('Carbon factors'!$B$4:$B$10,MATCH($P43,Fuel_Type,0),1),"")</f>
        <v/>
      </c>
      <c r="Y43" s="47" t="str">
        <f>IF(Q43="","",Q43*'Carbon factors'!$B$5)</f>
        <v/>
      </c>
      <c r="Z43" s="47" t="str">
        <f>IF(R43="","",R43*'Carbon factors'!$B$5)</f>
        <v/>
      </c>
      <c r="AA43" s="47" t="str">
        <f>IF(S43="","",S43*'Carbon factors'!$B$5)</f>
        <v/>
      </c>
      <c r="AB43" s="47" t="str">
        <f>IF(T43="","",T43*'Carbon factors'!$B$5)</f>
        <v/>
      </c>
      <c r="AC43" s="47" t="str">
        <f>IF(U43="","",U43*'Carbon factors'!$B$5)</f>
        <v/>
      </c>
      <c r="AD43" s="266" t="str">
        <f t="shared" si="3"/>
        <v/>
      </c>
      <c r="AE43" s="49" t="str">
        <f>IFERROR($G43*INDEX('Carbon factors'!$C$4:$C$10,MATCH($H43,Fuel_Type,0),1)+$K43*INDEX('Carbon factors'!$C$4:$C$10,MATCH($L43,Fuel_Type,0),1),"")</f>
        <v/>
      </c>
      <c r="AF43" s="47" t="str">
        <f>IFERROR($I43*INDEX('Carbon factors'!$C$4:$C$10,MATCH($J43,Fuel_Type,0),1)+$M43*INDEX('Carbon factors'!$C$4:$C$10,MATCH($N43,Fuel_Type,0),1),"")</f>
        <v/>
      </c>
      <c r="AG43" s="47" t="str">
        <f>IFERROR($O43*INDEX('Carbon factors'!$C$4:$C$10,MATCH($P43,Fuel_Type,0),1),"")</f>
        <v/>
      </c>
      <c r="AH43" s="47" t="str">
        <f>IF(Q43="","",Q43*'Carbon factors'!$C$5)</f>
        <v/>
      </c>
      <c r="AI43" s="47" t="str">
        <f>IF(R43="","",R43*'Carbon factors'!$C$5)</f>
        <v/>
      </c>
      <c r="AJ43" s="47" t="str">
        <f>IF(S43="","",S43*'Carbon factors'!$C$5)</f>
        <v/>
      </c>
      <c r="AK43" s="47" t="str">
        <f>IF(T43="","",T43*'Carbon factors'!$C$5)</f>
        <v/>
      </c>
      <c r="AL43" s="47" t="str">
        <f>IF(U43="","",U43*'Carbon factors'!$C$5)</f>
        <v/>
      </c>
      <c r="AM43" s="221" t="str">
        <f t="shared" si="0"/>
        <v/>
      </c>
      <c r="AN43" s="61" t="str">
        <f t="shared" si="1"/>
        <v/>
      </c>
    </row>
    <row r="44" spans="1:40" ht="13.5" customHeight="1">
      <c r="A44" s="286" t="str">
        <f>IF(Baseline!A43="","",Baseline!A43)</f>
        <v/>
      </c>
      <c r="B44" s="140" t="str">
        <f>IF(Baseline!B43="","",Baseline!B43)</f>
        <v/>
      </c>
      <c r="C44" s="140" t="str">
        <f>IF(Baseline!C43="","",Baseline!C43)</f>
        <v/>
      </c>
      <c r="D44" s="287" t="str">
        <f>IF(Baseline!D43="","",Baseline!D43)</f>
        <v/>
      </c>
      <c r="E44" s="96" t="str">
        <f t="shared" si="2"/>
        <v/>
      </c>
      <c r="F44" s="108"/>
      <c r="G44" s="146"/>
      <c r="H44" s="100"/>
      <c r="I44" s="100"/>
      <c r="J44" s="100"/>
      <c r="K44" s="100"/>
      <c r="L44" s="100"/>
      <c r="M44" s="100"/>
      <c r="N44" s="100"/>
      <c r="O44" s="100"/>
      <c r="P44" s="100"/>
      <c r="Q44" s="100"/>
      <c r="R44" s="100"/>
      <c r="S44" s="100"/>
      <c r="T44" s="100"/>
      <c r="U44" s="100"/>
      <c r="V44" s="46" t="str">
        <f>IFERROR(($G44*INDEX('Carbon factors'!$B$4:$B$10,MATCH($H44,Fuel_Type,0),1))+($K44*INDEX('Carbon factors'!$B$4:$B$10,MATCH($L44,Fuel_Type,0),1)),"")</f>
        <v/>
      </c>
      <c r="W44" s="47" t="str">
        <f>IFERROR($M44*INDEX('Carbon factors'!$B$4:$B$10,MATCH($N44,Fuel_Type,0),1)+$I44*INDEX('Carbon factors'!$B$4:$B$10,MATCH($J44,Fuel_Type,0),1),"")</f>
        <v/>
      </c>
      <c r="X44" s="47" t="str">
        <f>IFERROR($O44*INDEX('Carbon factors'!$B$4:$B$10,MATCH($P44,Fuel_Type,0),1),"")</f>
        <v/>
      </c>
      <c r="Y44" s="47" t="str">
        <f>IF(Q44="","",Q44*'Carbon factors'!$B$5)</f>
        <v/>
      </c>
      <c r="Z44" s="47" t="str">
        <f>IF(R44="","",R44*'Carbon factors'!$B$5)</f>
        <v/>
      </c>
      <c r="AA44" s="47" t="str">
        <f>IF(S44="","",S44*'Carbon factors'!$B$5)</f>
        <v/>
      </c>
      <c r="AB44" s="47" t="str">
        <f>IF(T44="","",T44*'Carbon factors'!$B$5)</f>
        <v/>
      </c>
      <c r="AC44" s="47" t="str">
        <f>IF(U44="","",U44*'Carbon factors'!$B$5)</f>
        <v/>
      </c>
      <c r="AD44" s="266" t="str">
        <f t="shared" si="3"/>
        <v/>
      </c>
      <c r="AE44" s="49" t="str">
        <f>IFERROR($G44*INDEX('Carbon factors'!$C$4:$C$10,MATCH($H44,Fuel_Type,0),1)+$K44*INDEX('Carbon factors'!$C$4:$C$10,MATCH($L44,Fuel_Type,0),1),"")</f>
        <v/>
      </c>
      <c r="AF44" s="47" t="str">
        <f>IFERROR($I44*INDEX('Carbon factors'!$C$4:$C$10,MATCH($J44,Fuel_Type,0),1)+$M44*INDEX('Carbon factors'!$C$4:$C$10,MATCH($N44,Fuel_Type,0),1),"")</f>
        <v/>
      </c>
      <c r="AG44" s="47" t="str">
        <f>IFERROR($O44*INDEX('Carbon factors'!$C$4:$C$10,MATCH($P44,Fuel_Type,0),1),"")</f>
        <v/>
      </c>
      <c r="AH44" s="47" t="str">
        <f>IF(Q44="","",Q44*'Carbon factors'!$C$5)</f>
        <v/>
      </c>
      <c r="AI44" s="47" t="str">
        <f>IF(R44="","",R44*'Carbon factors'!$C$5)</f>
        <v/>
      </c>
      <c r="AJ44" s="47" t="str">
        <f>IF(S44="","",S44*'Carbon factors'!$C$5)</f>
        <v/>
      </c>
      <c r="AK44" s="47" t="str">
        <f>IF(T44="","",T44*'Carbon factors'!$C$5)</f>
        <v/>
      </c>
      <c r="AL44" s="47" t="str">
        <f>IF(U44="","",U44*'Carbon factors'!$C$5)</f>
        <v/>
      </c>
      <c r="AM44" s="221" t="str">
        <f t="shared" si="0"/>
        <v/>
      </c>
      <c r="AN44" s="61" t="str">
        <f t="shared" si="1"/>
        <v/>
      </c>
    </row>
    <row r="45" spans="1:40" ht="13.5" customHeight="1">
      <c r="A45" s="286" t="str">
        <f>IF(Baseline!A44="","",Baseline!A44)</f>
        <v/>
      </c>
      <c r="B45" s="140" t="str">
        <f>IF(Baseline!B44="","",Baseline!B44)</f>
        <v/>
      </c>
      <c r="C45" s="140" t="str">
        <f>IF(Baseline!C44="","",Baseline!C44)</f>
        <v/>
      </c>
      <c r="D45" s="287" t="str">
        <f>IF(Baseline!D44="","",Baseline!D44)</f>
        <v/>
      </c>
      <c r="E45" s="96" t="str">
        <f t="shared" si="2"/>
        <v/>
      </c>
      <c r="F45" s="108"/>
      <c r="G45" s="146"/>
      <c r="H45" s="100"/>
      <c r="I45" s="100"/>
      <c r="J45" s="100"/>
      <c r="K45" s="100"/>
      <c r="L45" s="100"/>
      <c r="M45" s="100"/>
      <c r="N45" s="100"/>
      <c r="O45" s="100"/>
      <c r="P45" s="100"/>
      <c r="Q45" s="100"/>
      <c r="R45" s="100"/>
      <c r="S45" s="100"/>
      <c r="T45" s="100"/>
      <c r="U45" s="100"/>
      <c r="V45" s="46" t="str">
        <f>IFERROR(($G45*INDEX('Carbon factors'!$B$4:$B$10,MATCH($H45,Fuel_Type,0),1))+($K45*INDEX('Carbon factors'!$B$4:$B$10,MATCH($L45,Fuel_Type,0),1)),"")</f>
        <v/>
      </c>
      <c r="W45" s="47" t="str">
        <f>IFERROR($M45*INDEX('Carbon factors'!$B$4:$B$10,MATCH($N45,Fuel_Type,0),1)+$I45*INDEX('Carbon factors'!$B$4:$B$10,MATCH($J45,Fuel_Type,0),1),"")</f>
        <v/>
      </c>
      <c r="X45" s="47" t="str">
        <f>IFERROR($O45*INDEX('Carbon factors'!$B$4:$B$10,MATCH($P45,Fuel_Type,0),1),"")</f>
        <v/>
      </c>
      <c r="Y45" s="47" t="str">
        <f>IF(Q45="","",Q45*'Carbon factors'!$B$5)</f>
        <v/>
      </c>
      <c r="Z45" s="47" t="str">
        <f>IF(R45="","",R45*'Carbon factors'!$B$5)</f>
        <v/>
      </c>
      <c r="AA45" s="47" t="str">
        <f>IF(S45="","",S45*'Carbon factors'!$B$5)</f>
        <v/>
      </c>
      <c r="AB45" s="47" t="str">
        <f>IF(T45="","",T45*'Carbon factors'!$B$5)</f>
        <v/>
      </c>
      <c r="AC45" s="47" t="str">
        <f>IF(U45="","",U45*'Carbon factors'!$B$5)</f>
        <v/>
      </c>
      <c r="AD45" s="266" t="str">
        <f t="shared" si="3"/>
        <v/>
      </c>
      <c r="AE45" s="49" t="str">
        <f>IFERROR($G45*INDEX('Carbon factors'!$C$4:$C$10,MATCH($H45,Fuel_Type,0),1)+$K45*INDEX('Carbon factors'!$C$4:$C$10,MATCH($L45,Fuel_Type,0),1),"")</f>
        <v/>
      </c>
      <c r="AF45" s="47" t="str">
        <f>IFERROR($I45*INDEX('Carbon factors'!$C$4:$C$10,MATCH($J45,Fuel_Type,0),1)+$M45*INDEX('Carbon factors'!$C$4:$C$10,MATCH($N45,Fuel_Type,0),1),"")</f>
        <v/>
      </c>
      <c r="AG45" s="47" t="str">
        <f>IFERROR($O45*INDEX('Carbon factors'!$C$4:$C$10,MATCH($P45,Fuel_Type,0),1),"")</f>
        <v/>
      </c>
      <c r="AH45" s="47" t="str">
        <f>IF(Q45="","",Q45*'Carbon factors'!$C$5)</f>
        <v/>
      </c>
      <c r="AI45" s="47" t="str">
        <f>IF(R45="","",R45*'Carbon factors'!$C$5)</f>
        <v/>
      </c>
      <c r="AJ45" s="47" t="str">
        <f>IF(S45="","",S45*'Carbon factors'!$C$5)</f>
        <v/>
      </c>
      <c r="AK45" s="47" t="str">
        <f>IF(T45="","",T45*'Carbon factors'!$C$5)</f>
        <v/>
      </c>
      <c r="AL45" s="47" t="str">
        <f>IF(U45="","",U45*'Carbon factors'!$C$5)</f>
        <v/>
      </c>
      <c r="AM45" s="221" t="str">
        <f t="shared" si="0"/>
        <v/>
      </c>
      <c r="AN45" s="61" t="str">
        <f t="shared" si="1"/>
        <v/>
      </c>
    </row>
    <row r="46" spans="1:40" ht="13.5" customHeight="1">
      <c r="A46" s="286" t="str">
        <f>IF(Baseline!A45="","",Baseline!A45)</f>
        <v/>
      </c>
      <c r="B46" s="140" t="str">
        <f>IF(Baseline!B45="","",Baseline!B45)</f>
        <v/>
      </c>
      <c r="C46" s="140" t="str">
        <f>IF(Baseline!C45="","",Baseline!C45)</f>
        <v/>
      </c>
      <c r="D46" s="287" t="str">
        <f>IF(Baseline!D45="","",Baseline!D45)</f>
        <v/>
      </c>
      <c r="E46" s="96" t="str">
        <f t="shared" si="2"/>
        <v/>
      </c>
      <c r="F46" s="108"/>
      <c r="G46" s="146"/>
      <c r="H46" s="100"/>
      <c r="I46" s="100"/>
      <c r="J46" s="100"/>
      <c r="K46" s="100"/>
      <c r="L46" s="100"/>
      <c r="M46" s="100"/>
      <c r="N46" s="100"/>
      <c r="O46" s="100"/>
      <c r="P46" s="100"/>
      <c r="Q46" s="100"/>
      <c r="R46" s="100"/>
      <c r="S46" s="100"/>
      <c r="T46" s="100"/>
      <c r="U46" s="100"/>
      <c r="V46" s="46" t="str">
        <f>IFERROR(($G46*INDEX('Carbon factors'!$B$4:$B$10,MATCH($H46,Fuel_Type,0),1))+($K46*INDEX('Carbon factors'!$B$4:$B$10,MATCH($L46,Fuel_Type,0),1)),"")</f>
        <v/>
      </c>
      <c r="W46" s="47" t="str">
        <f>IFERROR($M46*INDEX('Carbon factors'!$B$4:$B$10,MATCH($N46,Fuel_Type,0),1)+$I46*INDEX('Carbon factors'!$B$4:$B$10,MATCH($J46,Fuel_Type,0),1),"")</f>
        <v/>
      </c>
      <c r="X46" s="47" t="str">
        <f>IFERROR($O46*INDEX('Carbon factors'!$B$4:$B$10,MATCH($P46,Fuel_Type,0),1),"")</f>
        <v/>
      </c>
      <c r="Y46" s="47" t="str">
        <f>IF(Q46="","",Q46*'Carbon factors'!$B$5)</f>
        <v/>
      </c>
      <c r="Z46" s="47" t="str">
        <f>IF(R46="","",R46*'Carbon factors'!$B$5)</f>
        <v/>
      </c>
      <c r="AA46" s="47" t="str">
        <f>IF(S46="","",S46*'Carbon factors'!$B$5)</f>
        <v/>
      </c>
      <c r="AB46" s="47" t="str">
        <f>IF(T46="","",T46*'Carbon factors'!$B$5)</f>
        <v/>
      </c>
      <c r="AC46" s="47" t="str">
        <f>IF(U46="","",U46*'Carbon factors'!$B$5)</f>
        <v/>
      </c>
      <c r="AD46" s="266" t="str">
        <f t="shared" si="3"/>
        <v/>
      </c>
      <c r="AE46" s="49" t="str">
        <f>IFERROR($G46*INDEX('Carbon factors'!$C$4:$C$10,MATCH($H46,Fuel_Type,0),1)+$K46*INDEX('Carbon factors'!$C$4:$C$10,MATCH($L46,Fuel_Type,0),1),"")</f>
        <v/>
      </c>
      <c r="AF46" s="47" t="str">
        <f>IFERROR($I46*INDEX('Carbon factors'!$C$4:$C$10,MATCH($J46,Fuel_Type,0),1)+$M46*INDEX('Carbon factors'!$C$4:$C$10,MATCH($N46,Fuel_Type,0),1),"")</f>
        <v/>
      </c>
      <c r="AG46" s="47" t="str">
        <f>IFERROR($O46*INDEX('Carbon factors'!$C$4:$C$10,MATCH($P46,Fuel_Type,0),1),"")</f>
        <v/>
      </c>
      <c r="AH46" s="47" t="str">
        <f>IF(Q46="","",Q46*'Carbon factors'!$C$5)</f>
        <v/>
      </c>
      <c r="AI46" s="47" t="str">
        <f>IF(R46="","",R46*'Carbon factors'!$C$5)</f>
        <v/>
      </c>
      <c r="AJ46" s="47" t="str">
        <f>IF(S46="","",S46*'Carbon factors'!$C$5)</f>
        <v/>
      </c>
      <c r="AK46" s="47" t="str">
        <f>IF(T46="","",T46*'Carbon factors'!$C$5)</f>
        <v/>
      </c>
      <c r="AL46" s="47" t="str">
        <f>IF(U46="","",U46*'Carbon factors'!$C$5)</f>
        <v/>
      </c>
      <c r="AM46" s="221" t="str">
        <f t="shared" si="0"/>
        <v/>
      </c>
      <c r="AN46" s="61" t="str">
        <f t="shared" si="1"/>
        <v/>
      </c>
    </row>
    <row r="47" spans="1:40" ht="13.5" customHeight="1">
      <c r="A47" s="286" t="str">
        <f>IF(Baseline!A46="","",Baseline!A46)</f>
        <v/>
      </c>
      <c r="B47" s="140" t="str">
        <f>IF(Baseline!B46="","",Baseline!B46)</f>
        <v/>
      </c>
      <c r="C47" s="140" t="str">
        <f>IF(Baseline!C46="","",Baseline!C46)</f>
        <v/>
      </c>
      <c r="D47" s="287" t="str">
        <f>IF(Baseline!D46="","",Baseline!D46)</f>
        <v/>
      </c>
      <c r="E47" s="96" t="str">
        <f t="shared" si="2"/>
        <v/>
      </c>
      <c r="F47" s="108"/>
      <c r="G47" s="146"/>
      <c r="H47" s="100"/>
      <c r="I47" s="100"/>
      <c r="J47" s="100"/>
      <c r="K47" s="100"/>
      <c r="L47" s="100"/>
      <c r="M47" s="100"/>
      <c r="N47" s="100"/>
      <c r="O47" s="100"/>
      <c r="P47" s="100"/>
      <c r="Q47" s="100"/>
      <c r="R47" s="100"/>
      <c r="S47" s="100"/>
      <c r="T47" s="100"/>
      <c r="U47" s="100"/>
      <c r="V47" s="46" t="str">
        <f>IFERROR(($G47*INDEX('Carbon factors'!$B$4:$B$10,MATCH($H47,Fuel_Type,0),1))+($K47*INDEX('Carbon factors'!$B$4:$B$10,MATCH($L47,Fuel_Type,0),1)),"")</f>
        <v/>
      </c>
      <c r="W47" s="47" t="str">
        <f>IFERROR($M47*INDEX('Carbon factors'!$B$4:$B$10,MATCH($N47,Fuel_Type,0),1)+$I47*INDEX('Carbon factors'!$B$4:$B$10,MATCH($J47,Fuel_Type,0),1),"")</f>
        <v/>
      </c>
      <c r="X47" s="47" t="str">
        <f>IFERROR($O47*INDEX('Carbon factors'!$B$4:$B$10,MATCH($P47,Fuel_Type,0),1),"")</f>
        <v/>
      </c>
      <c r="Y47" s="47" t="str">
        <f>IF(Q47="","",Q47*'Carbon factors'!$B$5)</f>
        <v/>
      </c>
      <c r="Z47" s="47" t="str">
        <f>IF(R47="","",R47*'Carbon factors'!$B$5)</f>
        <v/>
      </c>
      <c r="AA47" s="47" t="str">
        <f>IF(S47="","",S47*'Carbon factors'!$B$5)</f>
        <v/>
      </c>
      <c r="AB47" s="47" t="str">
        <f>IF(T47="","",T47*'Carbon factors'!$B$5)</f>
        <v/>
      </c>
      <c r="AC47" s="47" t="str">
        <f>IF(U47="","",U47*'Carbon factors'!$B$5)</f>
        <v/>
      </c>
      <c r="AD47" s="266" t="str">
        <f t="shared" si="3"/>
        <v/>
      </c>
      <c r="AE47" s="49" t="str">
        <f>IFERROR($G47*INDEX('Carbon factors'!$C$4:$C$10,MATCH($H47,Fuel_Type,0),1)+$K47*INDEX('Carbon factors'!$C$4:$C$10,MATCH($L47,Fuel_Type,0),1),"")</f>
        <v/>
      </c>
      <c r="AF47" s="47" t="str">
        <f>IFERROR($I47*INDEX('Carbon factors'!$C$4:$C$10,MATCH($J47,Fuel_Type,0),1)+$M47*INDEX('Carbon factors'!$C$4:$C$10,MATCH($N47,Fuel_Type,0),1),"")</f>
        <v/>
      </c>
      <c r="AG47" s="47" t="str">
        <f>IFERROR($O47*INDEX('Carbon factors'!$C$4:$C$10,MATCH($P47,Fuel_Type,0),1),"")</f>
        <v/>
      </c>
      <c r="AH47" s="47" t="str">
        <f>IF(Q47="","",Q47*'Carbon factors'!$C$5)</f>
        <v/>
      </c>
      <c r="AI47" s="47" t="str">
        <f>IF(R47="","",R47*'Carbon factors'!$C$5)</f>
        <v/>
      </c>
      <c r="AJ47" s="47" t="str">
        <f>IF(S47="","",S47*'Carbon factors'!$C$5)</f>
        <v/>
      </c>
      <c r="AK47" s="47" t="str">
        <f>IF(T47="","",T47*'Carbon factors'!$C$5)</f>
        <v/>
      </c>
      <c r="AL47" s="47" t="str">
        <f>IF(U47="","",U47*'Carbon factors'!$C$5)</f>
        <v/>
      </c>
      <c r="AM47" s="221" t="str">
        <f t="shared" si="0"/>
        <v/>
      </c>
      <c r="AN47" s="61" t="str">
        <f t="shared" si="1"/>
        <v/>
      </c>
    </row>
    <row r="48" spans="1:40" ht="13.5" customHeight="1">
      <c r="A48" s="286" t="str">
        <f>IF(Baseline!A47="","",Baseline!A47)</f>
        <v/>
      </c>
      <c r="B48" s="140" t="str">
        <f>IF(Baseline!B47="","",Baseline!B47)</f>
        <v/>
      </c>
      <c r="C48" s="140" t="str">
        <f>IF(Baseline!C47="","",Baseline!C47)</f>
        <v/>
      </c>
      <c r="D48" s="287" t="str">
        <f>IF(Baseline!D47="","",Baseline!D47)</f>
        <v/>
      </c>
      <c r="E48" s="96" t="str">
        <f t="shared" ref="E48:E57" si="4">IFERROR(AD48/$B48,"")</f>
        <v/>
      </c>
      <c r="F48" s="108"/>
      <c r="G48" s="146"/>
      <c r="H48" s="100"/>
      <c r="I48" s="100"/>
      <c r="J48" s="100"/>
      <c r="K48" s="100"/>
      <c r="L48" s="100"/>
      <c r="M48" s="100"/>
      <c r="N48" s="100"/>
      <c r="O48" s="100"/>
      <c r="P48" s="100"/>
      <c r="Q48" s="100"/>
      <c r="R48" s="100"/>
      <c r="S48" s="100"/>
      <c r="T48" s="100"/>
      <c r="U48" s="100"/>
      <c r="V48" s="46" t="str">
        <f>IFERROR(($G48*INDEX('Carbon factors'!$B$4:$B$10,MATCH($H48,Fuel_Type,0),1))+($K48*INDEX('Carbon factors'!$B$4:$B$10,MATCH($L48,Fuel_Type,0),1)),"")</f>
        <v/>
      </c>
      <c r="W48" s="47" t="str">
        <f>IFERROR($M48*INDEX('Carbon factors'!$B$4:$B$10,MATCH($N48,Fuel_Type,0),1)+$I48*INDEX('Carbon factors'!$B$4:$B$10,MATCH($J48,Fuel_Type,0),1),"")</f>
        <v/>
      </c>
      <c r="X48" s="47" t="str">
        <f>IFERROR($O48*INDEX('Carbon factors'!$B$4:$B$10,MATCH($P48,Fuel_Type,0),1),"")</f>
        <v/>
      </c>
      <c r="Y48" s="47" t="str">
        <f>IF(Q48="","",Q48*'Carbon factors'!$B$5)</f>
        <v/>
      </c>
      <c r="Z48" s="47" t="str">
        <f>IF(R48="","",R48*'Carbon factors'!$B$5)</f>
        <v/>
      </c>
      <c r="AA48" s="47" t="str">
        <f>IF(S48="","",S48*'Carbon factors'!$B$5)</f>
        <v/>
      </c>
      <c r="AB48" s="47" t="str">
        <f>IF(T48="","",T48*'Carbon factors'!$B$5)</f>
        <v/>
      </c>
      <c r="AC48" s="47" t="str">
        <f>IF(U48="","",U48*'Carbon factors'!$B$5)</f>
        <v/>
      </c>
      <c r="AD48" s="266" t="str">
        <f t="shared" si="3"/>
        <v/>
      </c>
      <c r="AE48" s="49" t="str">
        <f>IFERROR($G48*INDEX('Carbon factors'!$C$4:$C$10,MATCH($H48,Fuel_Type,0),1)+$K48*INDEX('Carbon factors'!$C$4:$C$10,MATCH($L48,Fuel_Type,0),1),"")</f>
        <v/>
      </c>
      <c r="AF48" s="47" t="str">
        <f>IFERROR($I48*INDEX('Carbon factors'!$C$4:$C$10,MATCH($J48,Fuel_Type,0),1)+$M48*INDEX('Carbon factors'!$C$4:$C$10,MATCH($N48,Fuel_Type,0),1),"")</f>
        <v/>
      </c>
      <c r="AG48" s="47" t="str">
        <f>IFERROR($O48*INDEX('Carbon factors'!$C$4:$C$10,MATCH($P48,Fuel_Type,0),1),"")</f>
        <v/>
      </c>
      <c r="AH48" s="47" t="str">
        <f>IF(Q48="","",Q48*'Carbon factors'!$C$5)</f>
        <v/>
      </c>
      <c r="AI48" s="47" t="str">
        <f>IF(R48="","",R48*'Carbon factors'!$C$5)</f>
        <v/>
      </c>
      <c r="AJ48" s="47" t="str">
        <f>IF(S48="","",S48*'Carbon factors'!$C$5)</f>
        <v/>
      </c>
      <c r="AK48" s="47" t="str">
        <f>IF(T48="","",T48*'Carbon factors'!$C$5)</f>
        <v/>
      </c>
      <c r="AL48" s="47" t="str">
        <f>IF(U48="","",U48*'Carbon factors'!$C$5)</f>
        <v/>
      </c>
      <c r="AM48" s="221" t="str">
        <f t="shared" si="0"/>
        <v/>
      </c>
      <c r="AN48" s="61" t="str">
        <f t="shared" si="1"/>
        <v/>
      </c>
    </row>
    <row r="49" spans="1:40" ht="13.5" customHeight="1">
      <c r="A49" s="286" t="str">
        <f>IF(Baseline!A48="","",Baseline!A48)</f>
        <v/>
      </c>
      <c r="B49" s="140" t="str">
        <f>IF(Baseline!B48="","",Baseline!B48)</f>
        <v/>
      </c>
      <c r="C49" s="140" t="str">
        <f>IF(Baseline!C48="","",Baseline!C48)</f>
        <v/>
      </c>
      <c r="D49" s="287" t="str">
        <f>IF(Baseline!D48="","",Baseline!D48)</f>
        <v/>
      </c>
      <c r="E49" s="96" t="str">
        <f t="shared" si="4"/>
        <v/>
      </c>
      <c r="F49" s="108"/>
      <c r="G49" s="146"/>
      <c r="H49" s="100"/>
      <c r="I49" s="100"/>
      <c r="J49" s="100"/>
      <c r="K49" s="100"/>
      <c r="L49" s="100"/>
      <c r="M49" s="100"/>
      <c r="N49" s="100"/>
      <c r="O49" s="100"/>
      <c r="P49" s="100"/>
      <c r="Q49" s="100"/>
      <c r="R49" s="100"/>
      <c r="S49" s="100"/>
      <c r="T49" s="100"/>
      <c r="U49" s="100"/>
      <c r="V49" s="46" t="str">
        <f>IFERROR(($G49*INDEX('Carbon factors'!$B$4:$B$10,MATCH($H49,Fuel_Type,0),1))+($K49*INDEX('Carbon factors'!$B$4:$B$10,MATCH($L49,Fuel_Type,0),1)),"")</f>
        <v/>
      </c>
      <c r="W49" s="47" t="str">
        <f>IFERROR($M49*INDEX('Carbon factors'!$B$4:$B$10,MATCH($N49,Fuel_Type,0),1)+$I49*INDEX('Carbon factors'!$B$4:$B$10,MATCH($J49,Fuel_Type,0),1),"")</f>
        <v/>
      </c>
      <c r="X49" s="47" t="str">
        <f>IFERROR($O49*INDEX('Carbon factors'!$B$4:$B$10,MATCH($P49,Fuel_Type,0),1),"")</f>
        <v/>
      </c>
      <c r="Y49" s="47" t="str">
        <f>IF(Q49="","",Q49*'Carbon factors'!$B$5)</f>
        <v/>
      </c>
      <c r="Z49" s="47" t="str">
        <f>IF(R49="","",R49*'Carbon factors'!$B$5)</f>
        <v/>
      </c>
      <c r="AA49" s="47" t="str">
        <f>IF(S49="","",S49*'Carbon factors'!$B$5)</f>
        <v/>
      </c>
      <c r="AB49" s="47" t="str">
        <f>IF(T49="","",T49*'Carbon factors'!$B$5)</f>
        <v/>
      </c>
      <c r="AC49" s="47" t="str">
        <f>IF(U49="","",U49*'Carbon factors'!$B$5)</f>
        <v/>
      </c>
      <c r="AD49" s="266" t="str">
        <f t="shared" si="3"/>
        <v/>
      </c>
      <c r="AE49" s="49" t="str">
        <f>IFERROR($G49*INDEX('Carbon factors'!$C$4:$C$10,MATCH($H49,Fuel_Type,0),1)+$K49*INDEX('Carbon factors'!$C$4:$C$10,MATCH($L49,Fuel_Type,0),1),"")</f>
        <v/>
      </c>
      <c r="AF49" s="47" t="str">
        <f>IFERROR($I49*INDEX('Carbon factors'!$C$4:$C$10,MATCH($J49,Fuel_Type,0),1)+$M49*INDEX('Carbon factors'!$C$4:$C$10,MATCH($N49,Fuel_Type,0),1),"")</f>
        <v/>
      </c>
      <c r="AG49" s="47" t="str">
        <f>IFERROR($O49*INDEX('Carbon factors'!$C$4:$C$10,MATCH($P49,Fuel_Type,0),1),"")</f>
        <v/>
      </c>
      <c r="AH49" s="47" t="str">
        <f>IF(Q49="","",Q49*'Carbon factors'!$C$5)</f>
        <v/>
      </c>
      <c r="AI49" s="47" t="str">
        <f>IF(R49="","",R49*'Carbon factors'!$C$5)</f>
        <v/>
      </c>
      <c r="AJ49" s="47" t="str">
        <f>IF(S49="","",S49*'Carbon factors'!$C$5)</f>
        <v/>
      </c>
      <c r="AK49" s="47" t="str">
        <f>IF(T49="","",T49*'Carbon factors'!$C$5)</f>
        <v/>
      </c>
      <c r="AL49" s="47" t="str">
        <f>IF(U49="","",U49*'Carbon factors'!$C$5)</f>
        <v/>
      </c>
      <c r="AM49" s="221" t="str">
        <f t="shared" si="0"/>
        <v/>
      </c>
      <c r="AN49" s="61" t="str">
        <f t="shared" si="1"/>
        <v/>
      </c>
    </row>
    <row r="50" spans="1:40" ht="13.5" customHeight="1">
      <c r="A50" s="286" t="str">
        <f>IF(Baseline!A49="","",Baseline!A49)</f>
        <v/>
      </c>
      <c r="B50" s="140" t="str">
        <f>IF(Baseline!B49="","",Baseline!B49)</f>
        <v/>
      </c>
      <c r="C50" s="140" t="str">
        <f>IF(Baseline!C49="","",Baseline!C49)</f>
        <v/>
      </c>
      <c r="D50" s="287" t="str">
        <f>IF(Baseline!D49="","",Baseline!D49)</f>
        <v/>
      </c>
      <c r="E50" s="96" t="str">
        <f t="shared" si="4"/>
        <v/>
      </c>
      <c r="F50" s="108"/>
      <c r="G50" s="146"/>
      <c r="H50" s="100"/>
      <c r="I50" s="100"/>
      <c r="J50" s="100"/>
      <c r="K50" s="100"/>
      <c r="L50" s="100"/>
      <c r="M50" s="100"/>
      <c r="N50" s="100"/>
      <c r="O50" s="100"/>
      <c r="P50" s="100"/>
      <c r="Q50" s="100"/>
      <c r="R50" s="100"/>
      <c r="S50" s="100"/>
      <c r="T50" s="100"/>
      <c r="U50" s="100"/>
      <c r="V50" s="46" t="str">
        <f>IFERROR(($G50*INDEX('Carbon factors'!$B$4:$B$10,MATCH($H50,Fuel_Type,0),1))+($K50*INDEX('Carbon factors'!$B$4:$B$10,MATCH($L50,Fuel_Type,0),1)),"")</f>
        <v/>
      </c>
      <c r="W50" s="47" t="str">
        <f>IFERROR($M50*INDEX('Carbon factors'!$B$4:$B$10,MATCH($N50,Fuel_Type,0),1)+$I50*INDEX('Carbon factors'!$B$4:$B$10,MATCH($J50,Fuel_Type,0),1),"")</f>
        <v/>
      </c>
      <c r="X50" s="47" t="str">
        <f>IFERROR($O50*INDEX('Carbon factors'!$B$4:$B$10,MATCH($P50,Fuel_Type,0),1),"")</f>
        <v/>
      </c>
      <c r="Y50" s="47" t="str">
        <f>IF(Q50="","",Q50*'Carbon factors'!$B$5)</f>
        <v/>
      </c>
      <c r="Z50" s="47" t="str">
        <f>IF(R50="","",R50*'Carbon factors'!$B$5)</f>
        <v/>
      </c>
      <c r="AA50" s="47" t="str">
        <f>IF(S50="","",S50*'Carbon factors'!$B$5)</f>
        <v/>
      </c>
      <c r="AB50" s="47" t="str">
        <f>IF(T50="","",T50*'Carbon factors'!$B$5)</f>
        <v/>
      </c>
      <c r="AC50" s="47" t="str">
        <f>IF(U50="","",U50*'Carbon factors'!$B$5)</f>
        <v/>
      </c>
      <c r="AD50" s="266" t="str">
        <f t="shared" si="3"/>
        <v/>
      </c>
      <c r="AE50" s="49" t="str">
        <f>IFERROR($G50*INDEX('Carbon factors'!$C$4:$C$10,MATCH($H50,Fuel_Type,0),1)+$K50*INDEX('Carbon factors'!$C$4:$C$10,MATCH($L50,Fuel_Type,0),1),"")</f>
        <v/>
      </c>
      <c r="AF50" s="47" t="str">
        <f>IFERROR($I50*INDEX('Carbon factors'!$C$4:$C$10,MATCH($J50,Fuel_Type,0),1)+$M50*INDEX('Carbon factors'!$C$4:$C$10,MATCH($N50,Fuel_Type,0),1),"")</f>
        <v/>
      </c>
      <c r="AG50" s="47" t="str">
        <f>IFERROR($O50*INDEX('Carbon factors'!$C$4:$C$10,MATCH($P50,Fuel_Type,0),1),"")</f>
        <v/>
      </c>
      <c r="AH50" s="47" t="str">
        <f>IF(Q50="","",Q50*'Carbon factors'!$C$5)</f>
        <v/>
      </c>
      <c r="AI50" s="47" t="str">
        <f>IF(R50="","",R50*'Carbon factors'!$C$5)</f>
        <v/>
      </c>
      <c r="AJ50" s="47" t="str">
        <f>IF(S50="","",S50*'Carbon factors'!$C$5)</f>
        <v/>
      </c>
      <c r="AK50" s="47" t="str">
        <f>IF(T50="","",T50*'Carbon factors'!$C$5)</f>
        <v/>
      </c>
      <c r="AL50" s="47" t="str">
        <f>IF(U50="","",U50*'Carbon factors'!$C$5)</f>
        <v/>
      </c>
      <c r="AM50" s="221" t="str">
        <f t="shared" si="0"/>
        <v/>
      </c>
      <c r="AN50" s="61" t="str">
        <f t="shared" si="1"/>
        <v/>
      </c>
    </row>
    <row r="51" spans="1:40" ht="13.5" customHeight="1">
      <c r="A51" s="286" t="str">
        <f>IF(Baseline!A50="","",Baseline!A50)</f>
        <v/>
      </c>
      <c r="B51" s="140" t="str">
        <f>IF(Baseline!B50="","",Baseline!B50)</f>
        <v/>
      </c>
      <c r="C51" s="140" t="str">
        <f>IF(Baseline!C50="","",Baseline!C50)</f>
        <v/>
      </c>
      <c r="D51" s="287" t="str">
        <f>IF(Baseline!D50="","",Baseline!D50)</f>
        <v/>
      </c>
      <c r="E51" s="96" t="str">
        <f t="shared" si="4"/>
        <v/>
      </c>
      <c r="F51" s="108"/>
      <c r="G51" s="146"/>
      <c r="H51" s="100"/>
      <c r="I51" s="100"/>
      <c r="J51" s="100"/>
      <c r="K51" s="100"/>
      <c r="L51" s="100"/>
      <c r="M51" s="100"/>
      <c r="N51" s="100"/>
      <c r="O51" s="100"/>
      <c r="P51" s="100"/>
      <c r="Q51" s="100"/>
      <c r="R51" s="100"/>
      <c r="S51" s="100"/>
      <c r="T51" s="100"/>
      <c r="U51" s="100"/>
      <c r="V51" s="46" t="str">
        <f>IFERROR(($G51*INDEX('Carbon factors'!$B$4:$B$10,MATCH($H51,Fuel_Type,0),1))+($K51*INDEX('Carbon factors'!$B$4:$B$10,MATCH($L51,Fuel_Type,0),1)),"")</f>
        <v/>
      </c>
      <c r="W51" s="47" t="str">
        <f>IFERROR($M51*INDEX('Carbon factors'!$B$4:$B$10,MATCH($N51,Fuel_Type,0),1)+$I51*INDEX('Carbon factors'!$B$4:$B$10,MATCH($J51,Fuel_Type,0),1),"")</f>
        <v/>
      </c>
      <c r="X51" s="47" t="str">
        <f>IFERROR($O51*INDEX('Carbon factors'!$B$4:$B$10,MATCH($P51,Fuel_Type,0),1),"")</f>
        <v/>
      </c>
      <c r="Y51" s="47" t="str">
        <f>IF(Q51="","",Q51*'Carbon factors'!$B$5)</f>
        <v/>
      </c>
      <c r="Z51" s="47" t="str">
        <f>IF(R51="","",R51*'Carbon factors'!$B$5)</f>
        <v/>
      </c>
      <c r="AA51" s="47" t="str">
        <f>IF(S51="","",S51*'Carbon factors'!$B$5)</f>
        <v/>
      </c>
      <c r="AB51" s="47" t="str">
        <f>IF(T51="","",T51*'Carbon factors'!$B$5)</f>
        <v/>
      </c>
      <c r="AC51" s="47" t="str">
        <f>IF(U51="","",U51*'Carbon factors'!$B$5)</f>
        <v/>
      </c>
      <c r="AD51" s="266" t="str">
        <f t="shared" si="3"/>
        <v/>
      </c>
      <c r="AE51" s="49" t="str">
        <f>IFERROR($G51*INDEX('Carbon factors'!$C$4:$C$10,MATCH($H51,Fuel_Type,0),1)+$K51*INDEX('Carbon factors'!$C$4:$C$10,MATCH($L51,Fuel_Type,0),1),"")</f>
        <v/>
      </c>
      <c r="AF51" s="47" t="str">
        <f>IFERROR($I51*INDEX('Carbon factors'!$C$4:$C$10,MATCH($J51,Fuel_Type,0),1)+$M51*INDEX('Carbon factors'!$C$4:$C$10,MATCH($N51,Fuel_Type,0),1),"")</f>
        <v/>
      </c>
      <c r="AG51" s="47" t="str">
        <f>IFERROR($O51*INDEX('Carbon factors'!$C$4:$C$10,MATCH($P51,Fuel_Type,0),1),"")</f>
        <v/>
      </c>
      <c r="AH51" s="47" t="str">
        <f>IF(Q51="","",Q51*'Carbon factors'!$C$5)</f>
        <v/>
      </c>
      <c r="AI51" s="47" t="str">
        <f>IF(R51="","",R51*'Carbon factors'!$C$5)</f>
        <v/>
      </c>
      <c r="AJ51" s="47" t="str">
        <f>IF(S51="","",S51*'Carbon factors'!$C$5)</f>
        <v/>
      </c>
      <c r="AK51" s="47" t="str">
        <f>IF(T51="","",T51*'Carbon factors'!$C$5)</f>
        <v/>
      </c>
      <c r="AL51" s="47" t="str">
        <f>IF(U51="","",U51*'Carbon factors'!$C$5)</f>
        <v/>
      </c>
      <c r="AM51" s="221" t="str">
        <f t="shared" si="0"/>
        <v/>
      </c>
      <c r="AN51" s="61" t="str">
        <f t="shared" si="1"/>
        <v/>
      </c>
    </row>
    <row r="52" spans="1:40" ht="13.5" customHeight="1">
      <c r="A52" s="286" t="str">
        <f>IF(Baseline!A51="","",Baseline!A51)</f>
        <v/>
      </c>
      <c r="B52" s="140" t="str">
        <f>IF(Baseline!B51="","",Baseline!B51)</f>
        <v/>
      </c>
      <c r="C52" s="140" t="str">
        <f>IF(Baseline!C51="","",Baseline!C51)</f>
        <v/>
      </c>
      <c r="D52" s="287" t="str">
        <f>IF(Baseline!D51="","",Baseline!D51)</f>
        <v/>
      </c>
      <c r="E52" s="96" t="str">
        <f t="shared" si="4"/>
        <v/>
      </c>
      <c r="F52" s="108"/>
      <c r="G52" s="146"/>
      <c r="H52" s="100"/>
      <c r="I52" s="100"/>
      <c r="J52" s="100"/>
      <c r="K52" s="100"/>
      <c r="L52" s="100"/>
      <c r="M52" s="100"/>
      <c r="N52" s="100"/>
      <c r="O52" s="100"/>
      <c r="P52" s="100"/>
      <c r="Q52" s="100"/>
      <c r="R52" s="100"/>
      <c r="S52" s="100"/>
      <c r="T52" s="100"/>
      <c r="U52" s="100"/>
      <c r="V52" s="46" t="str">
        <f>IFERROR(($G52*INDEX('Carbon factors'!$B$4:$B$10,MATCH($H52,Fuel_Type,0),1))+($K52*INDEX('Carbon factors'!$B$4:$B$10,MATCH($L52,Fuel_Type,0),1)),"")</f>
        <v/>
      </c>
      <c r="W52" s="47" t="str">
        <f>IFERROR($M52*INDEX('Carbon factors'!$B$4:$B$10,MATCH($N52,Fuel_Type,0),1)+$I52*INDEX('Carbon factors'!$B$4:$B$10,MATCH($J52,Fuel_Type,0),1),"")</f>
        <v/>
      </c>
      <c r="X52" s="47" t="str">
        <f>IFERROR($O52*INDEX('Carbon factors'!$B$4:$B$10,MATCH($P52,Fuel_Type,0),1),"")</f>
        <v/>
      </c>
      <c r="Y52" s="47" t="str">
        <f>IF(Q52="","",Q52*'Carbon factors'!$B$5)</f>
        <v/>
      </c>
      <c r="Z52" s="47" t="str">
        <f>IF(R52="","",R52*'Carbon factors'!$B$5)</f>
        <v/>
      </c>
      <c r="AA52" s="47" t="str">
        <f>IF(S52="","",S52*'Carbon factors'!$B$5)</f>
        <v/>
      </c>
      <c r="AB52" s="47" t="str">
        <f>IF(T52="","",T52*'Carbon factors'!$B$5)</f>
        <v/>
      </c>
      <c r="AC52" s="47" t="str">
        <f>IF(U52="","",U52*'Carbon factors'!$B$5)</f>
        <v/>
      </c>
      <c r="AD52" s="266" t="str">
        <f t="shared" si="3"/>
        <v/>
      </c>
      <c r="AE52" s="49" t="str">
        <f>IFERROR($G52*INDEX('Carbon factors'!$C$4:$C$10,MATCH($H52,Fuel_Type,0),1)+$K52*INDEX('Carbon factors'!$C$4:$C$10,MATCH($L52,Fuel_Type,0),1),"")</f>
        <v/>
      </c>
      <c r="AF52" s="47" t="str">
        <f>IFERROR($I52*INDEX('Carbon factors'!$C$4:$C$10,MATCH($J52,Fuel_Type,0),1)+$M52*INDEX('Carbon factors'!$C$4:$C$10,MATCH($N52,Fuel_Type,0),1),"")</f>
        <v/>
      </c>
      <c r="AG52" s="47" t="str">
        <f>IFERROR($O52*INDEX('Carbon factors'!$C$4:$C$10,MATCH($P52,Fuel_Type,0),1),"")</f>
        <v/>
      </c>
      <c r="AH52" s="47" t="str">
        <f>IF(Q52="","",Q52*'Carbon factors'!$C$5)</f>
        <v/>
      </c>
      <c r="AI52" s="47" t="str">
        <f>IF(R52="","",R52*'Carbon factors'!$C$5)</f>
        <v/>
      </c>
      <c r="AJ52" s="47" t="str">
        <f>IF(S52="","",S52*'Carbon factors'!$C$5)</f>
        <v/>
      </c>
      <c r="AK52" s="47" t="str">
        <f>IF(T52="","",T52*'Carbon factors'!$C$5)</f>
        <v/>
      </c>
      <c r="AL52" s="47" t="str">
        <f>IF(U52="","",U52*'Carbon factors'!$C$5)</f>
        <v/>
      </c>
      <c r="AM52" s="221" t="str">
        <f t="shared" si="0"/>
        <v/>
      </c>
      <c r="AN52" s="61" t="str">
        <f t="shared" si="1"/>
        <v/>
      </c>
    </row>
    <row r="53" spans="1:40" ht="13.5" customHeight="1">
      <c r="A53" s="286" t="str">
        <f>IF(Baseline!A52="","",Baseline!A52)</f>
        <v/>
      </c>
      <c r="B53" s="140" t="str">
        <f>IF(Baseline!B52="","",Baseline!B52)</f>
        <v/>
      </c>
      <c r="C53" s="140" t="str">
        <f>IF(Baseline!C52="","",Baseline!C52)</f>
        <v/>
      </c>
      <c r="D53" s="287" t="str">
        <f>IF(Baseline!D52="","",Baseline!D52)</f>
        <v/>
      </c>
      <c r="E53" s="96" t="str">
        <f t="shared" si="4"/>
        <v/>
      </c>
      <c r="F53" s="108"/>
      <c r="G53" s="146"/>
      <c r="H53" s="100"/>
      <c r="I53" s="100"/>
      <c r="J53" s="100"/>
      <c r="K53" s="100"/>
      <c r="L53" s="100"/>
      <c r="M53" s="100"/>
      <c r="N53" s="100"/>
      <c r="O53" s="100"/>
      <c r="P53" s="100"/>
      <c r="Q53" s="100"/>
      <c r="R53" s="100"/>
      <c r="S53" s="100"/>
      <c r="T53" s="100"/>
      <c r="U53" s="100"/>
      <c r="V53" s="46" t="str">
        <f>IFERROR(($G53*INDEX('Carbon factors'!$B$4:$B$10,MATCH($H53,Fuel_Type,0),1))+($K53*INDEX('Carbon factors'!$B$4:$B$10,MATCH($L53,Fuel_Type,0),1)),"")</f>
        <v/>
      </c>
      <c r="W53" s="47" t="str">
        <f>IFERROR($M53*INDEX('Carbon factors'!$B$4:$B$10,MATCH($N53,Fuel_Type,0),1)+$I53*INDEX('Carbon factors'!$B$4:$B$10,MATCH($J53,Fuel_Type,0),1),"")</f>
        <v/>
      </c>
      <c r="X53" s="47" t="str">
        <f>IFERROR($O53*INDEX('Carbon factors'!$B$4:$B$10,MATCH($P53,Fuel_Type,0),1),"")</f>
        <v/>
      </c>
      <c r="Y53" s="47" t="str">
        <f>IF(Q53="","",Q53*'Carbon factors'!$B$5)</f>
        <v/>
      </c>
      <c r="Z53" s="47" t="str">
        <f>IF(R53="","",R53*'Carbon factors'!$B$5)</f>
        <v/>
      </c>
      <c r="AA53" s="47" t="str">
        <f>IF(S53="","",S53*'Carbon factors'!$B$5)</f>
        <v/>
      </c>
      <c r="AB53" s="47" t="str">
        <f>IF(T53="","",T53*'Carbon factors'!$B$5)</f>
        <v/>
      </c>
      <c r="AC53" s="47" t="str">
        <f>IF(U53="","",U53*'Carbon factors'!$B$5)</f>
        <v/>
      </c>
      <c r="AD53" s="266" t="str">
        <f t="shared" si="3"/>
        <v/>
      </c>
      <c r="AE53" s="49" t="str">
        <f>IFERROR($G53*INDEX('Carbon factors'!$C$4:$C$10,MATCH($H53,Fuel_Type,0),1)+$K53*INDEX('Carbon factors'!$C$4:$C$10,MATCH($L53,Fuel_Type,0),1),"")</f>
        <v/>
      </c>
      <c r="AF53" s="47" t="str">
        <f>IFERROR($I53*INDEX('Carbon factors'!$C$4:$C$10,MATCH($J53,Fuel_Type,0),1)+$M53*INDEX('Carbon factors'!$C$4:$C$10,MATCH($N53,Fuel_Type,0),1),"")</f>
        <v/>
      </c>
      <c r="AG53" s="47" t="str">
        <f>IFERROR($O53*INDEX('Carbon factors'!$C$4:$C$10,MATCH($P53,Fuel_Type,0),1),"")</f>
        <v/>
      </c>
      <c r="AH53" s="47" t="str">
        <f>IF(Q53="","",Q53*'Carbon factors'!$C$5)</f>
        <v/>
      </c>
      <c r="AI53" s="47" t="str">
        <f>IF(R53="","",R53*'Carbon factors'!$C$5)</f>
        <v/>
      </c>
      <c r="AJ53" s="47" t="str">
        <f>IF(S53="","",S53*'Carbon factors'!$C$5)</f>
        <v/>
      </c>
      <c r="AK53" s="47" t="str">
        <f>IF(T53="","",T53*'Carbon factors'!$C$5)</f>
        <v/>
      </c>
      <c r="AL53" s="47" t="str">
        <f>IF(U53="","",U53*'Carbon factors'!$C$5)</f>
        <v/>
      </c>
      <c r="AM53" s="221" t="str">
        <f t="shared" si="0"/>
        <v/>
      </c>
      <c r="AN53" s="61" t="str">
        <f t="shared" si="1"/>
        <v/>
      </c>
    </row>
    <row r="54" spans="1:40" ht="13.5" customHeight="1">
      <c r="A54" s="286" t="str">
        <f>IF(Baseline!A53="","",Baseline!A53)</f>
        <v/>
      </c>
      <c r="B54" s="140" t="str">
        <f>IF(Baseline!B53="","",Baseline!B53)</f>
        <v/>
      </c>
      <c r="C54" s="140" t="str">
        <f>IF(Baseline!C53="","",Baseline!C53)</f>
        <v/>
      </c>
      <c r="D54" s="287" t="str">
        <f>IF(Baseline!D53="","",Baseline!D53)</f>
        <v/>
      </c>
      <c r="E54" s="96" t="str">
        <f t="shared" si="4"/>
        <v/>
      </c>
      <c r="F54" s="108"/>
      <c r="G54" s="146"/>
      <c r="H54" s="100"/>
      <c r="I54" s="100"/>
      <c r="J54" s="100"/>
      <c r="K54" s="100"/>
      <c r="L54" s="100"/>
      <c r="M54" s="100"/>
      <c r="N54" s="100"/>
      <c r="O54" s="100"/>
      <c r="P54" s="100"/>
      <c r="Q54" s="100"/>
      <c r="R54" s="100"/>
      <c r="S54" s="100"/>
      <c r="T54" s="100"/>
      <c r="U54" s="100"/>
      <c r="V54" s="46" t="str">
        <f>IFERROR(($G54*INDEX('Carbon factors'!$B$4:$B$10,MATCH($H54,Fuel_Type,0),1))+($K54*INDEX('Carbon factors'!$B$4:$B$10,MATCH($L54,Fuel_Type,0),1)),"")</f>
        <v/>
      </c>
      <c r="W54" s="47" t="str">
        <f>IFERROR($M54*INDEX('Carbon factors'!$B$4:$B$10,MATCH($N54,Fuel_Type,0),1)+$I54*INDEX('Carbon factors'!$B$4:$B$10,MATCH($J54,Fuel_Type,0),1),"")</f>
        <v/>
      </c>
      <c r="X54" s="47" t="str">
        <f>IFERROR($O54*INDEX('Carbon factors'!$B$4:$B$10,MATCH($P54,Fuel_Type,0),1),"")</f>
        <v/>
      </c>
      <c r="Y54" s="47" t="str">
        <f>IF(Q54="","",Q54*'Carbon factors'!$B$5)</f>
        <v/>
      </c>
      <c r="Z54" s="47" t="str">
        <f>IF(R54="","",R54*'Carbon factors'!$B$5)</f>
        <v/>
      </c>
      <c r="AA54" s="47" t="str">
        <f>IF(S54="","",S54*'Carbon factors'!$B$5)</f>
        <v/>
      </c>
      <c r="AB54" s="47" t="str">
        <f>IF(T54="","",T54*'Carbon factors'!$B$5)</f>
        <v/>
      </c>
      <c r="AC54" s="47" t="str">
        <f>IF(U54="","",U54*'Carbon factors'!$B$5)</f>
        <v/>
      </c>
      <c r="AD54" s="266" t="str">
        <f t="shared" si="3"/>
        <v/>
      </c>
      <c r="AE54" s="49" t="str">
        <f>IFERROR($G54*INDEX('Carbon factors'!$C$4:$C$10,MATCH($H54,Fuel_Type,0),1)+$K54*INDEX('Carbon factors'!$C$4:$C$10,MATCH($L54,Fuel_Type,0),1),"")</f>
        <v/>
      </c>
      <c r="AF54" s="47" t="str">
        <f>IFERROR($I54*INDEX('Carbon factors'!$C$4:$C$10,MATCH($J54,Fuel_Type,0),1)+$M54*INDEX('Carbon factors'!$C$4:$C$10,MATCH($N54,Fuel_Type,0),1),"")</f>
        <v/>
      </c>
      <c r="AG54" s="47" t="str">
        <f>IFERROR($O54*INDEX('Carbon factors'!$C$4:$C$10,MATCH($P54,Fuel_Type,0),1),"")</f>
        <v/>
      </c>
      <c r="AH54" s="47" t="str">
        <f>IF(Q54="","",Q54*'Carbon factors'!$C$5)</f>
        <v/>
      </c>
      <c r="AI54" s="47" t="str">
        <f>IF(R54="","",R54*'Carbon factors'!$C$5)</f>
        <v/>
      </c>
      <c r="AJ54" s="47" t="str">
        <f>IF(S54="","",S54*'Carbon factors'!$C$5)</f>
        <v/>
      </c>
      <c r="AK54" s="47" t="str">
        <f>IF(T54="","",T54*'Carbon factors'!$C$5)</f>
        <v/>
      </c>
      <c r="AL54" s="47" t="str">
        <f>IF(U54="","",U54*'Carbon factors'!$C$5)</f>
        <v/>
      </c>
      <c r="AM54" s="221" t="str">
        <f t="shared" si="0"/>
        <v/>
      </c>
      <c r="AN54" s="61" t="str">
        <f t="shared" si="1"/>
        <v/>
      </c>
    </row>
    <row r="55" spans="1:40" ht="13.5" customHeight="1">
      <c r="A55" s="286" t="str">
        <f>IF(Baseline!A54="","",Baseline!A54)</f>
        <v/>
      </c>
      <c r="B55" s="140" t="str">
        <f>IF(Baseline!B54="","",Baseline!B54)</f>
        <v/>
      </c>
      <c r="C55" s="140" t="str">
        <f>IF(Baseline!C54="","",Baseline!C54)</f>
        <v/>
      </c>
      <c r="D55" s="287" t="str">
        <f>IF(Baseline!D54="","",Baseline!D54)</f>
        <v/>
      </c>
      <c r="E55" s="96" t="str">
        <f t="shared" si="4"/>
        <v/>
      </c>
      <c r="F55" s="108"/>
      <c r="G55" s="146"/>
      <c r="H55" s="100"/>
      <c r="I55" s="100"/>
      <c r="J55" s="100"/>
      <c r="K55" s="100"/>
      <c r="L55" s="100"/>
      <c r="M55" s="100"/>
      <c r="N55" s="100"/>
      <c r="O55" s="100"/>
      <c r="P55" s="100"/>
      <c r="Q55" s="100"/>
      <c r="R55" s="100"/>
      <c r="S55" s="100"/>
      <c r="T55" s="100"/>
      <c r="U55" s="100"/>
      <c r="V55" s="46" t="str">
        <f>IFERROR(($G55*INDEX('Carbon factors'!$B$4:$B$10,MATCH($H55,Fuel_Type,0),1))+($K55*INDEX('Carbon factors'!$B$4:$B$10,MATCH($L55,Fuel_Type,0),1)),"")</f>
        <v/>
      </c>
      <c r="W55" s="47" t="str">
        <f>IFERROR($M55*INDEX('Carbon factors'!$B$4:$B$10,MATCH($N55,Fuel_Type,0),1)+$I55*INDEX('Carbon factors'!$B$4:$B$10,MATCH($J55,Fuel_Type,0),1),"")</f>
        <v/>
      </c>
      <c r="X55" s="47" t="str">
        <f>IFERROR($O55*INDEX('Carbon factors'!$B$4:$B$10,MATCH($P55,Fuel_Type,0),1),"")</f>
        <v/>
      </c>
      <c r="Y55" s="47" t="str">
        <f>IF(Q55="","",Q55*'Carbon factors'!$B$5)</f>
        <v/>
      </c>
      <c r="Z55" s="47" t="str">
        <f>IF(R55="","",R55*'Carbon factors'!$B$5)</f>
        <v/>
      </c>
      <c r="AA55" s="47" t="str">
        <f>IF(S55="","",S55*'Carbon factors'!$B$5)</f>
        <v/>
      </c>
      <c r="AB55" s="47" t="str">
        <f>IF(T55="","",T55*'Carbon factors'!$B$5)</f>
        <v/>
      </c>
      <c r="AC55" s="47" t="str">
        <f>IF(U55="","",U55*'Carbon factors'!$B$5)</f>
        <v/>
      </c>
      <c r="AD55" s="266" t="str">
        <f t="shared" si="3"/>
        <v/>
      </c>
      <c r="AE55" s="49" t="str">
        <f>IFERROR($G55*INDEX('Carbon factors'!$C$4:$C$10,MATCH($H55,Fuel_Type,0),1)+$K55*INDEX('Carbon factors'!$C$4:$C$10,MATCH($L55,Fuel_Type,0),1),"")</f>
        <v/>
      </c>
      <c r="AF55" s="47" t="str">
        <f>IFERROR($I55*INDEX('Carbon factors'!$C$4:$C$10,MATCH($J55,Fuel_Type,0),1)+$M55*INDEX('Carbon factors'!$C$4:$C$10,MATCH($N55,Fuel_Type,0),1),"")</f>
        <v/>
      </c>
      <c r="AG55" s="47" t="str">
        <f>IFERROR($O55*INDEX('Carbon factors'!$C$4:$C$10,MATCH($P55,Fuel_Type,0),1),"")</f>
        <v/>
      </c>
      <c r="AH55" s="47" t="str">
        <f>IF(Q55="","",Q55*'Carbon factors'!$C$5)</f>
        <v/>
      </c>
      <c r="AI55" s="47" t="str">
        <f>IF(R55="","",R55*'Carbon factors'!$C$5)</f>
        <v/>
      </c>
      <c r="AJ55" s="47" t="str">
        <f>IF(S55="","",S55*'Carbon factors'!$C$5)</f>
        <v/>
      </c>
      <c r="AK55" s="47" t="str">
        <f>IF(T55="","",T55*'Carbon factors'!$C$5)</f>
        <v/>
      </c>
      <c r="AL55" s="47" t="str">
        <f>IF(U55="","",U55*'Carbon factors'!$C$5)</f>
        <v/>
      </c>
      <c r="AM55" s="221" t="str">
        <f t="shared" si="0"/>
        <v/>
      </c>
      <c r="AN55" s="61" t="str">
        <f t="shared" si="1"/>
        <v/>
      </c>
    </row>
    <row r="56" spans="1:40" ht="13.5" customHeight="1">
      <c r="A56" s="286" t="str">
        <f>IF(Baseline!A55="","",Baseline!A55)</f>
        <v/>
      </c>
      <c r="B56" s="140" t="str">
        <f>IF(Baseline!B55="","",Baseline!B55)</f>
        <v/>
      </c>
      <c r="C56" s="140" t="str">
        <f>IF(Baseline!C55="","",Baseline!C55)</f>
        <v/>
      </c>
      <c r="D56" s="287" t="str">
        <f>IF(Baseline!D55="","",Baseline!D55)</f>
        <v/>
      </c>
      <c r="E56" s="96" t="str">
        <f t="shared" si="4"/>
        <v/>
      </c>
      <c r="F56" s="108"/>
      <c r="G56" s="146"/>
      <c r="H56" s="100"/>
      <c r="I56" s="100"/>
      <c r="J56" s="100"/>
      <c r="K56" s="100"/>
      <c r="L56" s="100"/>
      <c r="M56" s="100"/>
      <c r="N56" s="100"/>
      <c r="O56" s="100"/>
      <c r="P56" s="100"/>
      <c r="Q56" s="100"/>
      <c r="R56" s="100"/>
      <c r="S56" s="100"/>
      <c r="T56" s="100"/>
      <c r="U56" s="100"/>
      <c r="V56" s="46" t="str">
        <f>IFERROR(($G56*INDEX('Carbon factors'!$B$4:$B$10,MATCH($H56,Fuel_Type,0),1))+($K56*INDEX('Carbon factors'!$B$4:$B$10,MATCH($L56,Fuel_Type,0),1)),"")</f>
        <v/>
      </c>
      <c r="W56" s="47" t="str">
        <f>IFERROR($M56*INDEX('Carbon factors'!$B$4:$B$10,MATCH($N56,Fuel_Type,0),1)+$I56*INDEX('Carbon factors'!$B$4:$B$10,MATCH($J56,Fuel_Type,0),1),"")</f>
        <v/>
      </c>
      <c r="X56" s="47" t="str">
        <f>IFERROR($O56*INDEX('Carbon factors'!$B$4:$B$10,MATCH($P56,Fuel_Type,0),1),"")</f>
        <v/>
      </c>
      <c r="Y56" s="47" t="str">
        <f>IF(Q56="","",Q56*'Carbon factors'!$B$5)</f>
        <v/>
      </c>
      <c r="Z56" s="47" t="str">
        <f>IF(R56="","",R56*'Carbon factors'!$B$5)</f>
        <v/>
      </c>
      <c r="AA56" s="47" t="str">
        <f>IF(S56="","",S56*'Carbon factors'!$B$5)</f>
        <v/>
      </c>
      <c r="AB56" s="47" t="str">
        <f>IF(T56="","",T56*'Carbon factors'!$B$5)</f>
        <v/>
      </c>
      <c r="AC56" s="47" t="str">
        <f>IF(U56="","",U56*'Carbon factors'!$B$5)</f>
        <v/>
      </c>
      <c r="AD56" s="266" t="str">
        <f t="shared" si="3"/>
        <v/>
      </c>
      <c r="AE56" s="49" t="str">
        <f>IFERROR($G56*INDEX('Carbon factors'!$C$4:$C$10,MATCH($H56,Fuel_Type,0),1)+$K56*INDEX('Carbon factors'!$C$4:$C$10,MATCH($L56,Fuel_Type,0),1),"")</f>
        <v/>
      </c>
      <c r="AF56" s="47" t="str">
        <f>IFERROR($I56*INDEX('Carbon factors'!$C$4:$C$10,MATCH($J56,Fuel_Type,0),1)+$M56*INDEX('Carbon factors'!$C$4:$C$10,MATCH($N56,Fuel_Type,0),1),"")</f>
        <v/>
      </c>
      <c r="AG56" s="47" t="str">
        <f>IFERROR($O56*INDEX('Carbon factors'!$C$4:$C$10,MATCH($P56,Fuel_Type,0),1),"")</f>
        <v/>
      </c>
      <c r="AH56" s="47" t="str">
        <f>IF(Q56="","",Q56*'Carbon factors'!$C$5)</f>
        <v/>
      </c>
      <c r="AI56" s="47" t="str">
        <f>IF(R56="","",R56*'Carbon factors'!$C$5)</f>
        <v/>
      </c>
      <c r="AJ56" s="47" t="str">
        <f>IF(S56="","",S56*'Carbon factors'!$C$5)</f>
        <v/>
      </c>
      <c r="AK56" s="47" t="str">
        <f>IF(T56="","",T56*'Carbon factors'!$C$5)</f>
        <v/>
      </c>
      <c r="AL56" s="47" t="str">
        <f>IF(U56="","",U56*'Carbon factors'!$C$5)</f>
        <v/>
      </c>
      <c r="AM56" s="221" t="str">
        <f t="shared" si="0"/>
        <v/>
      </c>
      <c r="AN56" s="61" t="str">
        <f t="shared" si="1"/>
        <v/>
      </c>
    </row>
    <row r="57" spans="1:40" ht="13.5" customHeight="1">
      <c r="A57" s="288" t="str">
        <f>IF(Baseline!A56="","",Baseline!A56)</f>
        <v/>
      </c>
      <c r="B57" s="289" t="str">
        <f>IF(Baseline!B56="","",Baseline!B56)</f>
        <v/>
      </c>
      <c r="C57" s="289" t="str">
        <f>IF(Baseline!C56="","",Baseline!C56)</f>
        <v/>
      </c>
      <c r="D57" s="290" t="str">
        <f>IF(Baseline!D56="","",Baseline!D56)</f>
        <v/>
      </c>
      <c r="E57" s="97" t="str">
        <f t="shared" si="4"/>
        <v/>
      </c>
      <c r="F57" s="109"/>
      <c r="G57" s="345"/>
      <c r="H57" s="100"/>
      <c r="I57" s="104"/>
      <c r="J57" s="100"/>
      <c r="K57" s="104"/>
      <c r="L57" s="100"/>
      <c r="M57" s="104"/>
      <c r="N57" s="104"/>
      <c r="O57" s="104"/>
      <c r="P57" s="104"/>
      <c r="Q57" s="104"/>
      <c r="R57" s="104"/>
      <c r="S57" s="104"/>
      <c r="T57" s="104"/>
      <c r="U57" s="105"/>
      <c r="V57" s="50" t="str">
        <f>IFERROR(($G57*INDEX('Carbon factors'!$B$4:$B$10,MATCH($H57,Fuel_Type,0),1))+($K57*INDEX('Carbon factors'!$B$4:$B$10,MATCH($L57,Fuel_Type,0),1)),"")</f>
        <v/>
      </c>
      <c r="W57" s="47" t="str">
        <f>IFERROR($M57*INDEX('Carbon factors'!$B$4:$B$10,MATCH($N57,Fuel_Type,0),1)+$I57*INDEX('Carbon factors'!$B$4:$B$10,MATCH($J57,Fuel_Type,0),1),"")</f>
        <v/>
      </c>
      <c r="X57" s="51" t="str">
        <f>IFERROR($O57*INDEX('Carbon factors'!$B$4:$B$10,MATCH($P57,Fuel_Type,0),1),"")</f>
        <v/>
      </c>
      <c r="Y57" s="51" t="str">
        <f>IF(Q57="","",Q57*'Carbon factors'!$B$5)</f>
        <v/>
      </c>
      <c r="Z57" s="51" t="str">
        <f>IF(R57="","",R57*'Carbon factors'!$B$5)</f>
        <v/>
      </c>
      <c r="AA57" s="47" t="str">
        <f>IF(S57="","",S57*'Carbon factors'!$B$5)</f>
        <v/>
      </c>
      <c r="AB57" s="51" t="str">
        <f>IF(T57="","",T57*'Carbon factors'!$B$5)</f>
        <v/>
      </c>
      <c r="AC57" s="51" t="str">
        <f>IF(U57="","",U57*'Carbon factors'!$B$5)</f>
        <v/>
      </c>
      <c r="AD57" s="267" t="str">
        <f>IF(SUM(V57:AC57)=0,"",(SUM(V57:AC57)))</f>
        <v/>
      </c>
      <c r="AE57" s="53" t="str">
        <f>IFERROR($G57*INDEX('Carbon factors'!$C$4:$C$10,MATCH($H57,Fuel_Type,0),1)+$K57*INDEX('Carbon factors'!$C$4:$C$10,MATCH($L57,Fuel_Type,0),1),"")</f>
        <v/>
      </c>
      <c r="AF57" s="51" t="str">
        <f>IFERROR($I57*INDEX('Carbon factors'!$C$4:$C$10,MATCH($J57,Fuel_Type,0),1)+$M57*INDEX('Carbon factors'!$C$4:$C$10,MATCH($N57,Fuel_Type,0),1),"")</f>
        <v/>
      </c>
      <c r="AG57" s="51" t="str">
        <f>IFERROR($O57*INDEX('Carbon factors'!$C$4:$C$10,MATCH($P57,Fuel_Type,0),1),"")</f>
        <v/>
      </c>
      <c r="AH57" s="51" t="str">
        <f>IF(Q57="","",Q57*'Carbon factors'!$C$5)</f>
        <v/>
      </c>
      <c r="AI57" s="51" t="str">
        <f>IF(R57="","",R57*'Carbon factors'!$C$5)</f>
        <v/>
      </c>
      <c r="AJ57" s="51" t="str">
        <f>IF(S57="","",S57*'Carbon factors'!$C$5)</f>
        <v/>
      </c>
      <c r="AK57" s="51" t="str">
        <f>IF(T57="","",T57*'Carbon factors'!$C$5)</f>
        <v/>
      </c>
      <c r="AL57" s="51" t="str">
        <f>IF(U57="","",U57*'Carbon factors'!$C$5)</f>
        <v/>
      </c>
      <c r="AM57" s="222" t="str">
        <f t="shared" si="0"/>
        <v/>
      </c>
      <c r="AN57" s="62" t="str">
        <f t="shared" si="1"/>
        <v/>
      </c>
    </row>
    <row r="58" spans="1:40" ht="24" customHeight="1">
      <c r="A58" s="54" t="s">
        <v>2</v>
      </c>
      <c r="B58" s="55">
        <f>SUMPRODUCT(B7:B57,C7:C57)</f>
        <v>178.8</v>
      </c>
      <c r="C58" s="55">
        <f>SUM(C7:C57)</f>
        <v>3</v>
      </c>
      <c r="D58" s="309">
        <f>SUM(D7:D57)</f>
        <v>119.2</v>
      </c>
      <c r="E58" s="275">
        <f>AD58/B58</f>
        <v>8.9387583892617446</v>
      </c>
      <c r="F58" s="200" t="s">
        <v>3</v>
      </c>
      <c r="G58" s="55">
        <f>SUMPRODUCT(G7:G57,C7:C57)</f>
        <v>2879</v>
      </c>
      <c r="H58" s="334" t="s">
        <v>12</v>
      </c>
      <c r="I58" s="237">
        <f>SUMPRODUCT(I7:I57,$C7:$C57)</f>
        <v>4586</v>
      </c>
      <c r="J58" s="334" t="s">
        <v>12</v>
      </c>
      <c r="K58" s="237">
        <f>SUMPRODUCT(K7:K57,J7:J57)</f>
        <v>0</v>
      </c>
      <c r="L58" s="334" t="s">
        <v>12</v>
      </c>
      <c r="M58" s="237">
        <f>SUMPRODUCT(M7:M57,$C7:$C57)</f>
        <v>0</v>
      </c>
      <c r="N58" s="83" t="s">
        <v>12</v>
      </c>
      <c r="O58" s="55">
        <f>SUMPRODUCT(O7:O57,$C7:$C57)</f>
        <v>0</v>
      </c>
      <c r="P58" s="83" t="s">
        <v>12</v>
      </c>
      <c r="Q58" s="55">
        <f>SUMPRODUCT(Q7:Q57,B7:B57)</f>
        <v>0</v>
      </c>
      <c r="R58" s="55">
        <f>SUMPRODUCT(R7:R57,C7:C57)</f>
        <v>0</v>
      </c>
      <c r="S58" s="55">
        <f>SUMPRODUCT(S7:S57,C7:C57)</f>
        <v>810</v>
      </c>
      <c r="T58" s="55">
        <f>SUMPRODUCT(T7:T57,C7:C57)</f>
        <v>543</v>
      </c>
      <c r="U58" s="56">
        <f>SUMPRODUCT(U7:U57,C7:C57)</f>
        <v>0</v>
      </c>
      <c r="V58" s="197">
        <f t="shared" ref="V58:AC58" si="5">SUMPRODUCT(V7:V57,$C$7:$C$57)</f>
        <v>621.86400000000003</v>
      </c>
      <c r="W58" s="198">
        <f t="shared" si="5"/>
        <v>990.57600000000002</v>
      </c>
      <c r="X58" s="55">
        <f t="shared" si="5"/>
        <v>0</v>
      </c>
      <c r="Y58" s="55">
        <f t="shared" si="5"/>
        <v>0</v>
      </c>
      <c r="Z58" s="55">
        <f t="shared" si="5"/>
        <v>0</v>
      </c>
      <c r="AA58" s="198">
        <f t="shared" si="5"/>
        <v>420.39</v>
      </c>
      <c r="AB58" s="55">
        <f t="shared" si="5"/>
        <v>281.81700000000001</v>
      </c>
      <c r="AC58" s="55">
        <f t="shared" si="5"/>
        <v>0</v>
      </c>
      <c r="AD58" s="276">
        <f>SUMPRODUCT(E7:E57,D7:D57)</f>
        <v>1598.25</v>
      </c>
      <c r="AE58" s="58">
        <f>SUMPRODUCT(AE7:AE57,$C$7:$C$57)</f>
        <v>604.58999999999992</v>
      </c>
      <c r="AF58" s="55">
        <f>SUMPRODUCT(AF7:AF57,$C$7:$C$57)</f>
        <v>963.06</v>
      </c>
      <c r="AG58" s="55">
        <f t="shared" ref="AG58:AH58" si="6">SUMPRODUCT(AG7:AG57,$C$7:$C$57)</f>
        <v>0</v>
      </c>
      <c r="AH58" s="55">
        <f t="shared" si="6"/>
        <v>0</v>
      </c>
      <c r="AI58" s="55">
        <f>SUMPRODUCT(AI7:AI57,$C$7:$C$57)</f>
        <v>0</v>
      </c>
      <c r="AJ58" s="55">
        <f>SUMPRODUCT(AJ7:AJ57,$C$7:$C$57)</f>
        <v>188.73000000000002</v>
      </c>
      <c r="AK58" s="55">
        <f>SUMPRODUCT(AK7:AK57,$C$7:$C$57)</f>
        <v>126.51900000000001</v>
      </c>
      <c r="AL58" s="55">
        <f>SUMPRODUCT(AL7:AL57,$C$7:$C$57)</f>
        <v>0</v>
      </c>
      <c r="AM58" s="283">
        <f>SUMPRODUCT(AN7:AN57,D7:D57)</f>
        <v>1308.886</v>
      </c>
      <c r="AN58" s="284">
        <f>AM58/B58</f>
        <v>7.3203914988814311</v>
      </c>
    </row>
    <row r="59" spans="1:40" s="80" customFormat="1" ht="27" customHeight="1">
      <c r="A59" s="422" t="s">
        <v>185</v>
      </c>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60"/>
      <c r="AN59" s="483"/>
    </row>
    <row r="60" spans="1:40" ht="27.75" customHeight="1">
      <c r="A60" s="392" t="s">
        <v>0</v>
      </c>
      <c r="B60" s="383" t="s">
        <v>98</v>
      </c>
      <c r="C60" s="382" t="s">
        <v>1</v>
      </c>
      <c r="D60" s="427" t="str">
        <f>'Be Lean'!D59</f>
        <v>Total area represented by model  (m²)</v>
      </c>
      <c r="E60" s="484" t="s">
        <v>200</v>
      </c>
      <c r="F60" s="484"/>
      <c r="G60" s="369" t="s">
        <v>251</v>
      </c>
      <c r="H60" s="370"/>
      <c r="I60" s="370"/>
      <c r="J60" s="370"/>
      <c r="K60" s="370"/>
      <c r="L60" s="370"/>
      <c r="M60" s="370"/>
      <c r="N60" s="370"/>
      <c r="O60" s="370"/>
      <c r="P60" s="370"/>
      <c r="Q60" s="370"/>
      <c r="R60" s="370"/>
      <c r="S60" s="370"/>
      <c r="T60" s="370"/>
      <c r="U60" s="371"/>
      <c r="V60" s="398" t="s">
        <v>252</v>
      </c>
      <c r="W60" s="433"/>
      <c r="X60" s="433"/>
      <c r="Y60" s="433"/>
      <c r="Z60" s="433"/>
      <c r="AA60" s="433"/>
      <c r="AB60" s="433"/>
      <c r="AC60" s="433"/>
      <c r="AD60" s="433"/>
      <c r="AE60" s="446" t="s">
        <v>18</v>
      </c>
      <c r="AF60" s="447"/>
      <c r="AG60" s="447"/>
      <c r="AH60" s="447"/>
      <c r="AI60" s="447"/>
      <c r="AJ60" s="447"/>
      <c r="AK60" s="447"/>
      <c r="AL60" s="447"/>
      <c r="AM60" s="447"/>
      <c r="AN60" s="479"/>
    </row>
    <row r="61" spans="1:40" ht="76.5">
      <c r="A61" s="392"/>
      <c r="B61" s="383"/>
      <c r="C61" s="383"/>
      <c r="D61" s="428"/>
      <c r="E61" s="405" t="s">
        <v>29</v>
      </c>
      <c r="F61" s="372" t="s">
        <v>28</v>
      </c>
      <c r="G61" s="405" t="s">
        <v>129</v>
      </c>
      <c r="H61" s="387" t="s">
        <v>20</v>
      </c>
      <c r="I61" s="387" t="s">
        <v>130</v>
      </c>
      <c r="J61" s="387" t="s">
        <v>21</v>
      </c>
      <c r="K61" s="472" t="s">
        <v>12</v>
      </c>
      <c r="L61" s="472" t="s">
        <v>12</v>
      </c>
      <c r="M61" s="472" t="s">
        <v>12</v>
      </c>
      <c r="N61" s="472" t="s">
        <v>12</v>
      </c>
      <c r="O61" s="486" t="s">
        <v>12</v>
      </c>
      <c r="P61" s="474" t="s">
        <v>12</v>
      </c>
      <c r="Q61" s="242" t="s">
        <v>221</v>
      </c>
      <c r="R61" s="242" t="s">
        <v>222</v>
      </c>
      <c r="S61" s="387" t="s">
        <v>131</v>
      </c>
      <c r="T61" s="387" t="s">
        <v>187</v>
      </c>
      <c r="U61" s="387" t="s">
        <v>194</v>
      </c>
      <c r="V61" s="257" t="str">
        <f>'Carbon factors'!A4</f>
        <v>Natural Gas</v>
      </c>
      <c r="W61" s="258" t="str">
        <f>'Carbon factors'!A5</f>
        <v xml:space="preserve">Grid Electricity </v>
      </c>
      <c r="X61" s="258" t="str">
        <f>'Carbon factors'!A10</f>
        <v xml:space="preserve">Bespoke DH Factor </v>
      </c>
      <c r="Y61" s="148" t="s">
        <v>192</v>
      </c>
      <c r="Z61" s="258" t="s">
        <v>191</v>
      </c>
      <c r="AA61" s="258" t="str">
        <f>'Carbon factors'!A6</f>
        <v>Enter Carbon Factor 1</v>
      </c>
      <c r="AB61" s="258" t="str">
        <f>'Carbon factors'!A7</f>
        <v>Enter Carbon Factor 2</v>
      </c>
      <c r="AC61" s="258" t="str">
        <f>'Carbon factors'!A8</f>
        <v>Enter Carbon Factor 3</v>
      </c>
      <c r="AD61" s="470" t="s">
        <v>95</v>
      </c>
      <c r="AE61" s="226" t="str">
        <f t="shared" ref="AE61:AL61" si="7">V61</f>
        <v>Natural Gas</v>
      </c>
      <c r="AF61" s="250" t="str">
        <f t="shared" si="7"/>
        <v xml:space="preserve">Grid Electricity </v>
      </c>
      <c r="AG61" s="225" t="str">
        <f t="shared" si="7"/>
        <v xml:space="preserve">Bespoke DH Factor </v>
      </c>
      <c r="AH61" s="250" t="str">
        <f t="shared" si="7"/>
        <v>Electricity generated by CHP
(-)
if applicable</v>
      </c>
      <c r="AI61" s="250" t="str">
        <f t="shared" si="7"/>
        <v>Electricity generated by renewable technology
(-)
if applicable</v>
      </c>
      <c r="AJ61" s="250" t="str">
        <f t="shared" si="7"/>
        <v>Enter Carbon Factor 1</v>
      </c>
      <c r="AK61" s="250" t="str">
        <f t="shared" si="7"/>
        <v>Enter Carbon Factor 2</v>
      </c>
      <c r="AL61" s="250" t="str">
        <f t="shared" si="7"/>
        <v>Enter Carbon Factor 3</v>
      </c>
      <c r="AM61" s="147" t="s">
        <v>147</v>
      </c>
      <c r="AN61" s="228" t="s">
        <v>115</v>
      </c>
    </row>
    <row r="62" spans="1:40">
      <c r="A62" s="392"/>
      <c r="B62" s="383"/>
      <c r="C62" s="384"/>
      <c r="D62" s="381"/>
      <c r="E62" s="406"/>
      <c r="F62" s="373"/>
      <c r="G62" s="406"/>
      <c r="H62" s="388"/>
      <c r="I62" s="388"/>
      <c r="J62" s="388"/>
      <c r="K62" s="473"/>
      <c r="L62" s="473"/>
      <c r="M62" s="473"/>
      <c r="N62" s="473"/>
      <c r="O62" s="487"/>
      <c r="P62" s="475"/>
      <c r="Q62" s="229" t="s">
        <v>167</v>
      </c>
      <c r="R62" s="229" t="s">
        <v>167</v>
      </c>
      <c r="S62" s="388"/>
      <c r="T62" s="388"/>
      <c r="U62" s="388"/>
      <c r="V62" s="255">
        <f>VLOOKUP(V61,'Carbon factors'!$A$4:$C$10,2,FALSE)</f>
        <v>0.216</v>
      </c>
      <c r="W62" s="256">
        <f>VLOOKUP(W61,'Carbon factors'!$A$4:$C$10,2,FALSE)</f>
        <v>0.51900000000000002</v>
      </c>
      <c r="X62" s="256">
        <f>VLOOKUP(X61,'Carbon factors'!$A$4:$C$10,2,FALSE)</f>
        <v>0</v>
      </c>
      <c r="Y62" s="256">
        <f>VLOOKUP(W61,'Carbon factors'!$A$4:$C$10,2,FALSE)</f>
        <v>0.51900000000000002</v>
      </c>
      <c r="Z62" s="256">
        <f>VLOOKUP(W61,'Carbon factors'!$A$4:$C$10,2,FALSE)</f>
        <v>0.51900000000000002</v>
      </c>
      <c r="AA62" s="256">
        <f>VLOOKUP(AA61,'Carbon factors'!$A$4:$C$10,2,FALSE)</f>
        <v>0</v>
      </c>
      <c r="AB62" s="256">
        <f>VLOOKUP(AB61,'Carbon factors'!$A$4:$C$10,2,FALSE)</f>
        <v>0</v>
      </c>
      <c r="AC62" s="256">
        <f>VLOOKUP(AC61,'Carbon factors'!$A$4:$C$10,2,FALSE)</f>
        <v>0</v>
      </c>
      <c r="AD62" s="471"/>
      <c r="AE62" s="310">
        <f>VLOOKUP(AE61,'Carbon factors'!$A$4:$C$10,3,FALSE)</f>
        <v>0.21</v>
      </c>
      <c r="AF62" s="253">
        <f>VLOOKUP(AF61,'Carbon factors'!$A$4:$C$10,3,FALSE)</f>
        <v>0.23300000000000001</v>
      </c>
      <c r="AG62" s="253">
        <f>VLOOKUP(AG61,'Carbon factors'!$A$4:$C$10,3,FALSE)</f>
        <v>0</v>
      </c>
      <c r="AH62" s="253">
        <f>VLOOKUP(AF61,'Carbon factors'!$A$4:$C$10,3,FALSE)</f>
        <v>0.23300000000000001</v>
      </c>
      <c r="AI62" s="253">
        <f>VLOOKUP(AF61,'Carbon factors'!$A$4:$C$10,3,FALSE)</f>
        <v>0.23300000000000001</v>
      </c>
      <c r="AJ62" s="253">
        <f>VLOOKUP(AJ61,'Carbon factors'!$A$4:$C$10,3,FALSE)</f>
        <v>0</v>
      </c>
      <c r="AK62" s="253">
        <f>VLOOKUP(AK61,'Carbon factors'!$A$4:$C$10,3,FALSE)</f>
        <v>0</v>
      </c>
      <c r="AL62" s="311">
        <f>VLOOKUP(AL61,'Carbon factors'!$A$4:$C$10,3,FALSE)</f>
        <v>0</v>
      </c>
      <c r="AM62" s="245"/>
      <c r="AN62" s="241"/>
    </row>
    <row r="63" spans="1:40" ht="13.5" customHeight="1">
      <c r="A63" s="312" t="str">
        <f>IF(Baseline!A62="","",Baseline!A62)</f>
        <v>Hotel and retail</v>
      </c>
      <c r="B63" s="303">
        <f>IF(Baseline!B62="","",Baseline!B62)</f>
        <v>2684.7</v>
      </c>
      <c r="C63" s="303">
        <f>IF(Baseline!C62="","",Baseline!C62)</f>
        <v>1</v>
      </c>
      <c r="D63" s="274">
        <f>IF(Baseline!D62="","",Baseline!D62)</f>
        <v>2684.7</v>
      </c>
      <c r="E63" s="131">
        <f t="shared" ref="E63:E93" si="8">IFERROR(AD63/$B63,"")</f>
        <v>39.127838400000002</v>
      </c>
      <c r="F63" s="132">
        <v>39.1</v>
      </c>
      <c r="G63" s="110">
        <v>5.17</v>
      </c>
      <c r="H63" s="100" t="s">
        <v>22</v>
      </c>
      <c r="I63" s="100">
        <v>87.71</v>
      </c>
      <c r="J63" s="102" t="s">
        <v>22</v>
      </c>
      <c r="K63" s="473"/>
      <c r="L63" s="473"/>
      <c r="M63" s="473"/>
      <c r="N63" s="473"/>
      <c r="O63" s="487"/>
      <c r="P63" s="475"/>
      <c r="Q63" s="100"/>
      <c r="R63" s="100"/>
      <c r="S63" s="100">
        <v>10.31</v>
      </c>
      <c r="T63" s="100">
        <v>4.45</v>
      </c>
      <c r="U63" s="100">
        <v>3.97</v>
      </c>
      <c r="V63" s="332">
        <v>60.047400000000003</v>
      </c>
      <c r="W63" s="205">
        <v>50.4</v>
      </c>
      <c r="X63" s="210"/>
      <c r="Y63" s="100"/>
      <c r="Z63" s="100"/>
      <c r="AA63" s="210"/>
      <c r="AB63" s="210"/>
      <c r="AC63" s="210"/>
      <c r="AD63" s="262">
        <f>IF(SUM(V63:AC63)=0,"",SUMPRODUCT($V$62:$AC$62,V63:AC63)*$B63*$C63)</f>
        <v>105046.50775248</v>
      </c>
      <c r="AE63" s="45">
        <f t="shared" ref="AE63:AE93" si="9">IF(V63=0,"",V63)</f>
        <v>60.047400000000003</v>
      </c>
      <c r="AF63" s="43">
        <f t="shared" ref="AF63:AF93" si="10">IF(W63=0,"",W63)</f>
        <v>50.4</v>
      </c>
      <c r="AG63" s="43" t="str">
        <f t="shared" ref="AG63:AG93" si="11">IF(X63=0,"",X63)</f>
        <v/>
      </c>
      <c r="AH63" s="43" t="str">
        <f t="shared" ref="AH63:AH93" si="12">IF(Y63=0,"",Y63)</f>
        <v/>
      </c>
      <c r="AI63" s="43" t="str">
        <f t="shared" ref="AI63:AI93" si="13">IF(Z63=0,"",Z63)</f>
        <v/>
      </c>
      <c r="AJ63" s="43" t="str">
        <f t="shared" ref="AJ63:AJ93" si="14">IF(AA63=0,"",AA63)</f>
        <v/>
      </c>
      <c r="AK63" s="43" t="str">
        <f t="shared" ref="AK63:AK93" si="15">IF(AB63=0,"",AB63)</f>
        <v/>
      </c>
      <c r="AL63" s="43" t="str">
        <f t="shared" ref="AL63:AL93" si="16">IF(AC63=0,"",AC63)</f>
        <v/>
      </c>
      <c r="AM63" s="220">
        <f t="shared" ref="AM63:AM93" si="17">IF(SUM(AE63:AL63)=0,"",SUMPRODUCT($AE$62:$AL$62,AE63:AL63)*$B63*$C63)</f>
        <v>65380.912543799997</v>
      </c>
      <c r="AN63" s="61">
        <f>IFERROR(AM63/$B63,"")</f>
        <v>24.353154</v>
      </c>
    </row>
    <row r="64" spans="1:40" ht="13.5" customHeight="1">
      <c r="A64" s="286" t="str">
        <f>IF(Baseline!A63="","",Baseline!A63)</f>
        <v/>
      </c>
      <c r="B64" s="140" t="str">
        <f>IF(Baseline!B63="","",Baseline!B63)</f>
        <v/>
      </c>
      <c r="C64" s="140" t="str">
        <f>IF(Baseline!C63="","",Baseline!C63)</f>
        <v/>
      </c>
      <c r="D64" s="287" t="str">
        <f>IF(Baseline!D63="","",Baseline!D63)</f>
        <v/>
      </c>
      <c r="E64" s="131" t="str">
        <f t="shared" si="8"/>
        <v/>
      </c>
      <c r="F64" s="132"/>
      <c r="G64" s="100"/>
      <c r="H64" s="100"/>
      <c r="I64" s="100"/>
      <c r="J64" s="100"/>
      <c r="K64" s="473"/>
      <c r="L64" s="473"/>
      <c r="M64" s="473"/>
      <c r="N64" s="473"/>
      <c r="O64" s="487"/>
      <c r="P64" s="475"/>
      <c r="Q64" s="100"/>
      <c r="R64" s="100"/>
      <c r="S64" s="100"/>
      <c r="T64" s="100"/>
      <c r="U64" s="100"/>
      <c r="V64" s="332"/>
      <c r="W64" s="205"/>
      <c r="X64" s="210"/>
      <c r="Y64" s="210"/>
      <c r="Z64" s="210"/>
      <c r="AA64" s="210"/>
      <c r="AB64" s="210"/>
      <c r="AC64" s="210"/>
      <c r="AD64" s="262" t="str">
        <f t="shared" ref="AD64:AD93" si="18">IF(SUM(V64:AC64)=0,"",SUMPRODUCT($V$62:$AC$62,V64:AC64)*$B64*$C64)</f>
        <v/>
      </c>
      <c r="AE64" s="49" t="str">
        <f t="shared" si="9"/>
        <v/>
      </c>
      <c r="AF64" s="47" t="str">
        <f t="shared" si="10"/>
        <v/>
      </c>
      <c r="AG64" s="47" t="str">
        <f t="shared" si="11"/>
        <v/>
      </c>
      <c r="AH64" s="47" t="str">
        <f t="shared" si="12"/>
        <v/>
      </c>
      <c r="AI64" s="47" t="str">
        <f t="shared" si="13"/>
        <v/>
      </c>
      <c r="AJ64" s="47" t="str">
        <f t="shared" si="14"/>
        <v/>
      </c>
      <c r="AK64" s="47" t="str">
        <f t="shared" si="15"/>
        <v/>
      </c>
      <c r="AL64" s="47" t="str">
        <f t="shared" si="16"/>
        <v/>
      </c>
      <c r="AM64" s="221" t="str">
        <f t="shared" si="17"/>
        <v/>
      </c>
      <c r="AN64" s="61" t="str">
        <f t="shared" ref="AN64:AN93" si="19">IFERROR(AM64/$B64,"")</f>
        <v/>
      </c>
    </row>
    <row r="65" spans="1:40" ht="13.5" customHeight="1">
      <c r="A65" s="286" t="str">
        <f>IF(Baseline!A64="","",Baseline!A64)</f>
        <v/>
      </c>
      <c r="B65" s="140" t="str">
        <f>IF(Baseline!B64="","",Baseline!B64)</f>
        <v/>
      </c>
      <c r="C65" s="140" t="str">
        <f>IF(Baseline!C64="","",Baseline!C64)</f>
        <v/>
      </c>
      <c r="D65" s="287" t="str">
        <f>IF(Baseline!D64="","",Baseline!D64)</f>
        <v/>
      </c>
      <c r="E65" s="131" t="str">
        <f t="shared" si="8"/>
        <v/>
      </c>
      <c r="F65" s="132"/>
      <c r="G65" s="100"/>
      <c r="H65" s="100"/>
      <c r="I65" s="100"/>
      <c r="J65" s="100"/>
      <c r="K65" s="473"/>
      <c r="L65" s="473"/>
      <c r="M65" s="473"/>
      <c r="N65" s="473"/>
      <c r="O65" s="487"/>
      <c r="P65" s="475"/>
      <c r="Q65" s="100"/>
      <c r="R65" s="100"/>
      <c r="S65" s="100"/>
      <c r="T65" s="100"/>
      <c r="U65" s="100"/>
      <c r="V65" s="332"/>
      <c r="W65" s="205"/>
      <c r="X65" s="210"/>
      <c r="Y65" s="210"/>
      <c r="Z65" s="210"/>
      <c r="AA65" s="210"/>
      <c r="AB65" s="210"/>
      <c r="AC65" s="210"/>
      <c r="AD65" s="262" t="str">
        <f t="shared" si="18"/>
        <v/>
      </c>
      <c r="AE65" s="49" t="str">
        <f t="shared" si="9"/>
        <v/>
      </c>
      <c r="AF65" s="47" t="str">
        <f t="shared" si="10"/>
        <v/>
      </c>
      <c r="AG65" s="47" t="str">
        <f t="shared" si="11"/>
        <v/>
      </c>
      <c r="AH65" s="47" t="str">
        <f t="shared" si="12"/>
        <v/>
      </c>
      <c r="AI65" s="47" t="str">
        <f t="shared" si="13"/>
        <v/>
      </c>
      <c r="AJ65" s="47" t="str">
        <f t="shared" si="14"/>
        <v/>
      </c>
      <c r="AK65" s="47" t="str">
        <f t="shared" si="15"/>
        <v/>
      </c>
      <c r="AL65" s="47" t="str">
        <f t="shared" si="16"/>
        <v/>
      </c>
      <c r="AM65" s="221" t="str">
        <f t="shared" si="17"/>
        <v/>
      </c>
      <c r="AN65" s="61" t="str">
        <f t="shared" si="19"/>
        <v/>
      </c>
    </row>
    <row r="66" spans="1:40" ht="13.5" customHeight="1">
      <c r="A66" s="286" t="str">
        <f>IF(Baseline!A65="","",Baseline!A65)</f>
        <v/>
      </c>
      <c r="B66" s="140" t="str">
        <f>IF(Baseline!B65="","",Baseline!B65)</f>
        <v/>
      </c>
      <c r="C66" s="140" t="str">
        <f>IF(Baseline!C65="","",Baseline!C65)</f>
        <v/>
      </c>
      <c r="D66" s="287" t="str">
        <f>IF(Baseline!D65="","",Baseline!D65)</f>
        <v/>
      </c>
      <c r="E66" s="131" t="str">
        <f t="shared" si="8"/>
        <v/>
      </c>
      <c r="F66" s="132"/>
      <c r="G66" s="100"/>
      <c r="H66" s="100"/>
      <c r="I66" s="100"/>
      <c r="J66" s="100"/>
      <c r="K66" s="473"/>
      <c r="L66" s="473"/>
      <c r="M66" s="473"/>
      <c r="N66" s="473"/>
      <c r="O66" s="487"/>
      <c r="P66" s="475"/>
      <c r="Q66" s="100"/>
      <c r="R66" s="100"/>
      <c r="S66" s="100"/>
      <c r="T66" s="100"/>
      <c r="U66" s="100"/>
      <c r="V66" s="332"/>
      <c r="W66" s="205"/>
      <c r="X66" s="210"/>
      <c r="Y66" s="210"/>
      <c r="Z66" s="210"/>
      <c r="AA66" s="210"/>
      <c r="AB66" s="210"/>
      <c r="AC66" s="210"/>
      <c r="AD66" s="262" t="str">
        <f t="shared" si="18"/>
        <v/>
      </c>
      <c r="AE66" s="49" t="str">
        <f t="shared" si="9"/>
        <v/>
      </c>
      <c r="AF66" s="47" t="str">
        <f t="shared" si="10"/>
        <v/>
      </c>
      <c r="AG66" s="47" t="str">
        <f t="shared" si="11"/>
        <v/>
      </c>
      <c r="AH66" s="47" t="str">
        <f t="shared" si="12"/>
        <v/>
      </c>
      <c r="AI66" s="47" t="str">
        <f t="shared" si="13"/>
        <v/>
      </c>
      <c r="AJ66" s="47" t="str">
        <f t="shared" si="14"/>
        <v/>
      </c>
      <c r="AK66" s="47" t="str">
        <f t="shared" si="15"/>
        <v/>
      </c>
      <c r="AL66" s="47" t="str">
        <f t="shared" si="16"/>
        <v/>
      </c>
      <c r="AM66" s="221" t="str">
        <f t="shared" si="17"/>
        <v/>
      </c>
      <c r="AN66" s="61" t="str">
        <f t="shared" si="19"/>
        <v/>
      </c>
    </row>
    <row r="67" spans="1:40" ht="13.5" customHeight="1">
      <c r="A67" s="286" t="str">
        <f>IF(Baseline!A66="","",Baseline!A66)</f>
        <v/>
      </c>
      <c r="B67" s="140" t="str">
        <f>IF(Baseline!B66="","",Baseline!B66)</f>
        <v/>
      </c>
      <c r="C67" s="140" t="str">
        <f>IF(Baseline!C66="","",Baseline!C66)</f>
        <v/>
      </c>
      <c r="D67" s="287" t="str">
        <f>IF(Baseline!D66="","",Baseline!D66)</f>
        <v/>
      </c>
      <c r="E67" s="131" t="str">
        <f t="shared" si="8"/>
        <v/>
      </c>
      <c r="F67" s="132"/>
      <c r="G67" s="100"/>
      <c r="H67" s="100"/>
      <c r="I67" s="100"/>
      <c r="J67" s="100"/>
      <c r="K67" s="473"/>
      <c r="L67" s="473"/>
      <c r="M67" s="473"/>
      <c r="N67" s="473"/>
      <c r="O67" s="487"/>
      <c r="P67" s="475"/>
      <c r="Q67" s="100"/>
      <c r="R67" s="100"/>
      <c r="S67" s="100"/>
      <c r="T67" s="100"/>
      <c r="U67" s="100"/>
      <c r="V67" s="332"/>
      <c r="W67" s="205"/>
      <c r="X67" s="210"/>
      <c r="Y67" s="210"/>
      <c r="Z67" s="210"/>
      <c r="AA67" s="210"/>
      <c r="AB67" s="210"/>
      <c r="AC67" s="210"/>
      <c r="AD67" s="262" t="str">
        <f t="shared" si="18"/>
        <v/>
      </c>
      <c r="AE67" s="49" t="str">
        <f t="shared" si="9"/>
        <v/>
      </c>
      <c r="AF67" s="47" t="str">
        <f t="shared" si="10"/>
        <v/>
      </c>
      <c r="AG67" s="47" t="str">
        <f t="shared" si="11"/>
        <v/>
      </c>
      <c r="AH67" s="47" t="str">
        <f t="shared" si="12"/>
        <v/>
      </c>
      <c r="AI67" s="47" t="str">
        <f t="shared" si="13"/>
        <v/>
      </c>
      <c r="AJ67" s="47" t="str">
        <f t="shared" si="14"/>
        <v/>
      </c>
      <c r="AK67" s="47" t="str">
        <f t="shared" si="15"/>
        <v/>
      </c>
      <c r="AL67" s="47" t="str">
        <f t="shared" si="16"/>
        <v/>
      </c>
      <c r="AM67" s="221" t="str">
        <f t="shared" si="17"/>
        <v/>
      </c>
      <c r="AN67" s="61" t="str">
        <f t="shared" si="19"/>
        <v/>
      </c>
    </row>
    <row r="68" spans="1:40" ht="13.5" customHeight="1">
      <c r="A68" s="286" t="str">
        <f>IF(Baseline!A67="","",Baseline!A67)</f>
        <v/>
      </c>
      <c r="B68" s="140" t="str">
        <f>IF(Baseline!B67="","",Baseline!B67)</f>
        <v/>
      </c>
      <c r="C68" s="140" t="str">
        <f>IF(Baseline!C67="","",Baseline!C67)</f>
        <v/>
      </c>
      <c r="D68" s="287" t="str">
        <f>IF(Baseline!D67="","",Baseline!D67)</f>
        <v/>
      </c>
      <c r="E68" s="131" t="str">
        <f t="shared" si="8"/>
        <v/>
      </c>
      <c r="F68" s="132"/>
      <c r="G68" s="100"/>
      <c r="H68" s="100"/>
      <c r="I68" s="100"/>
      <c r="J68" s="100"/>
      <c r="K68" s="473"/>
      <c r="L68" s="473"/>
      <c r="M68" s="473"/>
      <c r="N68" s="473"/>
      <c r="O68" s="487"/>
      <c r="P68" s="475"/>
      <c r="Q68" s="100"/>
      <c r="R68" s="100"/>
      <c r="S68" s="100"/>
      <c r="T68" s="100"/>
      <c r="U68" s="100"/>
      <c r="V68" s="332"/>
      <c r="W68" s="205"/>
      <c r="X68" s="210"/>
      <c r="Y68" s="210"/>
      <c r="Z68" s="210"/>
      <c r="AA68" s="210"/>
      <c r="AB68" s="210"/>
      <c r="AC68" s="210"/>
      <c r="AD68" s="262" t="str">
        <f t="shared" si="18"/>
        <v/>
      </c>
      <c r="AE68" s="49" t="str">
        <f t="shared" si="9"/>
        <v/>
      </c>
      <c r="AF68" s="47" t="str">
        <f t="shared" si="10"/>
        <v/>
      </c>
      <c r="AG68" s="47" t="str">
        <f t="shared" si="11"/>
        <v/>
      </c>
      <c r="AH68" s="47" t="str">
        <f t="shared" si="12"/>
        <v/>
      </c>
      <c r="AI68" s="47" t="str">
        <f t="shared" si="13"/>
        <v/>
      </c>
      <c r="AJ68" s="47" t="str">
        <f t="shared" si="14"/>
        <v/>
      </c>
      <c r="AK68" s="47" t="str">
        <f t="shared" si="15"/>
        <v/>
      </c>
      <c r="AL68" s="47" t="str">
        <f t="shared" si="16"/>
        <v/>
      </c>
      <c r="AM68" s="221" t="str">
        <f t="shared" si="17"/>
        <v/>
      </c>
      <c r="AN68" s="61" t="str">
        <f t="shared" si="19"/>
        <v/>
      </c>
    </row>
    <row r="69" spans="1:40" ht="13.5" customHeight="1">
      <c r="A69" s="286" t="str">
        <f>IF(Baseline!A68="","",Baseline!A68)</f>
        <v/>
      </c>
      <c r="B69" s="140" t="str">
        <f>IF(Baseline!B68="","",Baseline!B68)</f>
        <v/>
      </c>
      <c r="C69" s="140" t="str">
        <f>IF(Baseline!C68="","",Baseline!C68)</f>
        <v/>
      </c>
      <c r="D69" s="287" t="str">
        <f>IF(Baseline!D68="","",Baseline!D68)</f>
        <v/>
      </c>
      <c r="E69" s="131" t="str">
        <f t="shared" si="8"/>
        <v/>
      </c>
      <c r="F69" s="132"/>
      <c r="G69" s="100"/>
      <c r="H69" s="100"/>
      <c r="I69" s="100"/>
      <c r="J69" s="100"/>
      <c r="K69" s="473"/>
      <c r="L69" s="473"/>
      <c r="M69" s="473"/>
      <c r="N69" s="473"/>
      <c r="O69" s="487"/>
      <c r="P69" s="475"/>
      <c r="Q69" s="100"/>
      <c r="R69" s="100"/>
      <c r="S69" s="100"/>
      <c r="T69" s="100"/>
      <c r="U69" s="100"/>
      <c r="V69" s="332"/>
      <c r="W69" s="205"/>
      <c r="X69" s="210"/>
      <c r="Y69" s="210"/>
      <c r="Z69" s="210"/>
      <c r="AA69" s="210"/>
      <c r="AB69" s="210"/>
      <c r="AC69" s="210"/>
      <c r="AD69" s="262" t="str">
        <f t="shared" si="18"/>
        <v/>
      </c>
      <c r="AE69" s="49" t="str">
        <f t="shared" si="9"/>
        <v/>
      </c>
      <c r="AF69" s="47" t="str">
        <f t="shared" si="10"/>
        <v/>
      </c>
      <c r="AG69" s="47" t="str">
        <f t="shared" si="11"/>
        <v/>
      </c>
      <c r="AH69" s="47" t="str">
        <f t="shared" si="12"/>
        <v/>
      </c>
      <c r="AI69" s="47" t="str">
        <f t="shared" si="13"/>
        <v/>
      </c>
      <c r="AJ69" s="47" t="str">
        <f t="shared" si="14"/>
        <v/>
      </c>
      <c r="AK69" s="47" t="str">
        <f t="shared" si="15"/>
        <v/>
      </c>
      <c r="AL69" s="47" t="str">
        <f t="shared" si="16"/>
        <v/>
      </c>
      <c r="AM69" s="221" t="str">
        <f t="shared" si="17"/>
        <v/>
      </c>
      <c r="AN69" s="61" t="str">
        <f t="shared" si="19"/>
        <v/>
      </c>
    </row>
    <row r="70" spans="1:40" ht="13.5" customHeight="1">
      <c r="A70" s="286" t="str">
        <f>IF(Baseline!A69="","",Baseline!A69)</f>
        <v/>
      </c>
      <c r="B70" s="140" t="str">
        <f>IF(Baseline!B69="","",Baseline!B69)</f>
        <v/>
      </c>
      <c r="C70" s="140" t="str">
        <f>IF(Baseline!C69="","",Baseline!C69)</f>
        <v/>
      </c>
      <c r="D70" s="287" t="str">
        <f>IF(Baseline!D69="","",Baseline!D69)</f>
        <v/>
      </c>
      <c r="E70" s="131" t="str">
        <f t="shared" si="8"/>
        <v/>
      </c>
      <c r="F70" s="132"/>
      <c r="G70" s="100"/>
      <c r="H70" s="100"/>
      <c r="I70" s="100"/>
      <c r="J70" s="100"/>
      <c r="K70" s="473"/>
      <c r="L70" s="473"/>
      <c r="M70" s="473"/>
      <c r="N70" s="473"/>
      <c r="O70" s="487"/>
      <c r="P70" s="475"/>
      <c r="Q70" s="100"/>
      <c r="R70" s="100"/>
      <c r="S70" s="100"/>
      <c r="T70" s="100"/>
      <c r="U70" s="100"/>
      <c r="V70" s="332"/>
      <c r="W70" s="205"/>
      <c r="X70" s="210"/>
      <c r="Y70" s="210"/>
      <c r="Z70" s="210"/>
      <c r="AA70" s="210"/>
      <c r="AB70" s="210"/>
      <c r="AC70" s="210"/>
      <c r="AD70" s="262" t="str">
        <f t="shared" si="18"/>
        <v/>
      </c>
      <c r="AE70" s="49" t="str">
        <f t="shared" si="9"/>
        <v/>
      </c>
      <c r="AF70" s="47" t="str">
        <f t="shared" si="10"/>
        <v/>
      </c>
      <c r="AG70" s="47" t="str">
        <f t="shared" si="11"/>
        <v/>
      </c>
      <c r="AH70" s="47" t="str">
        <f t="shared" si="12"/>
        <v/>
      </c>
      <c r="AI70" s="47" t="str">
        <f t="shared" si="13"/>
        <v/>
      </c>
      <c r="AJ70" s="47" t="str">
        <f t="shared" si="14"/>
        <v/>
      </c>
      <c r="AK70" s="47" t="str">
        <f t="shared" si="15"/>
        <v/>
      </c>
      <c r="AL70" s="47" t="str">
        <f t="shared" si="16"/>
        <v/>
      </c>
      <c r="AM70" s="221" t="str">
        <f t="shared" si="17"/>
        <v/>
      </c>
      <c r="AN70" s="61" t="str">
        <f t="shared" si="19"/>
        <v/>
      </c>
    </row>
    <row r="71" spans="1:40" ht="13.5" customHeight="1">
      <c r="A71" s="286" t="str">
        <f>IF(Baseline!A70="","",Baseline!A70)</f>
        <v/>
      </c>
      <c r="B71" s="140" t="str">
        <f>IF(Baseline!B70="","",Baseline!B70)</f>
        <v/>
      </c>
      <c r="C71" s="140" t="str">
        <f>IF(Baseline!C70="","",Baseline!C70)</f>
        <v/>
      </c>
      <c r="D71" s="287" t="str">
        <f>IF(Baseline!D70="","",Baseline!D70)</f>
        <v/>
      </c>
      <c r="E71" s="131" t="str">
        <f t="shared" si="8"/>
        <v/>
      </c>
      <c r="F71" s="132"/>
      <c r="G71" s="100"/>
      <c r="H71" s="100"/>
      <c r="I71" s="100"/>
      <c r="J71" s="100"/>
      <c r="K71" s="473"/>
      <c r="L71" s="473"/>
      <c r="M71" s="473"/>
      <c r="N71" s="473"/>
      <c r="O71" s="487"/>
      <c r="P71" s="475"/>
      <c r="Q71" s="100"/>
      <c r="R71" s="100"/>
      <c r="S71" s="100"/>
      <c r="T71" s="100"/>
      <c r="U71" s="100"/>
      <c r="V71" s="332"/>
      <c r="W71" s="205"/>
      <c r="X71" s="210"/>
      <c r="Y71" s="210"/>
      <c r="Z71" s="210"/>
      <c r="AA71" s="210"/>
      <c r="AB71" s="210"/>
      <c r="AC71" s="210"/>
      <c r="AD71" s="262" t="str">
        <f t="shared" si="18"/>
        <v/>
      </c>
      <c r="AE71" s="49" t="str">
        <f t="shared" si="9"/>
        <v/>
      </c>
      <c r="AF71" s="47" t="str">
        <f t="shared" si="10"/>
        <v/>
      </c>
      <c r="AG71" s="47" t="str">
        <f t="shared" si="11"/>
        <v/>
      </c>
      <c r="AH71" s="47" t="str">
        <f t="shared" si="12"/>
        <v/>
      </c>
      <c r="AI71" s="47" t="str">
        <f t="shared" si="13"/>
        <v/>
      </c>
      <c r="AJ71" s="47" t="str">
        <f t="shared" si="14"/>
        <v/>
      </c>
      <c r="AK71" s="47" t="str">
        <f t="shared" si="15"/>
        <v/>
      </c>
      <c r="AL71" s="47" t="str">
        <f t="shared" si="16"/>
        <v/>
      </c>
      <c r="AM71" s="221" t="str">
        <f t="shared" si="17"/>
        <v/>
      </c>
      <c r="AN71" s="61" t="str">
        <f t="shared" si="19"/>
        <v/>
      </c>
    </row>
    <row r="72" spans="1:40" ht="13.5" customHeight="1">
      <c r="A72" s="286" t="str">
        <f>IF(Baseline!A71="","",Baseline!A71)</f>
        <v/>
      </c>
      <c r="B72" s="140" t="str">
        <f>IF(Baseline!B71="","",Baseline!B71)</f>
        <v/>
      </c>
      <c r="C72" s="140" t="str">
        <f>IF(Baseline!C71="","",Baseline!C71)</f>
        <v/>
      </c>
      <c r="D72" s="287" t="str">
        <f>IF(Baseline!D71="","",Baseline!D71)</f>
        <v/>
      </c>
      <c r="E72" s="131" t="str">
        <f t="shared" si="8"/>
        <v/>
      </c>
      <c r="F72" s="132"/>
      <c r="G72" s="100"/>
      <c r="H72" s="100"/>
      <c r="I72" s="100"/>
      <c r="J72" s="100"/>
      <c r="K72" s="473"/>
      <c r="L72" s="473"/>
      <c r="M72" s="473"/>
      <c r="N72" s="473"/>
      <c r="O72" s="487"/>
      <c r="P72" s="475"/>
      <c r="Q72" s="100"/>
      <c r="R72" s="100"/>
      <c r="S72" s="100"/>
      <c r="T72" s="100"/>
      <c r="U72" s="100"/>
      <c r="V72" s="332"/>
      <c r="W72" s="205"/>
      <c r="X72" s="210"/>
      <c r="Y72" s="210"/>
      <c r="Z72" s="210"/>
      <c r="AA72" s="210"/>
      <c r="AB72" s="210"/>
      <c r="AC72" s="210"/>
      <c r="AD72" s="262" t="str">
        <f t="shared" si="18"/>
        <v/>
      </c>
      <c r="AE72" s="49" t="str">
        <f t="shared" si="9"/>
        <v/>
      </c>
      <c r="AF72" s="47" t="str">
        <f t="shared" si="10"/>
        <v/>
      </c>
      <c r="AG72" s="47" t="str">
        <f t="shared" si="11"/>
        <v/>
      </c>
      <c r="AH72" s="47" t="str">
        <f t="shared" si="12"/>
        <v/>
      </c>
      <c r="AI72" s="47" t="str">
        <f t="shared" si="13"/>
        <v/>
      </c>
      <c r="AJ72" s="47" t="str">
        <f t="shared" si="14"/>
        <v/>
      </c>
      <c r="AK72" s="47" t="str">
        <f t="shared" si="15"/>
        <v/>
      </c>
      <c r="AL72" s="47" t="str">
        <f t="shared" si="16"/>
        <v/>
      </c>
      <c r="AM72" s="221" t="str">
        <f t="shared" si="17"/>
        <v/>
      </c>
      <c r="AN72" s="61" t="str">
        <f t="shared" si="19"/>
        <v/>
      </c>
    </row>
    <row r="73" spans="1:40" ht="13.5" customHeight="1">
      <c r="A73" s="286" t="str">
        <f>IF(Baseline!A72="","",Baseline!A72)</f>
        <v/>
      </c>
      <c r="B73" s="140" t="str">
        <f>IF(Baseline!B72="","",Baseline!B72)</f>
        <v/>
      </c>
      <c r="C73" s="140" t="str">
        <f>IF(Baseline!C72="","",Baseline!C72)</f>
        <v/>
      </c>
      <c r="D73" s="287" t="str">
        <f>IF(Baseline!D72="","",Baseline!D72)</f>
        <v/>
      </c>
      <c r="E73" s="131" t="str">
        <f t="shared" si="8"/>
        <v/>
      </c>
      <c r="F73" s="132"/>
      <c r="G73" s="100"/>
      <c r="H73" s="100"/>
      <c r="I73" s="100"/>
      <c r="J73" s="100"/>
      <c r="K73" s="473"/>
      <c r="L73" s="473"/>
      <c r="M73" s="473"/>
      <c r="N73" s="473"/>
      <c r="O73" s="487"/>
      <c r="P73" s="475"/>
      <c r="Q73" s="100"/>
      <c r="R73" s="100"/>
      <c r="S73" s="100"/>
      <c r="T73" s="100"/>
      <c r="U73" s="100"/>
      <c r="V73" s="332"/>
      <c r="W73" s="205"/>
      <c r="X73" s="210"/>
      <c r="Y73" s="210"/>
      <c r="Z73" s="210"/>
      <c r="AA73" s="210"/>
      <c r="AB73" s="210"/>
      <c r="AC73" s="210"/>
      <c r="AD73" s="262" t="str">
        <f t="shared" si="18"/>
        <v/>
      </c>
      <c r="AE73" s="49" t="str">
        <f t="shared" si="9"/>
        <v/>
      </c>
      <c r="AF73" s="47" t="str">
        <f t="shared" si="10"/>
        <v/>
      </c>
      <c r="AG73" s="47" t="str">
        <f t="shared" si="11"/>
        <v/>
      </c>
      <c r="AH73" s="47" t="str">
        <f t="shared" si="12"/>
        <v/>
      </c>
      <c r="AI73" s="47" t="str">
        <f t="shared" si="13"/>
        <v/>
      </c>
      <c r="AJ73" s="47" t="str">
        <f t="shared" si="14"/>
        <v/>
      </c>
      <c r="AK73" s="47" t="str">
        <f t="shared" si="15"/>
        <v/>
      </c>
      <c r="AL73" s="47" t="str">
        <f t="shared" si="16"/>
        <v/>
      </c>
      <c r="AM73" s="221" t="str">
        <f t="shared" si="17"/>
        <v/>
      </c>
      <c r="AN73" s="61" t="str">
        <f t="shared" si="19"/>
        <v/>
      </c>
    </row>
    <row r="74" spans="1:40" ht="13.5" customHeight="1">
      <c r="A74" s="286" t="str">
        <f>IF(Baseline!A73="","",Baseline!A73)</f>
        <v/>
      </c>
      <c r="B74" s="140" t="str">
        <f>IF(Baseline!B73="","",Baseline!B73)</f>
        <v/>
      </c>
      <c r="C74" s="140" t="str">
        <f>IF(Baseline!C73="","",Baseline!C73)</f>
        <v/>
      </c>
      <c r="D74" s="287" t="str">
        <f>IF(Baseline!D73="","",Baseline!D73)</f>
        <v/>
      </c>
      <c r="E74" s="131" t="str">
        <f t="shared" si="8"/>
        <v/>
      </c>
      <c r="F74" s="132"/>
      <c r="G74" s="100"/>
      <c r="H74" s="100"/>
      <c r="I74" s="100"/>
      <c r="J74" s="100"/>
      <c r="K74" s="473"/>
      <c r="L74" s="473"/>
      <c r="M74" s="473"/>
      <c r="N74" s="473"/>
      <c r="O74" s="487"/>
      <c r="P74" s="475"/>
      <c r="Q74" s="100"/>
      <c r="R74" s="100"/>
      <c r="S74" s="100"/>
      <c r="T74" s="100"/>
      <c r="U74" s="100"/>
      <c r="V74" s="332"/>
      <c r="W74" s="205"/>
      <c r="X74" s="210"/>
      <c r="Y74" s="210"/>
      <c r="Z74" s="210"/>
      <c r="AA74" s="210"/>
      <c r="AB74" s="210"/>
      <c r="AC74" s="210"/>
      <c r="AD74" s="262" t="str">
        <f t="shared" si="18"/>
        <v/>
      </c>
      <c r="AE74" s="49" t="str">
        <f t="shared" si="9"/>
        <v/>
      </c>
      <c r="AF74" s="47" t="str">
        <f t="shared" si="10"/>
        <v/>
      </c>
      <c r="AG74" s="47" t="str">
        <f t="shared" si="11"/>
        <v/>
      </c>
      <c r="AH74" s="47" t="str">
        <f t="shared" si="12"/>
        <v/>
      </c>
      <c r="AI74" s="47" t="str">
        <f t="shared" si="13"/>
        <v/>
      </c>
      <c r="AJ74" s="47" t="str">
        <f t="shared" si="14"/>
        <v/>
      </c>
      <c r="AK74" s="47" t="str">
        <f t="shared" si="15"/>
        <v/>
      </c>
      <c r="AL74" s="47" t="str">
        <f t="shared" si="16"/>
        <v/>
      </c>
      <c r="AM74" s="221" t="str">
        <f t="shared" si="17"/>
        <v/>
      </c>
      <c r="AN74" s="61" t="str">
        <f t="shared" si="19"/>
        <v/>
      </c>
    </row>
    <row r="75" spans="1:40" ht="13.5" customHeight="1">
      <c r="A75" s="286" t="str">
        <f>IF(Baseline!A74="","",Baseline!A74)</f>
        <v/>
      </c>
      <c r="B75" s="140" t="str">
        <f>IF(Baseline!B74="","",Baseline!B74)</f>
        <v/>
      </c>
      <c r="C75" s="140" t="str">
        <f>IF(Baseline!C74="","",Baseline!C74)</f>
        <v/>
      </c>
      <c r="D75" s="287" t="str">
        <f>IF(Baseline!D74="","",Baseline!D74)</f>
        <v/>
      </c>
      <c r="E75" s="131" t="str">
        <f t="shared" si="8"/>
        <v/>
      </c>
      <c r="F75" s="132"/>
      <c r="G75" s="100"/>
      <c r="H75" s="100"/>
      <c r="I75" s="100"/>
      <c r="J75" s="100"/>
      <c r="K75" s="473"/>
      <c r="L75" s="473"/>
      <c r="M75" s="473"/>
      <c r="N75" s="473"/>
      <c r="O75" s="487"/>
      <c r="P75" s="475"/>
      <c r="Q75" s="100"/>
      <c r="R75" s="100"/>
      <c r="S75" s="100"/>
      <c r="T75" s="100"/>
      <c r="U75" s="100"/>
      <c r="V75" s="332"/>
      <c r="W75" s="205"/>
      <c r="X75" s="210"/>
      <c r="Y75" s="210"/>
      <c r="Z75" s="210"/>
      <c r="AA75" s="210"/>
      <c r="AB75" s="210"/>
      <c r="AC75" s="210"/>
      <c r="AD75" s="262" t="str">
        <f t="shared" si="18"/>
        <v/>
      </c>
      <c r="AE75" s="49" t="str">
        <f t="shared" si="9"/>
        <v/>
      </c>
      <c r="AF75" s="47" t="str">
        <f t="shared" si="10"/>
        <v/>
      </c>
      <c r="AG75" s="47" t="str">
        <f t="shared" si="11"/>
        <v/>
      </c>
      <c r="AH75" s="47" t="str">
        <f t="shared" si="12"/>
        <v/>
      </c>
      <c r="AI75" s="47" t="str">
        <f t="shared" si="13"/>
        <v/>
      </c>
      <c r="AJ75" s="47" t="str">
        <f t="shared" si="14"/>
        <v/>
      </c>
      <c r="AK75" s="47" t="str">
        <f t="shared" si="15"/>
        <v/>
      </c>
      <c r="AL75" s="47" t="str">
        <f t="shared" si="16"/>
        <v/>
      </c>
      <c r="AM75" s="221" t="str">
        <f t="shared" si="17"/>
        <v/>
      </c>
      <c r="AN75" s="61" t="str">
        <f t="shared" si="19"/>
        <v/>
      </c>
    </row>
    <row r="76" spans="1:40" ht="13.5" customHeight="1">
      <c r="A76" s="286" t="str">
        <f>IF(Baseline!A75="","",Baseline!A75)</f>
        <v/>
      </c>
      <c r="B76" s="140" t="str">
        <f>IF(Baseline!B75="","",Baseline!B75)</f>
        <v/>
      </c>
      <c r="C76" s="140" t="str">
        <f>IF(Baseline!C75="","",Baseline!C75)</f>
        <v/>
      </c>
      <c r="D76" s="287" t="str">
        <f>IF(Baseline!D75="","",Baseline!D75)</f>
        <v/>
      </c>
      <c r="E76" s="131" t="str">
        <f t="shared" si="8"/>
        <v/>
      </c>
      <c r="F76" s="132"/>
      <c r="G76" s="100"/>
      <c r="H76" s="100"/>
      <c r="I76" s="100"/>
      <c r="J76" s="100"/>
      <c r="K76" s="473"/>
      <c r="L76" s="473"/>
      <c r="M76" s="473"/>
      <c r="N76" s="473"/>
      <c r="O76" s="487"/>
      <c r="P76" s="475"/>
      <c r="Q76" s="100"/>
      <c r="R76" s="100"/>
      <c r="S76" s="100"/>
      <c r="T76" s="100"/>
      <c r="U76" s="100"/>
      <c r="V76" s="332"/>
      <c r="W76" s="205"/>
      <c r="X76" s="210"/>
      <c r="Y76" s="210"/>
      <c r="Z76" s="210"/>
      <c r="AA76" s="210"/>
      <c r="AB76" s="210"/>
      <c r="AC76" s="210"/>
      <c r="AD76" s="262" t="str">
        <f t="shared" si="18"/>
        <v/>
      </c>
      <c r="AE76" s="49" t="str">
        <f t="shared" si="9"/>
        <v/>
      </c>
      <c r="AF76" s="47" t="str">
        <f t="shared" si="10"/>
        <v/>
      </c>
      <c r="AG76" s="47" t="str">
        <f t="shared" si="11"/>
        <v/>
      </c>
      <c r="AH76" s="47" t="str">
        <f t="shared" si="12"/>
        <v/>
      </c>
      <c r="AI76" s="47" t="str">
        <f t="shared" si="13"/>
        <v/>
      </c>
      <c r="AJ76" s="47" t="str">
        <f t="shared" si="14"/>
        <v/>
      </c>
      <c r="AK76" s="47" t="str">
        <f t="shared" si="15"/>
        <v/>
      </c>
      <c r="AL76" s="47" t="str">
        <f t="shared" si="16"/>
        <v/>
      </c>
      <c r="AM76" s="221" t="str">
        <f t="shared" si="17"/>
        <v/>
      </c>
      <c r="AN76" s="61" t="str">
        <f t="shared" si="19"/>
        <v/>
      </c>
    </row>
    <row r="77" spans="1:40" ht="13.5" customHeight="1">
      <c r="A77" s="286" t="str">
        <f>IF(Baseline!A76="","",Baseline!A76)</f>
        <v/>
      </c>
      <c r="B77" s="140" t="str">
        <f>IF(Baseline!B76="","",Baseline!B76)</f>
        <v/>
      </c>
      <c r="C77" s="140" t="str">
        <f>IF(Baseline!C76="","",Baseline!C76)</f>
        <v/>
      </c>
      <c r="D77" s="287" t="str">
        <f>IF(Baseline!D76="","",Baseline!D76)</f>
        <v/>
      </c>
      <c r="E77" s="131" t="str">
        <f t="shared" si="8"/>
        <v/>
      </c>
      <c r="F77" s="132"/>
      <c r="G77" s="100"/>
      <c r="H77" s="100"/>
      <c r="I77" s="100"/>
      <c r="J77" s="100"/>
      <c r="K77" s="473"/>
      <c r="L77" s="473"/>
      <c r="M77" s="473"/>
      <c r="N77" s="473"/>
      <c r="O77" s="487"/>
      <c r="P77" s="475"/>
      <c r="Q77" s="100"/>
      <c r="R77" s="100"/>
      <c r="S77" s="100"/>
      <c r="T77" s="100"/>
      <c r="U77" s="100"/>
      <c r="V77" s="332"/>
      <c r="W77" s="205"/>
      <c r="X77" s="210"/>
      <c r="Y77" s="210"/>
      <c r="Z77" s="210"/>
      <c r="AA77" s="210"/>
      <c r="AB77" s="210"/>
      <c r="AC77" s="210"/>
      <c r="AD77" s="262" t="str">
        <f t="shared" si="18"/>
        <v/>
      </c>
      <c r="AE77" s="49" t="str">
        <f t="shared" si="9"/>
        <v/>
      </c>
      <c r="AF77" s="47" t="str">
        <f t="shared" si="10"/>
        <v/>
      </c>
      <c r="AG77" s="47" t="str">
        <f t="shared" si="11"/>
        <v/>
      </c>
      <c r="AH77" s="47" t="str">
        <f t="shared" si="12"/>
        <v/>
      </c>
      <c r="AI77" s="47" t="str">
        <f t="shared" si="13"/>
        <v/>
      </c>
      <c r="AJ77" s="47" t="str">
        <f t="shared" si="14"/>
        <v/>
      </c>
      <c r="AK77" s="47" t="str">
        <f t="shared" si="15"/>
        <v/>
      </c>
      <c r="AL77" s="47" t="str">
        <f t="shared" si="16"/>
        <v/>
      </c>
      <c r="AM77" s="221" t="str">
        <f t="shared" si="17"/>
        <v/>
      </c>
      <c r="AN77" s="61" t="str">
        <f t="shared" si="19"/>
        <v/>
      </c>
    </row>
    <row r="78" spans="1:40" ht="13.5" customHeight="1">
      <c r="A78" s="286" t="str">
        <f>IF(Baseline!A77="","",Baseline!A77)</f>
        <v/>
      </c>
      <c r="B78" s="140" t="str">
        <f>IF(Baseline!B77="","",Baseline!B77)</f>
        <v/>
      </c>
      <c r="C78" s="140" t="str">
        <f>IF(Baseline!C77="","",Baseline!C77)</f>
        <v/>
      </c>
      <c r="D78" s="287" t="str">
        <f>IF(Baseline!D77="","",Baseline!D77)</f>
        <v/>
      </c>
      <c r="E78" s="131" t="str">
        <f t="shared" si="8"/>
        <v/>
      </c>
      <c r="F78" s="132"/>
      <c r="G78" s="100"/>
      <c r="H78" s="100"/>
      <c r="I78" s="100"/>
      <c r="J78" s="100"/>
      <c r="K78" s="473"/>
      <c r="L78" s="473"/>
      <c r="M78" s="473"/>
      <c r="N78" s="473"/>
      <c r="O78" s="487"/>
      <c r="P78" s="475"/>
      <c r="Q78" s="100"/>
      <c r="R78" s="100"/>
      <c r="S78" s="100"/>
      <c r="T78" s="100"/>
      <c r="U78" s="100"/>
      <c r="V78" s="332"/>
      <c r="W78" s="205"/>
      <c r="X78" s="210"/>
      <c r="Y78" s="210"/>
      <c r="Z78" s="210"/>
      <c r="AA78" s="210"/>
      <c r="AB78" s="210"/>
      <c r="AC78" s="210"/>
      <c r="AD78" s="262" t="str">
        <f t="shared" si="18"/>
        <v/>
      </c>
      <c r="AE78" s="49" t="str">
        <f t="shared" si="9"/>
        <v/>
      </c>
      <c r="AF78" s="47" t="str">
        <f t="shared" si="10"/>
        <v/>
      </c>
      <c r="AG78" s="47" t="str">
        <f t="shared" si="11"/>
        <v/>
      </c>
      <c r="AH78" s="47" t="str">
        <f t="shared" si="12"/>
        <v/>
      </c>
      <c r="AI78" s="47" t="str">
        <f t="shared" si="13"/>
        <v/>
      </c>
      <c r="AJ78" s="47" t="str">
        <f t="shared" si="14"/>
        <v/>
      </c>
      <c r="AK78" s="47" t="str">
        <f t="shared" si="15"/>
        <v/>
      </c>
      <c r="AL78" s="47" t="str">
        <f t="shared" si="16"/>
        <v/>
      </c>
      <c r="AM78" s="221" t="str">
        <f t="shared" si="17"/>
        <v/>
      </c>
      <c r="AN78" s="61" t="str">
        <f t="shared" si="19"/>
        <v/>
      </c>
    </row>
    <row r="79" spans="1:40" ht="13.5" customHeight="1">
      <c r="A79" s="286" t="str">
        <f>IF(Baseline!A78="","",Baseline!A78)</f>
        <v/>
      </c>
      <c r="B79" s="140" t="str">
        <f>IF(Baseline!B78="","",Baseline!B78)</f>
        <v/>
      </c>
      <c r="C79" s="140" t="str">
        <f>IF(Baseline!C78="","",Baseline!C78)</f>
        <v/>
      </c>
      <c r="D79" s="287" t="str">
        <f>IF(Baseline!D78="","",Baseline!D78)</f>
        <v/>
      </c>
      <c r="E79" s="131" t="str">
        <f t="shared" si="8"/>
        <v/>
      </c>
      <c r="F79" s="132"/>
      <c r="G79" s="100"/>
      <c r="H79" s="100"/>
      <c r="I79" s="100"/>
      <c r="J79" s="100"/>
      <c r="K79" s="473"/>
      <c r="L79" s="473"/>
      <c r="M79" s="473"/>
      <c r="N79" s="473"/>
      <c r="O79" s="487"/>
      <c r="P79" s="475"/>
      <c r="Q79" s="100"/>
      <c r="R79" s="100"/>
      <c r="S79" s="100"/>
      <c r="T79" s="100"/>
      <c r="U79" s="100"/>
      <c r="V79" s="332"/>
      <c r="W79" s="205"/>
      <c r="X79" s="210"/>
      <c r="Y79" s="210"/>
      <c r="Z79" s="210"/>
      <c r="AA79" s="210"/>
      <c r="AB79" s="210"/>
      <c r="AC79" s="210"/>
      <c r="AD79" s="262" t="str">
        <f t="shared" si="18"/>
        <v/>
      </c>
      <c r="AE79" s="49" t="str">
        <f t="shared" si="9"/>
        <v/>
      </c>
      <c r="AF79" s="47" t="str">
        <f t="shared" si="10"/>
        <v/>
      </c>
      <c r="AG79" s="47" t="str">
        <f t="shared" si="11"/>
        <v/>
      </c>
      <c r="AH79" s="47" t="str">
        <f t="shared" si="12"/>
        <v/>
      </c>
      <c r="AI79" s="47" t="str">
        <f t="shared" si="13"/>
        <v/>
      </c>
      <c r="AJ79" s="47" t="str">
        <f t="shared" si="14"/>
        <v/>
      </c>
      <c r="AK79" s="47" t="str">
        <f t="shared" si="15"/>
        <v/>
      </c>
      <c r="AL79" s="47" t="str">
        <f t="shared" si="16"/>
        <v/>
      </c>
      <c r="AM79" s="221" t="str">
        <f t="shared" si="17"/>
        <v/>
      </c>
      <c r="AN79" s="61" t="str">
        <f t="shared" si="19"/>
        <v/>
      </c>
    </row>
    <row r="80" spans="1:40" ht="13.5" customHeight="1">
      <c r="A80" s="286" t="str">
        <f>IF(Baseline!A79="","",Baseline!A79)</f>
        <v/>
      </c>
      <c r="B80" s="140" t="str">
        <f>IF(Baseline!B79="","",Baseline!B79)</f>
        <v/>
      </c>
      <c r="C80" s="140" t="str">
        <f>IF(Baseline!C79="","",Baseline!C79)</f>
        <v/>
      </c>
      <c r="D80" s="287" t="str">
        <f>IF(Baseline!D79="","",Baseline!D79)</f>
        <v/>
      </c>
      <c r="E80" s="131" t="str">
        <f t="shared" si="8"/>
        <v/>
      </c>
      <c r="F80" s="132"/>
      <c r="G80" s="100"/>
      <c r="H80" s="100"/>
      <c r="I80" s="100"/>
      <c r="J80" s="100"/>
      <c r="K80" s="473"/>
      <c r="L80" s="473"/>
      <c r="M80" s="473"/>
      <c r="N80" s="473"/>
      <c r="O80" s="487"/>
      <c r="P80" s="475"/>
      <c r="Q80" s="100"/>
      <c r="R80" s="100"/>
      <c r="S80" s="100"/>
      <c r="T80" s="100"/>
      <c r="U80" s="100"/>
      <c r="V80" s="332"/>
      <c r="W80" s="205"/>
      <c r="X80" s="210"/>
      <c r="Y80" s="210"/>
      <c r="Z80" s="210"/>
      <c r="AA80" s="210"/>
      <c r="AB80" s="210"/>
      <c r="AC80" s="210"/>
      <c r="AD80" s="262" t="str">
        <f t="shared" si="18"/>
        <v/>
      </c>
      <c r="AE80" s="49" t="str">
        <f t="shared" si="9"/>
        <v/>
      </c>
      <c r="AF80" s="47" t="str">
        <f t="shared" si="10"/>
        <v/>
      </c>
      <c r="AG80" s="47" t="str">
        <f t="shared" si="11"/>
        <v/>
      </c>
      <c r="AH80" s="47" t="str">
        <f t="shared" si="12"/>
        <v/>
      </c>
      <c r="AI80" s="47" t="str">
        <f t="shared" si="13"/>
        <v/>
      </c>
      <c r="AJ80" s="47" t="str">
        <f t="shared" si="14"/>
        <v/>
      </c>
      <c r="AK80" s="47" t="str">
        <f t="shared" si="15"/>
        <v/>
      </c>
      <c r="AL80" s="47" t="str">
        <f t="shared" si="16"/>
        <v/>
      </c>
      <c r="AM80" s="221" t="str">
        <f t="shared" si="17"/>
        <v/>
      </c>
      <c r="AN80" s="61" t="str">
        <f t="shared" si="19"/>
        <v/>
      </c>
    </row>
    <row r="81" spans="1:40" ht="13.5" customHeight="1">
      <c r="A81" s="286" t="str">
        <f>IF(Baseline!A80="","",Baseline!A80)</f>
        <v/>
      </c>
      <c r="B81" s="140" t="str">
        <f>IF(Baseline!B80="","",Baseline!B80)</f>
        <v/>
      </c>
      <c r="C81" s="140" t="str">
        <f>IF(Baseline!C80="","",Baseline!C80)</f>
        <v/>
      </c>
      <c r="D81" s="287" t="str">
        <f>IF(Baseline!D80="","",Baseline!D80)</f>
        <v/>
      </c>
      <c r="E81" s="131" t="str">
        <f t="shared" si="8"/>
        <v/>
      </c>
      <c r="F81" s="132"/>
      <c r="G81" s="100"/>
      <c r="H81" s="100"/>
      <c r="I81" s="100"/>
      <c r="J81" s="100"/>
      <c r="K81" s="473"/>
      <c r="L81" s="473"/>
      <c r="M81" s="473"/>
      <c r="N81" s="473"/>
      <c r="O81" s="487"/>
      <c r="P81" s="475"/>
      <c r="Q81" s="100"/>
      <c r="R81" s="100"/>
      <c r="S81" s="100"/>
      <c r="T81" s="100"/>
      <c r="U81" s="100"/>
      <c r="V81" s="332"/>
      <c r="W81" s="205"/>
      <c r="X81" s="210"/>
      <c r="Y81" s="210"/>
      <c r="Z81" s="210"/>
      <c r="AA81" s="210"/>
      <c r="AB81" s="210"/>
      <c r="AC81" s="210"/>
      <c r="AD81" s="262" t="str">
        <f t="shared" si="18"/>
        <v/>
      </c>
      <c r="AE81" s="49" t="str">
        <f t="shared" si="9"/>
        <v/>
      </c>
      <c r="AF81" s="47" t="str">
        <f t="shared" si="10"/>
        <v/>
      </c>
      <c r="AG81" s="47" t="str">
        <f t="shared" si="11"/>
        <v/>
      </c>
      <c r="AH81" s="47" t="str">
        <f t="shared" si="12"/>
        <v/>
      </c>
      <c r="AI81" s="47" t="str">
        <f t="shared" si="13"/>
        <v/>
      </c>
      <c r="AJ81" s="47" t="str">
        <f t="shared" si="14"/>
        <v/>
      </c>
      <c r="AK81" s="47" t="str">
        <f t="shared" si="15"/>
        <v/>
      </c>
      <c r="AL81" s="47" t="str">
        <f t="shared" si="16"/>
        <v/>
      </c>
      <c r="AM81" s="221" t="str">
        <f t="shared" si="17"/>
        <v/>
      </c>
      <c r="AN81" s="61" t="str">
        <f t="shared" si="19"/>
        <v/>
      </c>
    </row>
    <row r="82" spans="1:40" ht="13.5" customHeight="1">
      <c r="A82" s="286" t="str">
        <f>IF(Baseline!A81="","",Baseline!A81)</f>
        <v/>
      </c>
      <c r="B82" s="140" t="str">
        <f>IF(Baseline!B81="","",Baseline!B81)</f>
        <v/>
      </c>
      <c r="C82" s="140" t="str">
        <f>IF(Baseline!C81="","",Baseline!C81)</f>
        <v/>
      </c>
      <c r="D82" s="287" t="str">
        <f>IF(Baseline!D81="","",Baseline!D81)</f>
        <v/>
      </c>
      <c r="E82" s="131" t="str">
        <f t="shared" si="8"/>
        <v/>
      </c>
      <c r="F82" s="132"/>
      <c r="G82" s="100"/>
      <c r="H82" s="100"/>
      <c r="I82" s="100"/>
      <c r="J82" s="100"/>
      <c r="K82" s="473"/>
      <c r="L82" s="473"/>
      <c r="M82" s="473"/>
      <c r="N82" s="473"/>
      <c r="O82" s="487"/>
      <c r="P82" s="475"/>
      <c r="Q82" s="100"/>
      <c r="R82" s="100"/>
      <c r="S82" s="100"/>
      <c r="T82" s="100"/>
      <c r="U82" s="100"/>
      <c r="V82" s="332"/>
      <c r="W82" s="205"/>
      <c r="X82" s="210"/>
      <c r="Y82" s="210"/>
      <c r="Z82" s="210"/>
      <c r="AA82" s="210"/>
      <c r="AB82" s="210"/>
      <c r="AC82" s="210"/>
      <c r="AD82" s="262" t="str">
        <f t="shared" si="18"/>
        <v/>
      </c>
      <c r="AE82" s="49" t="str">
        <f t="shared" si="9"/>
        <v/>
      </c>
      <c r="AF82" s="47" t="str">
        <f t="shared" si="10"/>
        <v/>
      </c>
      <c r="AG82" s="47" t="str">
        <f t="shared" si="11"/>
        <v/>
      </c>
      <c r="AH82" s="47" t="str">
        <f t="shared" si="12"/>
        <v/>
      </c>
      <c r="AI82" s="47" t="str">
        <f t="shared" si="13"/>
        <v/>
      </c>
      <c r="AJ82" s="47" t="str">
        <f t="shared" si="14"/>
        <v/>
      </c>
      <c r="AK82" s="47" t="str">
        <f t="shared" si="15"/>
        <v/>
      </c>
      <c r="AL82" s="47" t="str">
        <f t="shared" si="16"/>
        <v/>
      </c>
      <c r="AM82" s="221" t="str">
        <f t="shared" si="17"/>
        <v/>
      </c>
      <c r="AN82" s="61" t="str">
        <f t="shared" si="19"/>
        <v/>
      </c>
    </row>
    <row r="83" spans="1:40" ht="13.5" customHeight="1">
      <c r="A83" s="286" t="str">
        <f>IF(Baseline!A82="","",Baseline!A82)</f>
        <v/>
      </c>
      <c r="B83" s="140" t="str">
        <f>IF(Baseline!B82="","",Baseline!B82)</f>
        <v/>
      </c>
      <c r="C83" s="140" t="str">
        <f>IF(Baseline!C82="","",Baseline!C82)</f>
        <v/>
      </c>
      <c r="D83" s="287" t="str">
        <f>IF(Baseline!D82="","",Baseline!D82)</f>
        <v/>
      </c>
      <c r="E83" s="131" t="str">
        <f t="shared" si="8"/>
        <v/>
      </c>
      <c r="F83" s="132"/>
      <c r="G83" s="100"/>
      <c r="H83" s="100"/>
      <c r="I83" s="100"/>
      <c r="J83" s="100"/>
      <c r="K83" s="473"/>
      <c r="L83" s="473"/>
      <c r="M83" s="473"/>
      <c r="N83" s="473"/>
      <c r="O83" s="487"/>
      <c r="P83" s="475"/>
      <c r="Q83" s="100"/>
      <c r="R83" s="100"/>
      <c r="S83" s="100"/>
      <c r="T83" s="100"/>
      <c r="U83" s="100"/>
      <c r="V83" s="332"/>
      <c r="W83" s="205"/>
      <c r="X83" s="210"/>
      <c r="Y83" s="210"/>
      <c r="Z83" s="210"/>
      <c r="AA83" s="210"/>
      <c r="AB83" s="210"/>
      <c r="AC83" s="210"/>
      <c r="AD83" s="262" t="str">
        <f t="shared" si="18"/>
        <v/>
      </c>
      <c r="AE83" s="49" t="str">
        <f t="shared" si="9"/>
        <v/>
      </c>
      <c r="AF83" s="47" t="str">
        <f t="shared" si="10"/>
        <v/>
      </c>
      <c r="AG83" s="47" t="str">
        <f t="shared" si="11"/>
        <v/>
      </c>
      <c r="AH83" s="47" t="str">
        <f t="shared" si="12"/>
        <v/>
      </c>
      <c r="AI83" s="47" t="str">
        <f t="shared" si="13"/>
        <v/>
      </c>
      <c r="AJ83" s="47" t="str">
        <f t="shared" si="14"/>
        <v/>
      </c>
      <c r="AK83" s="47" t="str">
        <f t="shared" si="15"/>
        <v/>
      </c>
      <c r="AL83" s="47" t="str">
        <f t="shared" si="16"/>
        <v/>
      </c>
      <c r="AM83" s="221" t="str">
        <f t="shared" si="17"/>
        <v/>
      </c>
      <c r="AN83" s="61" t="str">
        <f t="shared" si="19"/>
        <v/>
      </c>
    </row>
    <row r="84" spans="1:40" ht="13.5" customHeight="1">
      <c r="A84" s="286" t="str">
        <f>IF(Baseline!A83="","",Baseline!A83)</f>
        <v/>
      </c>
      <c r="B84" s="140" t="str">
        <f>IF(Baseline!B83="","",Baseline!B83)</f>
        <v/>
      </c>
      <c r="C84" s="140" t="str">
        <f>IF(Baseline!C83="","",Baseline!C83)</f>
        <v/>
      </c>
      <c r="D84" s="287" t="str">
        <f>IF(Baseline!D83="","",Baseline!D83)</f>
        <v/>
      </c>
      <c r="E84" s="131" t="str">
        <f t="shared" si="8"/>
        <v/>
      </c>
      <c r="F84" s="132"/>
      <c r="G84" s="100"/>
      <c r="H84" s="100"/>
      <c r="I84" s="100"/>
      <c r="J84" s="100"/>
      <c r="K84" s="473"/>
      <c r="L84" s="473"/>
      <c r="M84" s="473"/>
      <c r="N84" s="473"/>
      <c r="O84" s="487"/>
      <c r="P84" s="475"/>
      <c r="Q84" s="100"/>
      <c r="R84" s="100"/>
      <c r="S84" s="100"/>
      <c r="T84" s="100"/>
      <c r="U84" s="100"/>
      <c r="V84" s="332"/>
      <c r="W84" s="205"/>
      <c r="X84" s="210"/>
      <c r="Y84" s="210"/>
      <c r="Z84" s="210"/>
      <c r="AA84" s="210"/>
      <c r="AB84" s="210"/>
      <c r="AC84" s="210"/>
      <c r="AD84" s="262" t="str">
        <f t="shared" si="18"/>
        <v/>
      </c>
      <c r="AE84" s="49" t="str">
        <f t="shared" si="9"/>
        <v/>
      </c>
      <c r="AF84" s="47" t="str">
        <f t="shared" si="10"/>
        <v/>
      </c>
      <c r="AG84" s="47" t="str">
        <f t="shared" si="11"/>
        <v/>
      </c>
      <c r="AH84" s="47" t="str">
        <f t="shared" si="12"/>
        <v/>
      </c>
      <c r="AI84" s="47" t="str">
        <f t="shared" si="13"/>
        <v/>
      </c>
      <c r="AJ84" s="47" t="str">
        <f t="shared" si="14"/>
        <v/>
      </c>
      <c r="AK84" s="47" t="str">
        <f t="shared" si="15"/>
        <v/>
      </c>
      <c r="AL84" s="47" t="str">
        <f t="shared" si="16"/>
        <v/>
      </c>
      <c r="AM84" s="221" t="str">
        <f t="shared" si="17"/>
        <v/>
      </c>
      <c r="AN84" s="61" t="str">
        <f t="shared" si="19"/>
        <v/>
      </c>
    </row>
    <row r="85" spans="1:40" ht="13.5" customHeight="1">
      <c r="A85" s="286" t="str">
        <f>IF(Baseline!A84="","",Baseline!A84)</f>
        <v/>
      </c>
      <c r="B85" s="140" t="str">
        <f>IF(Baseline!B84="","",Baseline!B84)</f>
        <v/>
      </c>
      <c r="C85" s="140" t="str">
        <f>IF(Baseline!C84="","",Baseline!C84)</f>
        <v/>
      </c>
      <c r="D85" s="287" t="str">
        <f>IF(Baseline!D84="","",Baseline!D84)</f>
        <v/>
      </c>
      <c r="E85" s="131" t="str">
        <f t="shared" si="8"/>
        <v/>
      </c>
      <c r="F85" s="132"/>
      <c r="G85" s="100"/>
      <c r="H85" s="100"/>
      <c r="I85" s="100"/>
      <c r="J85" s="100"/>
      <c r="K85" s="473"/>
      <c r="L85" s="473"/>
      <c r="M85" s="473"/>
      <c r="N85" s="473"/>
      <c r="O85" s="487"/>
      <c r="P85" s="475"/>
      <c r="Q85" s="100"/>
      <c r="R85" s="100"/>
      <c r="S85" s="100"/>
      <c r="T85" s="100"/>
      <c r="U85" s="100"/>
      <c r="V85" s="332"/>
      <c r="W85" s="205"/>
      <c r="X85" s="210"/>
      <c r="Y85" s="210"/>
      <c r="Z85" s="210"/>
      <c r="AA85" s="210"/>
      <c r="AB85" s="210"/>
      <c r="AC85" s="210"/>
      <c r="AD85" s="262" t="str">
        <f t="shared" si="18"/>
        <v/>
      </c>
      <c r="AE85" s="49" t="str">
        <f t="shared" si="9"/>
        <v/>
      </c>
      <c r="AF85" s="47" t="str">
        <f t="shared" si="10"/>
        <v/>
      </c>
      <c r="AG85" s="47" t="str">
        <f t="shared" si="11"/>
        <v/>
      </c>
      <c r="AH85" s="47" t="str">
        <f t="shared" si="12"/>
        <v/>
      </c>
      <c r="AI85" s="47" t="str">
        <f t="shared" si="13"/>
        <v/>
      </c>
      <c r="AJ85" s="47" t="str">
        <f t="shared" si="14"/>
        <v/>
      </c>
      <c r="AK85" s="47" t="str">
        <f t="shared" si="15"/>
        <v/>
      </c>
      <c r="AL85" s="47" t="str">
        <f t="shared" si="16"/>
        <v/>
      </c>
      <c r="AM85" s="221" t="str">
        <f t="shared" si="17"/>
        <v/>
      </c>
      <c r="AN85" s="61" t="str">
        <f t="shared" si="19"/>
        <v/>
      </c>
    </row>
    <row r="86" spans="1:40" ht="13.5" customHeight="1">
      <c r="A86" s="286" t="str">
        <f>IF(Baseline!A85="","",Baseline!A85)</f>
        <v/>
      </c>
      <c r="B86" s="140" t="str">
        <f>IF(Baseline!B85="","",Baseline!B85)</f>
        <v/>
      </c>
      <c r="C86" s="140" t="str">
        <f>IF(Baseline!C85="","",Baseline!C85)</f>
        <v/>
      </c>
      <c r="D86" s="287" t="str">
        <f>IF(Baseline!D85="","",Baseline!D85)</f>
        <v/>
      </c>
      <c r="E86" s="131" t="str">
        <f t="shared" si="8"/>
        <v/>
      </c>
      <c r="F86" s="132"/>
      <c r="G86" s="100"/>
      <c r="H86" s="100"/>
      <c r="I86" s="100"/>
      <c r="J86" s="100"/>
      <c r="K86" s="473"/>
      <c r="L86" s="473"/>
      <c r="M86" s="473"/>
      <c r="N86" s="473"/>
      <c r="O86" s="487"/>
      <c r="P86" s="475"/>
      <c r="Q86" s="100"/>
      <c r="R86" s="100"/>
      <c r="S86" s="100"/>
      <c r="T86" s="100"/>
      <c r="U86" s="100"/>
      <c r="V86" s="332"/>
      <c r="W86" s="205"/>
      <c r="X86" s="210"/>
      <c r="Y86" s="210"/>
      <c r="Z86" s="210"/>
      <c r="AA86" s="210"/>
      <c r="AB86" s="210"/>
      <c r="AC86" s="210"/>
      <c r="AD86" s="262" t="str">
        <f t="shared" si="18"/>
        <v/>
      </c>
      <c r="AE86" s="49" t="str">
        <f t="shared" si="9"/>
        <v/>
      </c>
      <c r="AF86" s="47" t="str">
        <f t="shared" si="10"/>
        <v/>
      </c>
      <c r="AG86" s="47" t="str">
        <f t="shared" si="11"/>
        <v/>
      </c>
      <c r="AH86" s="47" t="str">
        <f t="shared" si="12"/>
        <v/>
      </c>
      <c r="AI86" s="47" t="str">
        <f t="shared" si="13"/>
        <v/>
      </c>
      <c r="AJ86" s="47" t="str">
        <f t="shared" si="14"/>
        <v/>
      </c>
      <c r="AK86" s="47" t="str">
        <f t="shared" si="15"/>
        <v/>
      </c>
      <c r="AL86" s="47" t="str">
        <f t="shared" si="16"/>
        <v/>
      </c>
      <c r="AM86" s="221" t="str">
        <f t="shared" si="17"/>
        <v/>
      </c>
      <c r="AN86" s="61" t="str">
        <f t="shared" si="19"/>
        <v/>
      </c>
    </row>
    <row r="87" spans="1:40" ht="13.5" customHeight="1">
      <c r="A87" s="286" t="str">
        <f>IF(Baseline!A86="","",Baseline!A86)</f>
        <v/>
      </c>
      <c r="B87" s="140" t="str">
        <f>IF(Baseline!B86="","",Baseline!B86)</f>
        <v/>
      </c>
      <c r="C87" s="140" t="str">
        <f>IF(Baseline!C86="","",Baseline!C86)</f>
        <v/>
      </c>
      <c r="D87" s="287" t="str">
        <f>IF(Baseline!D86="","",Baseline!D86)</f>
        <v/>
      </c>
      <c r="E87" s="131" t="str">
        <f t="shared" si="8"/>
        <v/>
      </c>
      <c r="F87" s="132"/>
      <c r="G87" s="100"/>
      <c r="H87" s="100"/>
      <c r="I87" s="100"/>
      <c r="J87" s="100"/>
      <c r="K87" s="473"/>
      <c r="L87" s="473"/>
      <c r="M87" s="473"/>
      <c r="N87" s="473"/>
      <c r="O87" s="487"/>
      <c r="P87" s="475"/>
      <c r="Q87" s="100"/>
      <c r="R87" s="100"/>
      <c r="S87" s="100"/>
      <c r="T87" s="100"/>
      <c r="U87" s="100"/>
      <c r="V87" s="332"/>
      <c r="W87" s="205"/>
      <c r="X87" s="210"/>
      <c r="Y87" s="210"/>
      <c r="Z87" s="210"/>
      <c r="AA87" s="210"/>
      <c r="AB87" s="210"/>
      <c r="AC87" s="210"/>
      <c r="AD87" s="262" t="str">
        <f t="shared" si="18"/>
        <v/>
      </c>
      <c r="AE87" s="49" t="str">
        <f t="shared" si="9"/>
        <v/>
      </c>
      <c r="AF87" s="47" t="str">
        <f t="shared" si="10"/>
        <v/>
      </c>
      <c r="AG87" s="47" t="str">
        <f t="shared" si="11"/>
        <v/>
      </c>
      <c r="AH87" s="47" t="str">
        <f t="shared" si="12"/>
        <v/>
      </c>
      <c r="AI87" s="47" t="str">
        <f t="shared" si="13"/>
        <v/>
      </c>
      <c r="AJ87" s="47" t="str">
        <f t="shared" si="14"/>
        <v/>
      </c>
      <c r="AK87" s="47" t="str">
        <f t="shared" si="15"/>
        <v/>
      </c>
      <c r="AL87" s="47" t="str">
        <f t="shared" si="16"/>
        <v/>
      </c>
      <c r="AM87" s="221" t="str">
        <f t="shared" si="17"/>
        <v/>
      </c>
      <c r="AN87" s="61" t="str">
        <f t="shared" si="19"/>
        <v/>
      </c>
    </row>
    <row r="88" spans="1:40" ht="13.5" customHeight="1">
      <c r="A88" s="286" t="str">
        <f>IF(Baseline!A87="","",Baseline!A87)</f>
        <v/>
      </c>
      <c r="B88" s="140" t="str">
        <f>IF(Baseline!B87="","",Baseline!B87)</f>
        <v/>
      </c>
      <c r="C88" s="140" t="str">
        <f>IF(Baseline!C87="","",Baseline!C87)</f>
        <v/>
      </c>
      <c r="D88" s="287" t="str">
        <f>IF(Baseline!D87="","",Baseline!D87)</f>
        <v/>
      </c>
      <c r="E88" s="131" t="str">
        <f t="shared" si="8"/>
        <v/>
      </c>
      <c r="F88" s="132"/>
      <c r="G88" s="100"/>
      <c r="H88" s="100"/>
      <c r="I88" s="100"/>
      <c r="J88" s="100"/>
      <c r="K88" s="473"/>
      <c r="L88" s="473"/>
      <c r="M88" s="473"/>
      <c r="N88" s="473"/>
      <c r="O88" s="487"/>
      <c r="P88" s="475"/>
      <c r="Q88" s="100"/>
      <c r="R88" s="100"/>
      <c r="S88" s="100"/>
      <c r="T88" s="100"/>
      <c r="U88" s="100"/>
      <c r="V88" s="332"/>
      <c r="W88" s="205"/>
      <c r="X88" s="210"/>
      <c r="Y88" s="210"/>
      <c r="Z88" s="210"/>
      <c r="AA88" s="210"/>
      <c r="AB88" s="210"/>
      <c r="AC88" s="210"/>
      <c r="AD88" s="262" t="str">
        <f t="shared" si="18"/>
        <v/>
      </c>
      <c r="AE88" s="49" t="str">
        <f t="shared" si="9"/>
        <v/>
      </c>
      <c r="AF88" s="47" t="str">
        <f t="shared" si="10"/>
        <v/>
      </c>
      <c r="AG88" s="47" t="str">
        <f t="shared" si="11"/>
        <v/>
      </c>
      <c r="AH88" s="47" t="str">
        <f t="shared" si="12"/>
        <v/>
      </c>
      <c r="AI88" s="47" t="str">
        <f t="shared" si="13"/>
        <v/>
      </c>
      <c r="AJ88" s="47" t="str">
        <f t="shared" si="14"/>
        <v/>
      </c>
      <c r="AK88" s="47" t="str">
        <f t="shared" si="15"/>
        <v/>
      </c>
      <c r="AL88" s="47" t="str">
        <f t="shared" si="16"/>
        <v/>
      </c>
      <c r="AM88" s="221" t="str">
        <f t="shared" si="17"/>
        <v/>
      </c>
      <c r="AN88" s="61" t="str">
        <f t="shared" si="19"/>
        <v/>
      </c>
    </row>
    <row r="89" spans="1:40" ht="13.5" customHeight="1">
      <c r="A89" s="286" t="str">
        <f>IF(Baseline!A88="","",Baseline!A88)</f>
        <v/>
      </c>
      <c r="B89" s="140" t="str">
        <f>IF(Baseline!B88="","",Baseline!B88)</f>
        <v/>
      </c>
      <c r="C89" s="140" t="str">
        <f>IF(Baseline!C88="","",Baseline!C88)</f>
        <v/>
      </c>
      <c r="D89" s="287" t="str">
        <f>IF(Baseline!D88="","",Baseline!D88)</f>
        <v/>
      </c>
      <c r="E89" s="131" t="str">
        <f t="shared" si="8"/>
        <v/>
      </c>
      <c r="F89" s="132"/>
      <c r="G89" s="100"/>
      <c r="H89" s="100"/>
      <c r="I89" s="100"/>
      <c r="J89" s="100"/>
      <c r="K89" s="473"/>
      <c r="L89" s="473"/>
      <c r="M89" s="473"/>
      <c r="N89" s="473"/>
      <c r="O89" s="487"/>
      <c r="P89" s="475"/>
      <c r="Q89" s="100"/>
      <c r="R89" s="100"/>
      <c r="S89" s="100"/>
      <c r="T89" s="100"/>
      <c r="U89" s="100"/>
      <c r="V89" s="332"/>
      <c r="W89" s="205"/>
      <c r="X89" s="210"/>
      <c r="Y89" s="210"/>
      <c r="Z89" s="210"/>
      <c r="AA89" s="210"/>
      <c r="AB89" s="210"/>
      <c r="AC89" s="210"/>
      <c r="AD89" s="262" t="str">
        <f t="shared" si="18"/>
        <v/>
      </c>
      <c r="AE89" s="49" t="str">
        <f t="shared" si="9"/>
        <v/>
      </c>
      <c r="AF89" s="47" t="str">
        <f t="shared" si="10"/>
        <v/>
      </c>
      <c r="AG89" s="47" t="str">
        <f t="shared" si="11"/>
        <v/>
      </c>
      <c r="AH89" s="47" t="str">
        <f t="shared" si="12"/>
        <v/>
      </c>
      <c r="AI89" s="47" t="str">
        <f t="shared" si="13"/>
        <v/>
      </c>
      <c r="AJ89" s="47" t="str">
        <f t="shared" si="14"/>
        <v/>
      </c>
      <c r="AK89" s="47" t="str">
        <f t="shared" si="15"/>
        <v/>
      </c>
      <c r="AL89" s="47" t="str">
        <f t="shared" si="16"/>
        <v/>
      </c>
      <c r="AM89" s="221" t="str">
        <f t="shared" si="17"/>
        <v/>
      </c>
      <c r="AN89" s="61" t="str">
        <f t="shared" si="19"/>
        <v/>
      </c>
    </row>
    <row r="90" spans="1:40" ht="13.5" customHeight="1">
      <c r="A90" s="286" t="str">
        <f>IF(Baseline!A89="","",Baseline!A89)</f>
        <v/>
      </c>
      <c r="B90" s="140" t="str">
        <f>IF(Baseline!B89="","",Baseline!B89)</f>
        <v/>
      </c>
      <c r="C90" s="140" t="str">
        <f>IF(Baseline!C89="","",Baseline!C89)</f>
        <v/>
      </c>
      <c r="D90" s="287" t="str">
        <f>IF(Baseline!D89="","",Baseline!D89)</f>
        <v/>
      </c>
      <c r="E90" s="131" t="str">
        <f t="shared" si="8"/>
        <v/>
      </c>
      <c r="F90" s="132"/>
      <c r="G90" s="100"/>
      <c r="H90" s="100"/>
      <c r="I90" s="100"/>
      <c r="J90" s="100"/>
      <c r="K90" s="473"/>
      <c r="L90" s="473"/>
      <c r="M90" s="473"/>
      <c r="N90" s="473"/>
      <c r="O90" s="487"/>
      <c r="P90" s="475"/>
      <c r="Q90" s="100"/>
      <c r="R90" s="100"/>
      <c r="S90" s="100"/>
      <c r="T90" s="100"/>
      <c r="U90" s="100"/>
      <c r="V90" s="332"/>
      <c r="W90" s="205"/>
      <c r="X90" s="210"/>
      <c r="Y90" s="210"/>
      <c r="Z90" s="210"/>
      <c r="AA90" s="210"/>
      <c r="AB90" s="210"/>
      <c r="AC90" s="210"/>
      <c r="AD90" s="262" t="str">
        <f t="shared" si="18"/>
        <v/>
      </c>
      <c r="AE90" s="49" t="str">
        <f t="shared" si="9"/>
        <v/>
      </c>
      <c r="AF90" s="47" t="str">
        <f t="shared" si="10"/>
        <v/>
      </c>
      <c r="AG90" s="47" t="str">
        <f t="shared" si="11"/>
        <v/>
      </c>
      <c r="AH90" s="47" t="str">
        <f t="shared" si="12"/>
        <v/>
      </c>
      <c r="AI90" s="47" t="str">
        <f t="shared" si="13"/>
        <v/>
      </c>
      <c r="AJ90" s="47" t="str">
        <f t="shared" si="14"/>
        <v/>
      </c>
      <c r="AK90" s="47" t="str">
        <f t="shared" si="15"/>
        <v/>
      </c>
      <c r="AL90" s="47" t="str">
        <f t="shared" si="16"/>
        <v/>
      </c>
      <c r="AM90" s="221" t="str">
        <f t="shared" si="17"/>
        <v/>
      </c>
      <c r="AN90" s="61" t="str">
        <f t="shared" si="19"/>
        <v/>
      </c>
    </row>
    <row r="91" spans="1:40" ht="13.5" customHeight="1">
      <c r="A91" s="286" t="str">
        <f>IF(Baseline!A90="","",Baseline!A90)</f>
        <v/>
      </c>
      <c r="B91" s="140" t="str">
        <f>IF(Baseline!B90="","",Baseline!B90)</f>
        <v/>
      </c>
      <c r="C91" s="140" t="str">
        <f>IF(Baseline!C90="","",Baseline!C90)</f>
        <v/>
      </c>
      <c r="D91" s="287" t="str">
        <f>IF(Baseline!D90="","",Baseline!D90)</f>
        <v/>
      </c>
      <c r="E91" s="131" t="str">
        <f t="shared" si="8"/>
        <v/>
      </c>
      <c r="F91" s="132"/>
      <c r="G91" s="100"/>
      <c r="H91" s="100"/>
      <c r="I91" s="100"/>
      <c r="J91" s="100"/>
      <c r="K91" s="473"/>
      <c r="L91" s="473"/>
      <c r="M91" s="473"/>
      <c r="N91" s="473"/>
      <c r="O91" s="487"/>
      <c r="P91" s="475"/>
      <c r="Q91" s="100"/>
      <c r="R91" s="100"/>
      <c r="S91" s="100"/>
      <c r="T91" s="100"/>
      <c r="U91" s="100"/>
      <c r="V91" s="332"/>
      <c r="W91" s="205"/>
      <c r="X91" s="210"/>
      <c r="Y91" s="210"/>
      <c r="Z91" s="210"/>
      <c r="AA91" s="210"/>
      <c r="AB91" s="210"/>
      <c r="AC91" s="210"/>
      <c r="AD91" s="262" t="str">
        <f t="shared" si="18"/>
        <v/>
      </c>
      <c r="AE91" s="49" t="str">
        <f t="shared" si="9"/>
        <v/>
      </c>
      <c r="AF91" s="47" t="str">
        <f t="shared" si="10"/>
        <v/>
      </c>
      <c r="AG91" s="47" t="str">
        <f t="shared" si="11"/>
        <v/>
      </c>
      <c r="AH91" s="47" t="str">
        <f t="shared" si="12"/>
        <v/>
      </c>
      <c r="AI91" s="47" t="str">
        <f t="shared" si="13"/>
        <v/>
      </c>
      <c r="AJ91" s="47" t="str">
        <f t="shared" si="14"/>
        <v/>
      </c>
      <c r="AK91" s="47" t="str">
        <f t="shared" si="15"/>
        <v/>
      </c>
      <c r="AL91" s="47" t="str">
        <f t="shared" si="16"/>
        <v/>
      </c>
      <c r="AM91" s="221" t="str">
        <f t="shared" si="17"/>
        <v/>
      </c>
      <c r="AN91" s="61" t="str">
        <f t="shared" si="19"/>
        <v/>
      </c>
    </row>
    <row r="92" spans="1:40" ht="13.5" customHeight="1">
      <c r="A92" s="286" t="str">
        <f>IF(Baseline!A91="","",Baseline!A91)</f>
        <v/>
      </c>
      <c r="B92" s="140" t="str">
        <f>IF(Baseline!B91="","",Baseline!B91)</f>
        <v/>
      </c>
      <c r="C92" s="140" t="str">
        <f>IF(Baseline!C91="","",Baseline!C91)</f>
        <v/>
      </c>
      <c r="D92" s="287" t="str">
        <f>IF(Baseline!D91="","",Baseline!D91)</f>
        <v/>
      </c>
      <c r="E92" s="131" t="str">
        <f t="shared" si="8"/>
        <v/>
      </c>
      <c r="F92" s="132"/>
      <c r="G92" s="100"/>
      <c r="H92" s="100"/>
      <c r="I92" s="100"/>
      <c r="J92" s="100"/>
      <c r="K92" s="473"/>
      <c r="L92" s="473"/>
      <c r="M92" s="473"/>
      <c r="N92" s="473"/>
      <c r="O92" s="487"/>
      <c r="P92" s="475"/>
      <c r="Q92" s="100"/>
      <c r="R92" s="100"/>
      <c r="S92" s="100"/>
      <c r="T92" s="100"/>
      <c r="U92" s="100"/>
      <c r="V92" s="332"/>
      <c r="W92" s="205"/>
      <c r="X92" s="210"/>
      <c r="Y92" s="210"/>
      <c r="Z92" s="210"/>
      <c r="AA92" s="210"/>
      <c r="AB92" s="210"/>
      <c r="AC92" s="210"/>
      <c r="AD92" s="262" t="str">
        <f t="shared" si="18"/>
        <v/>
      </c>
      <c r="AE92" s="49" t="str">
        <f t="shared" si="9"/>
        <v/>
      </c>
      <c r="AF92" s="47" t="str">
        <f t="shared" si="10"/>
        <v/>
      </c>
      <c r="AG92" s="47" t="str">
        <f t="shared" si="11"/>
        <v/>
      </c>
      <c r="AH92" s="47" t="str">
        <f t="shared" si="12"/>
        <v/>
      </c>
      <c r="AI92" s="47" t="str">
        <f t="shared" si="13"/>
        <v/>
      </c>
      <c r="AJ92" s="47" t="str">
        <f t="shared" si="14"/>
        <v/>
      </c>
      <c r="AK92" s="47" t="str">
        <f t="shared" si="15"/>
        <v/>
      </c>
      <c r="AL92" s="47" t="str">
        <f t="shared" si="16"/>
        <v/>
      </c>
      <c r="AM92" s="221" t="str">
        <f t="shared" si="17"/>
        <v/>
      </c>
      <c r="AN92" s="61" t="str">
        <f t="shared" si="19"/>
        <v/>
      </c>
    </row>
    <row r="93" spans="1:40" ht="13.5" customHeight="1">
      <c r="A93" s="288" t="str">
        <f>IF(Baseline!A92="","",Baseline!A92)</f>
        <v/>
      </c>
      <c r="B93" s="289" t="str">
        <f>IF(Baseline!B92="","",Baseline!B92)</f>
        <v/>
      </c>
      <c r="C93" s="289" t="str">
        <f>IF(Baseline!C92="","",Baseline!C92)</f>
        <v/>
      </c>
      <c r="D93" s="290" t="str">
        <f>IF(Baseline!D92="","",Baseline!D92)</f>
        <v/>
      </c>
      <c r="E93" s="308" t="str">
        <f t="shared" si="8"/>
        <v/>
      </c>
      <c r="F93" s="135"/>
      <c r="G93" s="104"/>
      <c r="H93" s="100"/>
      <c r="I93" s="104"/>
      <c r="J93" s="104"/>
      <c r="K93" s="473"/>
      <c r="L93" s="473"/>
      <c r="M93" s="473"/>
      <c r="N93" s="473"/>
      <c r="O93" s="487"/>
      <c r="P93" s="475"/>
      <c r="Q93" s="104"/>
      <c r="R93" s="104"/>
      <c r="S93" s="104"/>
      <c r="T93" s="104"/>
      <c r="U93" s="105"/>
      <c r="V93" s="332"/>
      <c r="W93" s="205"/>
      <c r="X93" s="210"/>
      <c r="Y93" s="210"/>
      <c r="Z93" s="210"/>
      <c r="AA93" s="210"/>
      <c r="AB93" s="210"/>
      <c r="AC93" s="210"/>
      <c r="AD93" s="263" t="str">
        <f t="shared" si="18"/>
        <v/>
      </c>
      <c r="AE93" s="53" t="str">
        <f t="shared" si="9"/>
        <v/>
      </c>
      <c r="AF93" s="51" t="str">
        <f t="shared" si="10"/>
        <v/>
      </c>
      <c r="AG93" s="51" t="str">
        <f t="shared" si="11"/>
        <v/>
      </c>
      <c r="AH93" s="51" t="str">
        <f t="shared" si="12"/>
        <v/>
      </c>
      <c r="AI93" s="51" t="str">
        <f t="shared" si="13"/>
        <v/>
      </c>
      <c r="AJ93" s="51" t="str">
        <f t="shared" si="14"/>
        <v/>
      </c>
      <c r="AK93" s="51" t="str">
        <f t="shared" si="15"/>
        <v/>
      </c>
      <c r="AL93" s="51" t="str">
        <f t="shared" si="16"/>
        <v/>
      </c>
      <c r="AM93" s="222" t="str">
        <f t="shared" si="17"/>
        <v/>
      </c>
      <c r="AN93" s="62" t="str">
        <f t="shared" si="19"/>
        <v/>
      </c>
    </row>
    <row r="94" spans="1:40" ht="22.5" customHeight="1">
      <c r="A94" s="63" t="s">
        <v>2</v>
      </c>
      <c r="B94" s="55">
        <f>SUM(B63:B93)</f>
        <v>2684.7</v>
      </c>
      <c r="C94" s="55">
        <f t="shared" ref="C94:D94" si="20">SUM(C63:C93)</f>
        <v>1</v>
      </c>
      <c r="D94" s="309">
        <f t="shared" si="20"/>
        <v>2684.7</v>
      </c>
      <c r="E94" s="90">
        <f>AD94/B94</f>
        <v>39.127838400000002</v>
      </c>
      <c r="F94" s="87" t="s">
        <v>3</v>
      </c>
      <c r="G94" s="64">
        <f>SUMPRODUCT(G63:G93,B63:B93,C63:C93)</f>
        <v>13879.898999999999</v>
      </c>
      <c r="H94" s="82" t="s">
        <v>12</v>
      </c>
      <c r="I94" s="64">
        <f>SUMPRODUCT(I63:I93,$B63:$B93,$C63:$C93)</f>
        <v>235475.03699999995</v>
      </c>
      <c r="J94" s="82" t="s">
        <v>12</v>
      </c>
      <c r="K94" s="485"/>
      <c r="L94" s="485"/>
      <c r="M94" s="485"/>
      <c r="N94" s="485"/>
      <c r="O94" s="488"/>
      <c r="P94" s="489"/>
      <c r="Q94" s="64">
        <f>SUMPRODUCT(Q63:Q93,$B63:$B93,$C63:$C93)</f>
        <v>0</v>
      </c>
      <c r="R94" s="64">
        <f>SUMPRODUCT(R63:R93,$B63:$B93,$C63:$C93)</f>
        <v>0</v>
      </c>
      <c r="S94" s="64">
        <f>SUMPRODUCT(S63:S93,$B63:$B93,$C63:$C93)</f>
        <v>27679.256999999998</v>
      </c>
      <c r="T94" s="64">
        <f>SUMPRODUCT(T63:T93,$B63:$B93,$C63:$C93)</f>
        <v>11946.914999999999</v>
      </c>
      <c r="U94" s="64">
        <f>SUMPRODUCT(U63:U93,$B63:$B93,$C63:$C93)</f>
        <v>10658.259</v>
      </c>
      <c r="V94" s="65">
        <f>SUMPRODUCT(V63:V93,$C$63:$C$93)</f>
        <v>60.047400000000003</v>
      </c>
      <c r="W94" s="66">
        <f>SUMPRODUCT(W63:W93,$C$63:$C$93)</f>
        <v>50.4</v>
      </c>
      <c r="X94" s="66">
        <f>SUMPRODUCT(X63:X93,$C$63:$C$93)</f>
        <v>0</v>
      </c>
      <c r="Y94" s="66">
        <f t="shared" ref="Y94:AB94" si="21">SUMPRODUCT(Y63:Y93,$C$63:$C$93)</f>
        <v>0</v>
      </c>
      <c r="Z94" s="66">
        <f t="shared" si="21"/>
        <v>0</v>
      </c>
      <c r="AA94" s="66">
        <f t="shared" si="21"/>
        <v>0</v>
      </c>
      <c r="AB94" s="66">
        <f t="shared" si="21"/>
        <v>0</v>
      </c>
      <c r="AC94" s="66">
        <f>SUMPRODUCT(AC63:AC93,$C$63:$C$93)</f>
        <v>0</v>
      </c>
      <c r="AD94" s="264">
        <f>SUMPRODUCT(E63:E93,D63:D93)</f>
        <v>105046.50775248</v>
      </c>
      <c r="AE94" s="67">
        <f t="shared" ref="AE94:AL94" si="22">SUMPRODUCT(AE63:AE93,$C$63:$C$93)</f>
        <v>60.047400000000003</v>
      </c>
      <c r="AF94" s="66">
        <f t="shared" si="22"/>
        <v>50.4</v>
      </c>
      <c r="AG94" s="66">
        <f t="shared" si="22"/>
        <v>0</v>
      </c>
      <c r="AH94" s="64">
        <f t="shared" si="22"/>
        <v>0</v>
      </c>
      <c r="AI94" s="66">
        <f t="shared" si="22"/>
        <v>0</v>
      </c>
      <c r="AJ94" s="66">
        <f t="shared" si="22"/>
        <v>0</v>
      </c>
      <c r="AK94" s="66">
        <f t="shared" si="22"/>
        <v>0</v>
      </c>
      <c r="AL94" s="66">
        <f t="shared" si="22"/>
        <v>0</v>
      </c>
      <c r="AM94" s="223">
        <f>SUMPRODUCT(AN63:AN93,D63:D93)</f>
        <v>65380.912543799997</v>
      </c>
      <c r="AN94" s="68">
        <f>AM94/B94</f>
        <v>24.353154</v>
      </c>
    </row>
    <row r="95" spans="1:40" s="80" customFormat="1" ht="27" customHeight="1">
      <c r="A95" s="498" t="s">
        <v>96</v>
      </c>
      <c r="B95" s="499"/>
      <c r="C95" s="499"/>
      <c r="D95" s="499"/>
      <c r="E95" s="499"/>
      <c r="F95" s="499"/>
      <c r="G95" s="499"/>
      <c r="H95" s="499"/>
      <c r="I95" s="499"/>
      <c r="J95" s="499"/>
      <c r="K95" s="499"/>
      <c r="L95" s="499"/>
      <c r="M95" s="499"/>
      <c r="N95" s="499"/>
      <c r="O95" s="499"/>
      <c r="P95" s="499"/>
      <c r="Q95" s="499"/>
      <c r="R95" s="499"/>
      <c r="S95" s="499"/>
      <c r="T95" s="499"/>
      <c r="U95" s="499"/>
      <c r="V95" s="499"/>
      <c r="W95" s="499"/>
      <c r="X95" s="499"/>
      <c r="Y95" s="499"/>
      <c r="Z95" s="499"/>
      <c r="AA95" s="499"/>
      <c r="AB95" s="499"/>
      <c r="AC95" s="499"/>
      <c r="AD95" s="499"/>
      <c r="AE95" s="499"/>
      <c r="AF95" s="499"/>
      <c r="AG95" s="499"/>
      <c r="AH95" s="499"/>
      <c r="AI95" s="499"/>
      <c r="AJ95" s="499"/>
      <c r="AK95" s="499"/>
      <c r="AL95" s="499"/>
      <c r="AM95" s="499"/>
      <c r="AN95" s="500"/>
    </row>
    <row r="96" spans="1:40" ht="25.5" customHeight="1">
      <c r="A96" s="501" t="s">
        <v>0</v>
      </c>
      <c r="B96" s="398" t="s">
        <v>94</v>
      </c>
      <c r="C96" s="433"/>
      <c r="D96" s="434"/>
      <c r="E96" s="378" t="s">
        <v>29</v>
      </c>
      <c r="F96" s="480" t="s">
        <v>3</v>
      </c>
      <c r="G96" s="502" t="s">
        <v>19</v>
      </c>
      <c r="H96" s="503"/>
      <c r="I96" s="503"/>
      <c r="J96" s="503"/>
      <c r="K96" s="503"/>
      <c r="L96" s="503"/>
      <c r="M96" s="503"/>
      <c r="N96" s="503"/>
      <c r="O96" s="503"/>
      <c r="P96" s="503"/>
      <c r="Q96" s="503"/>
      <c r="R96" s="503"/>
      <c r="S96" s="503"/>
      <c r="T96" s="503"/>
      <c r="U96" s="504"/>
      <c r="V96" s="254" t="s">
        <v>19</v>
      </c>
      <c r="W96" s="211"/>
      <c r="X96" s="211"/>
      <c r="Y96" s="211"/>
      <c r="Z96" s="211"/>
      <c r="AA96" s="211"/>
      <c r="AB96" s="211"/>
      <c r="AC96" s="211"/>
      <c r="AD96" s="211"/>
      <c r="AE96" s="497" t="s">
        <v>18</v>
      </c>
      <c r="AF96" s="490"/>
      <c r="AG96" s="490"/>
      <c r="AH96" s="490"/>
      <c r="AI96" s="490"/>
      <c r="AJ96" s="490"/>
      <c r="AK96" s="490"/>
      <c r="AL96" s="490"/>
      <c r="AM96" s="490"/>
      <c r="AN96" s="466"/>
    </row>
    <row r="97" spans="1:40" ht="84" customHeight="1" thickBot="1">
      <c r="A97" s="399"/>
      <c r="B97" s="399"/>
      <c r="C97" s="410"/>
      <c r="D97" s="411"/>
      <c r="E97" s="414"/>
      <c r="F97" s="415"/>
      <c r="G97" s="41" t="s">
        <v>5</v>
      </c>
      <c r="H97" s="449" t="s">
        <v>12</v>
      </c>
      <c r="I97" s="39" t="s">
        <v>6</v>
      </c>
      <c r="J97" s="449" t="s">
        <v>12</v>
      </c>
      <c r="K97" s="41" t="s">
        <v>5</v>
      </c>
      <c r="L97" s="449" t="s">
        <v>12</v>
      </c>
      <c r="M97" s="139" t="s">
        <v>6</v>
      </c>
      <c r="N97" s="449" t="s">
        <v>12</v>
      </c>
      <c r="O97" s="39" t="s">
        <v>64</v>
      </c>
      <c r="P97" s="449" t="s">
        <v>12</v>
      </c>
      <c r="Q97" s="39" t="s">
        <v>100</v>
      </c>
      <c r="R97" s="39" t="s">
        <v>99</v>
      </c>
      <c r="S97" s="39" t="s">
        <v>7</v>
      </c>
      <c r="T97" s="39" t="s">
        <v>8</v>
      </c>
      <c r="U97" s="39" t="s">
        <v>9</v>
      </c>
      <c r="V97" s="41" t="s">
        <v>141</v>
      </c>
      <c r="W97" s="39" t="s">
        <v>142</v>
      </c>
      <c r="X97" s="39" t="s">
        <v>149</v>
      </c>
      <c r="Y97" s="39" t="s">
        <v>137</v>
      </c>
      <c r="Z97" s="39" t="s">
        <v>143</v>
      </c>
      <c r="AA97" s="39" t="s">
        <v>144</v>
      </c>
      <c r="AB97" s="39" t="s">
        <v>145</v>
      </c>
      <c r="AC97" s="39" t="s">
        <v>146</v>
      </c>
      <c r="AD97" s="39" t="s">
        <v>148</v>
      </c>
      <c r="AE97" s="42" t="s">
        <v>141</v>
      </c>
      <c r="AF97" s="39" t="s">
        <v>142</v>
      </c>
      <c r="AG97" s="39" t="s">
        <v>150</v>
      </c>
      <c r="AH97" s="39" t="s">
        <v>137</v>
      </c>
      <c r="AI97" s="39" t="s">
        <v>143</v>
      </c>
      <c r="AJ97" s="39" t="s">
        <v>144</v>
      </c>
      <c r="AK97" s="39" t="s">
        <v>145</v>
      </c>
      <c r="AL97" s="39" t="s">
        <v>146</v>
      </c>
      <c r="AM97" s="137" t="s">
        <v>147</v>
      </c>
      <c r="AN97" s="40" t="s">
        <v>116</v>
      </c>
    </row>
    <row r="98" spans="1:40" ht="23.25" customHeight="1">
      <c r="A98" s="85" t="s">
        <v>2</v>
      </c>
      <c r="B98" s="412">
        <f>D94+D58</f>
        <v>2803.8999999999996</v>
      </c>
      <c r="C98" s="412"/>
      <c r="D98" s="413"/>
      <c r="E98" s="92">
        <f>X98/B98</f>
        <v>0</v>
      </c>
      <c r="F98" s="95" t="s">
        <v>3</v>
      </c>
      <c r="G98" s="30">
        <f>G58+G94</f>
        <v>16758.898999999998</v>
      </c>
      <c r="H98" s="401"/>
      <c r="I98" s="30">
        <f>I58+I94</f>
        <v>240061.03699999995</v>
      </c>
      <c r="J98" s="401"/>
      <c r="K98" s="30">
        <f>K58+K94</f>
        <v>0</v>
      </c>
      <c r="L98" s="401"/>
      <c r="M98" s="30">
        <f>M58+M94</f>
        <v>0</v>
      </c>
      <c r="N98" s="401"/>
      <c r="O98" s="30">
        <f>O58</f>
        <v>0</v>
      </c>
      <c r="P98" s="401"/>
      <c r="Q98" s="30">
        <f>Q58+Q94</f>
        <v>0</v>
      </c>
      <c r="R98" s="30">
        <f>R94+R58</f>
        <v>0</v>
      </c>
      <c r="S98" s="30">
        <f>S58+S94</f>
        <v>28489.256999999998</v>
      </c>
      <c r="T98" s="30">
        <f>T58+T94</f>
        <v>12489.914999999999</v>
      </c>
      <c r="U98" s="30">
        <f>U58+U94</f>
        <v>10658.259</v>
      </c>
      <c r="V98" s="31">
        <f>V58+V94</f>
        <v>681.91140000000007</v>
      </c>
      <c r="W98" s="30">
        <f>W58+W94</f>
        <v>1040.9760000000001</v>
      </c>
      <c r="X98" s="30">
        <f>X58</f>
        <v>0</v>
      </c>
      <c r="Y98" s="30">
        <f t="shared" ref="Y98:AF98" si="23">Y58+Y94</f>
        <v>0</v>
      </c>
      <c r="Z98" s="30">
        <f t="shared" si="23"/>
        <v>0</v>
      </c>
      <c r="AA98" s="30">
        <f t="shared" si="23"/>
        <v>420.39</v>
      </c>
      <c r="AB98" s="30">
        <f t="shared" si="23"/>
        <v>281.81700000000001</v>
      </c>
      <c r="AC98" s="30">
        <f t="shared" si="23"/>
        <v>0</v>
      </c>
      <c r="AD98" s="69">
        <f t="shared" si="23"/>
        <v>106644.75775248</v>
      </c>
      <c r="AE98" s="33">
        <f t="shared" si="23"/>
        <v>664.63739999999996</v>
      </c>
      <c r="AF98" s="30">
        <f t="shared" si="23"/>
        <v>1013.4599999999999</v>
      </c>
      <c r="AG98" s="30">
        <f>AG58</f>
        <v>0</v>
      </c>
      <c r="AH98" s="30">
        <f t="shared" ref="AH98:AM98" si="24">AH58+AH94</f>
        <v>0</v>
      </c>
      <c r="AI98" s="30">
        <f t="shared" si="24"/>
        <v>0</v>
      </c>
      <c r="AJ98" s="30">
        <f t="shared" si="24"/>
        <v>188.73000000000002</v>
      </c>
      <c r="AK98" s="30">
        <f t="shared" si="24"/>
        <v>126.51900000000001</v>
      </c>
      <c r="AL98" s="30">
        <f t="shared" si="24"/>
        <v>0</v>
      </c>
      <c r="AM98" s="69">
        <f t="shared" si="24"/>
        <v>66689.798543800003</v>
      </c>
      <c r="AN98" s="70">
        <f>AM98/B98</f>
        <v>23.784656565426733</v>
      </c>
    </row>
    <row r="99" spans="1:40">
      <c r="A99" s="71"/>
      <c r="B99" s="72"/>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F99" s="79"/>
      <c r="AG99" s="79"/>
      <c r="AH99" s="79"/>
      <c r="AI99" s="79"/>
      <c r="AJ99" s="79"/>
      <c r="AK99" s="79"/>
      <c r="AL99" s="79"/>
      <c r="AM99" s="79"/>
      <c r="AN99" s="79"/>
    </row>
    <row r="100" spans="1:40">
      <c r="A100" s="71"/>
      <c r="B100" s="72"/>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4"/>
      <c r="AF100" s="79"/>
      <c r="AG100" s="79"/>
      <c r="AH100" s="79"/>
      <c r="AI100" s="79"/>
      <c r="AJ100" s="79"/>
      <c r="AK100" s="79"/>
      <c r="AL100" s="79"/>
      <c r="AM100" s="79"/>
      <c r="AN100" s="79"/>
    </row>
    <row r="101" spans="1:40">
      <c r="A101" s="71"/>
      <c r="B101" s="72"/>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F101" s="79"/>
      <c r="AG101" s="79"/>
      <c r="AH101" s="79"/>
      <c r="AI101" s="79"/>
      <c r="AJ101" s="79"/>
      <c r="AK101" s="79"/>
      <c r="AL101" s="79"/>
      <c r="AM101" s="79"/>
      <c r="AN101" s="79"/>
    </row>
    <row r="102" spans="1:40">
      <c r="A102" s="71"/>
      <c r="B102" s="72"/>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F102" s="79"/>
      <c r="AG102" s="79"/>
      <c r="AH102" s="79"/>
      <c r="AI102" s="79"/>
      <c r="AJ102" s="79"/>
      <c r="AK102" s="79"/>
      <c r="AL102" s="79"/>
      <c r="AM102" s="79"/>
      <c r="AN102" s="79"/>
    </row>
    <row r="103" spans="1:40">
      <c r="A103" s="71"/>
      <c r="B103" s="72"/>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F103" s="79"/>
      <c r="AG103" s="79"/>
      <c r="AH103" s="79"/>
      <c r="AI103" s="79"/>
      <c r="AJ103" s="79"/>
      <c r="AK103" s="79"/>
      <c r="AL103" s="79"/>
      <c r="AM103" s="79"/>
      <c r="AN103" s="79"/>
    </row>
    <row r="104" spans="1:40">
      <c r="A104" s="71"/>
      <c r="B104" s="72"/>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F104" s="79"/>
      <c r="AG104" s="79"/>
      <c r="AH104" s="79"/>
      <c r="AI104" s="79"/>
      <c r="AJ104" s="79"/>
      <c r="AK104" s="79"/>
      <c r="AL104" s="79"/>
      <c r="AM104" s="79"/>
      <c r="AN104" s="79"/>
    </row>
    <row r="105" spans="1:40">
      <c r="A105" s="71"/>
      <c r="B105" s="72"/>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F105" s="79"/>
      <c r="AG105" s="79"/>
      <c r="AH105" s="79"/>
      <c r="AI105" s="79"/>
      <c r="AJ105" s="79"/>
      <c r="AK105" s="79"/>
      <c r="AL105" s="79"/>
      <c r="AM105" s="79"/>
      <c r="AN105" s="79"/>
    </row>
    <row r="106" spans="1:40">
      <c r="A106" s="71"/>
      <c r="B106" s="72"/>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F106" s="79"/>
      <c r="AG106" s="79"/>
      <c r="AH106" s="79"/>
      <c r="AI106" s="79"/>
      <c r="AJ106" s="79"/>
      <c r="AK106" s="79"/>
      <c r="AL106" s="79"/>
      <c r="AM106" s="79"/>
      <c r="AN106" s="79"/>
    </row>
    <row r="107" spans="1:40">
      <c r="A107" s="71"/>
      <c r="B107" s="72"/>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F107" s="79"/>
      <c r="AG107" s="79"/>
      <c r="AH107" s="79"/>
      <c r="AI107" s="79"/>
      <c r="AJ107" s="79"/>
      <c r="AK107" s="79"/>
      <c r="AL107" s="79"/>
      <c r="AM107" s="79"/>
      <c r="AN107" s="79"/>
    </row>
    <row r="108" spans="1:40">
      <c r="A108" s="71"/>
      <c r="B108" s="72"/>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F108" s="79"/>
      <c r="AG108" s="79"/>
      <c r="AH108" s="79"/>
      <c r="AI108" s="79"/>
      <c r="AJ108" s="79"/>
      <c r="AK108" s="79"/>
      <c r="AL108" s="79"/>
      <c r="AM108" s="79"/>
      <c r="AN108" s="79"/>
    </row>
    <row r="109" spans="1:40">
      <c r="A109" s="71"/>
      <c r="B109" s="72"/>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F109" s="79"/>
      <c r="AG109" s="79"/>
      <c r="AH109" s="79"/>
      <c r="AI109" s="79"/>
      <c r="AJ109" s="79"/>
      <c r="AK109" s="79"/>
      <c r="AL109" s="79"/>
      <c r="AM109" s="79"/>
      <c r="AN109" s="79"/>
    </row>
    <row r="110" spans="1:40">
      <c r="A110" s="71"/>
      <c r="B110" s="72"/>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F110" s="79"/>
      <c r="AG110" s="79"/>
      <c r="AH110" s="79"/>
      <c r="AI110" s="79"/>
      <c r="AJ110" s="79"/>
      <c r="AK110" s="79"/>
      <c r="AL110" s="79"/>
      <c r="AM110" s="79"/>
      <c r="AN110" s="79"/>
    </row>
    <row r="111" spans="1:40">
      <c r="A111" s="71"/>
      <c r="B111" s="72"/>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F111" s="79"/>
      <c r="AG111" s="79"/>
      <c r="AH111" s="79"/>
      <c r="AI111" s="79"/>
      <c r="AJ111" s="79"/>
      <c r="AK111" s="79"/>
      <c r="AL111" s="79"/>
      <c r="AM111" s="79"/>
      <c r="AN111" s="79"/>
    </row>
    <row r="112" spans="1:40">
      <c r="A112" s="71"/>
      <c r="B112" s="72"/>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F112" s="79"/>
      <c r="AG112" s="79"/>
      <c r="AH112" s="79"/>
      <c r="AI112" s="79"/>
      <c r="AJ112" s="79"/>
      <c r="AK112" s="79"/>
      <c r="AL112" s="79"/>
      <c r="AM112" s="79"/>
      <c r="AN112" s="79"/>
    </row>
    <row r="113" spans="1:40">
      <c r="A113" s="71"/>
      <c r="B113" s="72"/>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F113" s="79"/>
      <c r="AG113" s="79"/>
      <c r="AH113" s="79"/>
      <c r="AI113" s="79"/>
      <c r="AJ113" s="79"/>
      <c r="AK113" s="79"/>
      <c r="AL113" s="79"/>
      <c r="AM113" s="79"/>
      <c r="AN113" s="79"/>
    </row>
    <row r="114" spans="1:40">
      <c r="A114" s="71"/>
      <c r="B114" s="72"/>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F114" s="79"/>
      <c r="AG114" s="79"/>
      <c r="AH114" s="79"/>
      <c r="AI114" s="79"/>
      <c r="AJ114" s="79"/>
      <c r="AK114" s="79"/>
      <c r="AL114" s="79"/>
      <c r="AM114" s="79"/>
      <c r="AN114" s="79"/>
    </row>
    <row r="115" spans="1:40">
      <c r="A115" s="71"/>
      <c r="B115" s="72"/>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F115" s="79"/>
      <c r="AG115" s="79"/>
      <c r="AH115" s="79"/>
      <c r="AI115" s="79"/>
      <c r="AJ115" s="79"/>
      <c r="AK115" s="79"/>
      <c r="AL115" s="79"/>
      <c r="AM115" s="79"/>
      <c r="AN115" s="79"/>
    </row>
    <row r="116" spans="1:40">
      <c r="A116" s="71"/>
      <c r="B116" s="72"/>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F116" s="79"/>
      <c r="AG116" s="79"/>
      <c r="AH116" s="79"/>
      <c r="AI116" s="79"/>
      <c r="AJ116" s="79"/>
      <c r="AK116" s="79"/>
      <c r="AL116" s="79"/>
      <c r="AM116" s="79"/>
      <c r="AN116" s="79"/>
    </row>
    <row r="117" spans="1:40">
      <c r="A117" s="71"/>
      <c r="B117" s="72"/>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F117" s="79"/>
      <c r="AG117" s="79"/>
      <c r="AH117" s="79"/>
      <c r="AI117" s="79"/>
      <c r="AJ117" s="79"/>
      <c r="AK117" s="79"/>
      <c r="AL117" s="79"/>
      <c r="AM117" s="79"/>
      <c r="AN117" s="79"/>
    </row>
    <row r="118" spans="1:40">
      <c r="A118" s="71"/>
      <c r="B118" s="72"/>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F118" s="79"/>
      <c r="AG118" s="79"/>
      <c r="AH118" s="79"/>
      <c r="AI118" s="79"/>
      <c r="AJ118" s="79"/>
      <c r="AK118" s="79"/>
      <c r="AL118" s="79"/>
      <c r="AM118" s="79"/>
      <c r="AN118" s="79"/>
    </row>
    <row r="119" spans="1:40">
      <c r="A119" s="71"/>
      <c r="B119" s="72"/>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F119" s="79"/>
      <c r="AG119" s="79"/>
      <c r="AH119" s="79"/>
      <c r="AI119" s="79"/>
      <c r="AJ119" s="79"/>
      <c r="AK119" s="79"/>
      <c r="AL119" s="79"/>
      <c r="AM119" s="79"/>
      <c r="AN119" s="79"/>
    </row>
    <row r="120" spans="1:40">
      <c r="A120" s="71"/>
      <c r="B120" s="72"/>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F120" s="79"/>
      <c r="AG120" s="79"/>
      <c r="AH120" s="79"/>
      <c r="AI120" s="79"/>
      <c r="AJ120" s="79"/>
      <c r="AK120" s="79"/>
      <c r="AL120" s="79"/>
      <c r="AM120" s="79"/>
      <c r="AN120" s="79"/>
    </row>
    <row r="121" spans="1:40">
      <c r="A121" s="71"/>
      <c r="B121" s="72"/>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F121" s="79"/>
      <c r="AG121" s="79"/>
      <c r="AH121" s="79"/>
      <c r="AI121" s="79"/>
      <c r="AJ121" s="79"/>
      <c r="AK121" s="79"/>
      <c r="AL121" s="79"/>
      <c r="AM121" s="79"/>
      <c r="AN121" s="79"/>
    </row>
    <row r="122" spans="1:40">
      <c r="A122" s="71"/>
      <c r="B122" s="72"/>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F122" s="79"/>
      <c r="AG122" s="79"/>
      <c r="AH122" s="79"/>
      <c r="AI122" s="79"/>
      <c r="AJ122" s="79"/>
      <c r="AK122" s="79"/>
      <c r="AL122" s="79"/>
      <c r="AM122" s="79"/>
      <c r="AN122" s="79"/>
    </row>
    <row r="123" spans="1:40">
      <c r="A123" s="71"/>
      <c r="B123" s="72"/>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F123" s="79"/>
      <c r="AG123" s="79"/>
      <c r="AH123" s="79"/>
      <c r="AI123" s="79"/>
      <c r="AJ123" s="79"/>
      <c r="AK123" s="79"/>
      <c r="AL123" s="79"/>
      <c r="AM123" s="79"/>
      <c r="AN123" s="79"/>
    </row>
    <row r="124" spans="1:40">
      <c r="A124" s="71"/>
      <c r="B124" s="72"/>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F124" s="79"/>
      <c r="AG124" s="79"/>
      <c r="AH124" s="79"/>
      <c r="AI124" s="79"/>
      <c r="AJ124" s="79"/>
      <c r="AK124" s="79"/>
      <c r="AL124" s="79"/>
      <c r="AM124" s="79"/>
      <c r="AN124" s="79"/>
    </row>
    <row r="125" spans="1:40">
      <c r="A125" s="71"/>
      <c r="B125" s="72"/>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F125" s="79"/>
      <c r="AG125" s="79"/>
      <c r="AH125" s="79"/>
      <c r="AI125" s="79"/>
      <c r="AJ125" s="79"/>
      <c r="AK125" s="79"/>
      <c r="AL125" s="79"/>
      <c r="AM125" s="79"/>
      <c r="AN125" s="79"/>
    </row>
    <row r="126" spans="1:40">
      <c r="A126" s="71"/>
      <c r="B126" s="72"/>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F126" s="79"/>
      <c r="AG126" s="79"/>
      <c r="AH126" s="79"/>
      <c r="AI126" s="79"/>
      <c r="AJ126" s="79"/>
      <c r="AK126" s="79"/>
      <c r="AL126" s="79"/>
      <c r="AM126" s="79"/>
      <c r="AN126" s="79"/>
    </row>
    <row r="127" spans="1:40">
      <c r="A127" s="71"/>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F127" s="79"/>
      <c r="AG127" s="79"/>
      <c r="AH127" s="79"/>
      <c r="AI127" s="79"/>
      <c r="AJ127" s="79"/>
      <c r="AK127" s="79"/>
      <c r="AL127" s="79"/>
      <c r="AM127" s="79"/>
      <c r="AN127" s="79"/>
    </row>
    <row r="128" spans="1:40">
      <c r="A128" s="71"/>
      <c r="B128" s="72"/>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F128" s="79"/>
      <c r="AG128" s="79"/>
      <c r="AH128" s="79"/>
      <c r="AI128" s="79"/>
      <c r="AJ128" s="79"/>
      <c r="AK128" s="79"/>
      <c r="AL128" s="79"/>
      <c r="AM128" s="79"/>
      <c r="AN128" s="79"/>
    </row>
    <row r="131" spans="1:40">
      <c r="A131" s="7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F131" s="76"/>
      <c r="AG131" s="76"/>
      <c r="AH131" s="76"/>
      <c r="AI131" s="76"/>
      <c r="AJ131" s="76"/>
      <c r="AK131" s="76"/>
      <c r="AL131" s="76"/>
      <c r="AM131" s="76"/>
      <c r="AN131" s="76"/>
    </row>
    <row r="132" spans="1:40">
      <c r="A132" s="7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F132" s="76"/>
      <c r="AG132" s="76"/>
      <c r="AH132" s="76"/>
      <c r="AI132" s="76"/>
      <c r="AJ132" s="76"/>
      <c r="AK132" s="76"/>
      <c r="AL132" s="76"/>
      <c r="AM132" s="76"/>
      <c r="AN132" s="76"/>
    </row>
  </sheetData>
  <sheetProtection algorithmName="SHA-512" hashValue="AoWhbr+BObhsyunW0Q33s/xJSZ0cHGw22v7RYiWTjt+dBufeL8/Nbl2XjQZB9570pKBYHAlPdNEiSa14UzErSA==" saltValue="ysI3Nv4VWgG2b9B4bLezaQ==" spinCount="100000" sheet="1" objects="1" scenarios="1"/>
  <mergeCells count="75">
    <mergeCell ref="AE96:AN96"/>
    <mergeCell ref="A95:AN95"/>
    <mergeCell ref="A96:A97"/>
    <mergeCell ref="H97:H98"/>
    <mergeCell ref="J97:J98"/>
    <mergeCell ref="P97:P98"/>
    <mergeCell ref="G96:U96"/>
    <mergeCell ref="L97:L98"/>
    <mergeCell ref="N97:N98"/>
    <mergeCell ref="B98:D98"/>
    <mergeCell ref="B96:D97"/>
    <mergeCell ref="E96:E97"/>
    <mergeCell ref="F96:F97"/>
    <mergeCell ref="A1:S1"/>
    <mergeCell ref="G4:G5"/>
    <mergeCell ref="H4:H5"/>
    <mergeCell ref="I4:I5"/>
    <mergeCell ref="J4:J5"/>
    <mergeCell ref="L4:L5"/>
    <mergeCell ref="N4:N5"/>
    <mergeCell ref="E4:E5"/>
    <mergeCell ref="A2:AF2"/>
    <mergeCell ref="AE1:AN1"/>
    <mergeCell ref="AD4:AD5"/>
    <mergeCell ref="V1:AD1"/>
    <mergeCell ref="W4:W5"/>
    <mergeCell ref="AJ4:AJ5"/>
    <mergeCell ref="AH2:AN2"/>
    <mergeCell ref="S4:S5"/>
    <mergeCell ref="AE3:AN3"/>
    <mergeCell ref="AA4:AA5"/>
    <mergeCell ref="AB4:AB5"/>
    <mergeCell ref="AC4:AC5"/>
    <mergeCell ref="U4:U5"/>
    <mergeCell ref="V4:V5"/>
    <mergeCell ref="AL4:AL5"/>
    <mergeCell ref="AK4:AK5"/>
    <mergeCell ref="AN4:AN5"/>
    <mergeCell ref="AE4:AE5"/>
    <mergeCell ref="AF4:AF5"/>
    <mergeCell ref="AM4:AM5"/>
    <mergeCell ref="G3:U3"/>
    <mergeCell ref="V3:AD3"/>
    <mergeCell ref="AE60:AN60"/>
    <mergeCell ref="A60:A62"/>
    <mergeCell ref="G61:G62"/>
    <mergeCell ref="H61:H62"/>
    <mergeCell ref="I61:I62"/>
    <mergeCell ref="U61:U62"/>
    <mergeCell ref="J61:J62"/>
    <mergeCell ref="K61:K94"/>
    <mergeCell ref="G60:U60"/>
    <mergeCell ref="L61:L94"/>
    <mergeCell ref="M61:M94"/>
    <mergeCell ref="N61:N94"/>
    <mergeCell ref="S61:S62"/>
    <mergeCell ref="T61:T62"/>
    <mergeCell ref="O61:O94"/>
    <mergeCell ref="P61:P94"/>
    <mergeCell ref="A3:A5"/>
    <mergeCell ref="B3:B5"/>
    <mergeCell ref="C3:C5"/>
    <mergeCell ref="D3:D5"/>
    <mergeCell ref="D60:D62"/>
    <mergeCell ref="B60:B62"/>
    <mergeCell ref="C60:C62"/>
    <mergeCell ref="A59:AN59"/>
    <mergeCell ref="T4:T5"/>
    <mergeCell ref="F4:F5"/>
    <mergeCell ref="E3:F3"/>
    <mergeCell ref="V60:AD60"/>
    <mergeCell ref="E60:F60"/>
    <mergeCell ref="AD61:AD62"/>
    <mergeCell ref="E61:E62"/>
    <mergeCell ref="F61:F62"/>
  </mergeCells>
  <dataValidations count="8">
    <dataValidation type="list" allowBlank="1" showInputMessage="1" showErrorMessage="1" sqref="H7:H57 P7:P57 J63:J93 H63:H93 J7:J57 L7:L57 N7:N57" xr:uid="{00000000-0002-0000-0500-000000000000}">
      <formula1>Fuel_Type</formula1>
    </dataValidation>
    <dataValidation allowBlank="1" showInputMessage="1" showErrorMessage="1" promptTitle="Row number" sqref="G6 K6" xr:uid="{00000000-0002-0000-0500-000001000000}"/>
    <dataValidation type="decimal" allowBlank="1" showInputMessage="1" showErrorMessage="1" errorTitle="CHP generation" error="figure entered must be a negative value" sqref="Y63:Y93" xr:uid="{00000000-0002-0000-0500-000002000000}">
      <formula1>-100000000000000000</formula1>
      <formula2>0</formula2>
    </dataValidation>
    <dataValidation type="decimal" allowBlank="1" showInputMessage="1" showErrorMessage="1" errorTitle="Renewable generation" error="figure entered must be a negative value" sqref="Z63:Z93" xr:uid="{00000000-0002-0000-0500-000003000000}">
      <formula1>-100000000000000000</formula1>
      <formula2>0</formula2>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W63:W93" xr:uid="{00000000-0002-0000-0500-000004000000}"/>
    <dataValidation type="decimal" allowBlank="1" showInputMessage="1" showErrorMessage="1" errorTitle="CHP generation" error="figure entered must be a negative value" promptTitle="CHP generation value" prompt="enter as negative value (-)" sqref="Q63:Q93 Q7:Q57" xr:uid="{00000000-0002-0000-0500-000005000000}">
      <formula1>-100000000000000000</formula1>
      <formula2>0</formula2>
    </dataValidation>
    <dataValidation type="decimal" allowBlank="1" showInputMessage="1" showErrorMessage="1" errorTitle="Renewable generation" error="figure entered must be a negative value" promptTitle="Renewable energy generation" prompt="enter as a negative value (-)" sqref="R63:R93 R7:R57" xr:uid="{00000000-0002-0000-0500-000006000000}">
      <formula1>-100000000000000000</formula1>
      <formula2>0</formula2>
    </dataValidation>
    <dataValidation allowBlank="1" showInputMessage="1" showErrorMessage="1" promptTitle="Row number" prompt="Note row reference letters may change depending on number of systems present" sqref="G7:G57 I7:I57 K7:K57 M7:M57" xr:uid="{00000000-0002-0000-0500-000007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83"/>
  <sheetViews>
    <sheetView topLeftCell="A22" zoomScale="70" zoomScaleNormal="70" workbookViewId="0">
      <selection activeCell="H35" sqref="H35"/>
    </sheetView>
  </sheetViews>
  <sheetFormatPr defaultColWidth="9.140625" defaultRowHeight="12.75"/>
  <cols>
    <col min="1" max="1" width="30.7109375" style="2" customWidth="1"/>
    <col min="2" max="3" width="30.7109375" style="3" customWidth="1"/>
    <col min="4" max="4" width="23.28515625" style="2" customWidth="1"/>
    <col min="5" max="5" width="16.85546875" style="2" customWidth="1"/>
    <col min="6" max="6" width="17.5703125" style="21" customWidth="1"/>
    <col min="7" max="7" width="30.7109375" style="21" customWidth="1"/>
    <col min="8" max="9" width="30.7109375" style="2" customWidth="1"/>
    <col min="10" max="10" width="27.5703125" style="2" customWidth="1"/>
    <col min="11" max="11" width="23.28515625" style="2" customWidth="1"/>
    <col min="12" max="16384" width="9.140625" style="2"/>
  </cols>
  <sheetData>
    <row r="1" spans="1:15" s="187" customFormat="1" ht="26.25">
      <c r="A1" s="514" t="s">
        <v>111</v>
      </c>
      <c r="B1" s="514"/>
      <c r="C1" s="514"/>
      <c r="D1" s="514"/>
      <c r="E1" s="514"/>
      <c r="F1" s="515" t="s">
        <v>112</v>
      </c>
      <c r="G1" s="516"/>
      <c r="H1" s="516"/>
      <c r="I1" s="516"/>
      <c r="J1" s="516"/>
      <c r="K1" s="516"/>
    </row>
    <row r="2" spans="1:15">
      <c r="A2" s="21"/>
      <c r="B2" s="22"/>
      <c r="C2" s="22"/>
      <c r="D2" s="21"/>
      <c r="E2" s="23"/>
      <c r="G2" s="2"/>
    </row>
    <row r="3" spans="1:15" s="188" customFormat="1" ht="26.25">
      <c r="A3" s="513" t="s">
        <v>101</v>
      </c>
      <c r="B3" s="513"/>
      <c r="C3" s="513"/>
      <c r="D3" s="513"/>
      <c r="E3" s="513"/>
      <c r="F3" s="513"/>
      <c r="G3" s="513"/>
      <c r="H3" s="513"/>
      <c r="I3" s="513"/>
      <c r="J3" s="513"/>
      <c r="K3" s="513"/>
    </row>
    <row r="4" spans="1:15" s="1" customFormat="1">
      <c r="A4" s="21"/>
      <c r="B4" s="22"/>
      <c r="C4" s="22"/>
      <c r="D4" s="21"/>
      <c r="E4" s="23"/>
      <c r="F4" s="21"/>
      <c r="G4" s="2"/>
      <c r="H4" s="3"/>
      <c r="I4" s="3"/>
      <c r="J4" s="2"/>
      <c r="K4" s="2"/>
      <c r="L4" s="2"/>
      <c r="M4" s="2"/>
      <c r="N4" s="2"/>
      <c r="O4" s="2"/>
    </row>
    <row r="5" spans="1:15" s="4" customFormat="1" ht="13.9" customHeight="1">
      <c r="A5" s="189" t="s">
        <v>31</v>
      </c>
      <c r="B5" s="22"/>
      <c r="C5" s="22"/>
      <c r="D5" s="21"/>
      <c r="E5" s="23"/>
      <c r="F5" s="21"/>
      <c r="G5" s="190" t="s">
        <v>31</v>
      </c>
      <c r="H5" s="3"/>
      <c r="I5" s="3"/>
      <c r="J5" s="2"/>
      <c r="K5" s="2"/>
      <c r="L5" s="2"/>
      <c r="M5" s="2"/>
      <c r="N5" s="2"/>
      <c r="O5" s="2"/>
    </row>
    <row r="6" spans="1:15" s="4" customFormat="1" ht="13.9" customHeight="1">
      <c r="A6" s="21"/>
      <c r="B6" s="22"/>
      <c r="C6" s="22"/>
      <c r="D6" s="21"/>
      <c r="E6" s="23"/>
      <c r="F6" s="21"/>
      <c r="G6" s="2"/>
      <c r="H6" s="3"/>
      <c r="I6" s="3"/>
      <c r="J6" s="2"/>
      <c r="K6" s="2"/>
      <c r="L6" s="2"/>
      <c r="M6" s="2"/>
      <c r="N6" s="2"/>
      <c r="O6" s="2"/>
    </row>
    <row r="7" spans="1:15" s="4" customFormat="1" ht="29.25" customHeight="1">
      <c r="A7" s="510"/>
      <c r="B7" s="512" t="s">
        <v>260</v>
      </c>
      <c r="C7" s="512"/>
      <c r="D7" s="21"/>
      <c r="E7" s="23"/>
      <c r="F7" s="21"/>
      <c r="G7" s="510"/>
      <c r="H7" s="512" t="s">
        <v>260</v>
      </c>
      <c r="I7" s="512"/>
      <c r="J7" s="2"/>
      <c r="K7" s="2"/>
      <c r="L7" s="2"/>
      <c r="M7" s="2"/>
      <c r="N7" s="2"/>
      <c r="O7" s="2"/>
    </row>
    <row r="8" spans="1:15" s="1" customFormat="1" ht="15" customHeight="1">
      <c r="A8" s="511"/>
      <c r="B8" s="186" t="s">
        <v>32</v>
      </c>
      <c r="C8" s="186" t="s">
        <v>33</v>
      </c>
      <c r="D8" s="21"/>
      <c r="E8" s="23"/>
      <c r="F8" s="21"/>
      <c r="G8" s="511"/>
      <c r="H8" s="186" t="s">
        <v>32</v>
      </c>
      <c r="I8" s="186" t="s">
        <v>33</v>
      </c>
      <c r="J8" s="2"/>
      <c r="K8" s="2"/>
      <c r="L8" s="2"/>
      <c r="M8" s="2"/>
      <c r="N8" s="2"/>
      <c r="O8" s="2"/>
    </row>
    <row r="9" spans="1:15" s="6" customFormat="1" ht="39.950000000000003" customHeight="1">
      <c r="A9" s="7" t="s">
        <v>34</v>
      </c>
      <c r="B9" s="13">
        <f>Baseline!S57/1000</f>
        <v>1.932102</v>
      </c>
      <c r="C9" s="115">
        <v>3.4</v>
      </c>
      <c r="D9" s="20"/>
      <c r="E9" s="24"/>
      <c r="F9" s="20"/>
      <c r="G9" s="7" t="s">
        <v>34</v>
      </c>
      <c r="H9" s="13">
        <f>Baseline!Y57/1000</f>
        <v>1.6910399999999999</v>
      </c>
      <c r="I9" s="115">
        <v>1.528</v>
      </c>
      <c r="J9" s="5"/>
      <c r="K9" s="5"/>
      <c r="L9" s="5"/>
      <c r="M9" s="5"/>
      <c r="N9" s="5"/>
      <c r="O9" s="5"/>
    </row>
    <row r="10" spans="1:15" s="6" customFormat="1" ht="39.950000000000003" customHeight="1">
      <c r="A10" s="8" t="s">
        <v>35</v>
      </c>
      <c r="B10" s="13">
        <f>'Be Lean'!S57/1000</f>
        <v>1.5982499999999999</v>
      </c>
      <c r="C10" s="115">
        <v>3.4</v>
      </c>
      <c r="D10" s="20"/>
      <c r="E10" s="24"/>
      <c r="F10" s="20"/>
      <c r="G10" s="8" t="s">
        <v>35</v>
      </c>
      <c r="H10" s="13">
        <f>'Be Lean'!Y57/1000</f>
        <v>1.308886</v>
      </c>
      <c r="I10" s="115">
        <v>1.528</v>
      </c>
      <c r="J10" s="5"/>
      <c r="K10" s="5"/>
      <c r="L10" s="5"/>
      <c r="M10" s="5"/>
      <c r="N10" s="5"/>
      <c r="O10" s="5"/>
    </row>
    <row r="11" spans="1:15" s="6" customFormat="1" ht="39.950000000000003" customHeight="1">
      <c r="A11" s="8" t="s">
        <v>36</v>
      </c>
      <c r="B11" s="13">
        <f>'Be Clean'!X58/1000</f>
        <v>1.5982499999999999</v>
      </c>
      <c r="C11" s="115">
        <v>3.4</v>
      </c>
      <c r="D11" s="20"/>
      <c r="E11" s="24"/>
      <c r="F11" s="20"/>
      <c r="G11" s="8" t="s">
        <v>36</v>
      </c>
      <c r="H11" s="13">
        <f>'Be Clean'!AF58/1000</f>
        <v>1.308886</v>
      </c>
      <c r="I11" s="115">
        <v>1.528</v>
      </c>
      <c r="J11" s="5"/>
      <c r="K11" s="5"/>
      <c r="L11" s="5"/>
      <c r="M11" s="5"/>
      <c r="N11" s="5"/>
      <c r="O11" s="5"/>
    </row>
    <row r="12" spans="1:15" s="6" customFormat="1" ht="39.950000000000003" customHeight="1">
      <c r="A12" s="8" t="s">
        <v>37</v>
      </c>
      <c r="B12" s="13">
        <f>'Be Green'!AD58/1000</f>
        <v>1.5982499999999999</v>
      </c>
      <c r="C12" s="115">
        <v>3.4</v>
      </c>
      <c r="D12" s="20"/>
      <c r="E12" s="24"/>
      <c r="F12" s="20"/>
      <c r="G12" s="8" t="s">
        <v>37</v>
      </c>
      <c r="H12" s="13">
        <f>'Be Green'!AM58/1000</f>
        <v>1.308886</v>
      </c>
      <c r="I12" s="115">
        <v>1.528</v>
      </c>
      <c r="J12" s="5"/>
      <c r="K12" s="5"/>
      <c r="L12" s="5"/>
      <c r="M12" s="5"/>
      <c r="N12" s="5"/>
      <c r="O12" s="5"/>
    </row>
    <row r="13" spans="1:15" s="1" customFormat="1">
      <c r="A13" s="21"/>
      <c r="B13" s="22"/>
      <c r="C13" s="22"/>
      <c r="D13" s="21"/>
      <c r="E13" s="23"/>
      <c r="F13" s="21"/>
      <c r="G13" s="2"/>
      <c r="H13" s="3"/>
      <c r="I13" s="3"/>
      <c r="J13" s="2"/>
      <c r="K13" s="2"/>
      <c r="L13" s="2"/>
      <c r="M13" s="2"/>
      <c r="N13" s="2"/>
      <c r="O13" s="2"/>
    </row>
    <row r="14" spans="1:15" s="1" customFormat="1">
      <c r="A14" s="21"/>
      <c r="B14" s="22"/>
      <c r="C14" s="22"/>
      <c r="D14" s="21"/>
      <c r="E14" s="23"/>
      <c r="F14" s="21"/>
      <c r="G14" s="2"/>
      <c r="H14" s="3"/>
      <c r="I14" s="3"/>
      <c r="J14" s="2"/>
      <c r="K14" s="2"/>
      <c r="L14" s="2"/>
      <c r="M14" s="2"/>
      <c r="N14" s="2"/>
      <c r="O14" s="2"/>
    </row>
    <row r="15" spans="1:15" s="4" customFormat="1" ht="13.9" customHeight="1">
      <c r="A15" s="189" t="s">
        <v>38</v>
      </c>
      <c r="B15" s="22"/>
      <c r="C15" s="22"/>
      <c r="D15" s="21"/>
      <c r="E15" s="23"/>
      <c r="F15" s="21"/>
      <c r="G15" s="190" t="s">
        <v>38</v>
      </c>
      <c r="H15" s="3"/>
      <c r="I15" s="3"/>
      <c r="J15" s="2"/>
      <c r="K15" s="2"/>
      <c r="L15" s="2"/>
      <c r="M15" s="2"/>
      <c r="N15" s="2"/>
      <c r="O15" s="2"/>
    </row>
    <row r="16" spans="1:15" s="1" customFormat="1">
      <c r="A16" s="21"/>
      <c r="B16" s="22"/>
      <c r="C16" s="22"/>
      <c r="D16" s="21"/>
      <c r="E16" s="23"/>
      <c r="F16" s="21"/>
      <c r="G16" s="2"/>
      <c r="H16" s="3"/>
      <c r="I16" s="3"/>
      <c r="J16" s="2"/>
      <c r="K16" s="2"/>
      <c r="L16" s="2"/>
      <c r="M16" s="2"/>
      <c r="N16" s="2"/>
      <c r="O16" s="2"/>
    </row>
    <row r="17" spans="1:15" s="1" customFormat="1" ht="29.25" customHeight="1">
      <c r="A17" s="510"/>
      <c r="B17" s="512" t="s">
        <v>45</v>
      </c>
      <c r="C17" s="512"/>
      <c r="D17" s="21"/>
      <c r="E17" s="23"/>
      <c r="F17" s="21"/>
      <c r="G17" s="510"/>
      <c r="H17" s="512" t="s">
        <v>45</v>
      </c>
      <c r="I17" s="512"/>
      <c r="J17" s="2"/>
      <c r="K17" s="2"/>
      <c r="L17" s="2"/>
      <c r="M17" s="2"/>
      <c r="N17" s="2"/>
      <c r="O17" s="2"/>
    </row>
    <row r="18" spans="1:15" s="1" customFormat="1" ht="15" customHeight="1">
      <c r="A18" s="511"/>
      <c r="B18" s="186" t="s">
        <v>261</v>
      </c>
      <c r="C18" s="186" t="s">
        <v>44</v>
      </c>
      <c r="D18" s="21"/>
      <c r="E18" s="23"/>
      <c r="F18" s="21"/>
      <c r="G18" s="511"/>
      <c r="H18" s="186" t="s">
        <v>261</v>
      </c>
      <c r="I18" s="186" t="s">
        <v>44</v>
      </c>
      <c r="J18" s="2"/>
      <c r="K18" s="2"/>
      <c r="L18" s="2"/>
      <c r="M18" s="2"/>
      <c r="N18" s="2"/>
      <c r="O18" s="2"/>
    </row>
    <row r="19" spans="1:15" s="1" customFormat="1" ht="39.950000000000003" customHeight="1">
      <c r="A19" s="7" t="s">
        <v>39</v>
      </c>
      <c r="B19" s="13">
        <f>B9-B10</f>
        <v>0.33385200000000004</v>
      </c>
      <c r="C19" s="14">
        <f>B19/B9</f>
        <v>0.17279211967070063</v>
      </c>
      <c r="D19" s="21"/>
      <c r="E19" s="23"/>
      <c r="F19" s="21"/>
      <c r="G19" s="7" t="s">
        <v>39</v>
      </c>
      <c r="H19" s="13">
        <f>H9-H10</f>
        <v>0.38215399999999988</v>
      </c>
      <c r="I19" s="14">
        <f>H19/H9</f>
        <v>0.22598755795250255</v>
      </c>
      <c r="J19" s="2"/>
      <c r="K19" s="2"/>
      <c r="L19" s="2"/>
      <c r="M19" s="2"/>
      <c r="N19" s="2"/>
      <c r="O19" s="2"/>
    </row>
    <row r="20" spans="1:15" s="1" customFormat="1" ht="39.950000000000003" customHeight="1">
      <c r="A20" s="8" t="s">
        <v>40</v>
      </c>
      <c r="B20" s="13">
        <f>B10-B11</f>
        <v>0</v>
      </c>
      <c r="C20" s="14">
        <f>B20/B9</f>
        <v>0</v>
      </c>
      <c r="D20" s="21"/>
      <c r="E20" s="23"/>
      <c r="F20" s="21"/>
      <c r="G20" s="8" t="s">
        <v>40</v>
      </c>
      <c r="H20" s="13">
        <f>H10-H11</f>
        <v>0</v>
      </c>
      <c r="I20" s="14">
        <f>H20/H9</f>
        <v>0</v>
      </c>
      <c r="J20" s="2"/>
      <c r="K20" s="2"/>
      <c r="L20" s="2"/>
      <c r="M20" s="2"/>
      <c r="N20" s="2"/>
      <c r="O20" s="2"/>
    </row>
    <row r="21" spans="1:15" s="1" customFormat="1" ht="39.950000000000003" customHeight="1">
      <c r="A21" s="8" t="s">
        <v>41</v>
      </c>
      <c r="B21" s="13">
        <f>B11-B12</f>
        <v>0</v>
      </c>
      <c r="C21" s="14">
        <f>B21/B9</f>
        <v>0</v>
      </c>
      <c r="D21" s="21"/>
      <c r="E21" s="23"/>
      <c r="F21" s="21"/>
      <c r="G21" s="8" t="s">
        <v>41</v>
      </c>
      <c r="H21" s="13">
        <f>H11-H12</f>
        <v>0</v>
      </c>
      <c r="I21" s="14">
        <f>H21/H9</f>
        <v>0</v>
      </c>
      <c r="J21" s="2"/>
      <c r="K21" s="2"/>
      <c r="L21" s="2"/>
      <c r="M21" s="2"/>
      <c r="N21" s="2"/>
      <c r="O21" s="2"/>
    </row>
    <row r="22" spans="1:15" s="1" customFormat="1" ht="39.950000000000003" customHeight="1">
      <c r="A22" s="9" t="s">
        <v>42</v>
      </c>
      <c r="B22" s="17">
        <f>B9-B12</f>
        <v>0.33385200000000004</v>
      </c>
      <c r="C22" s="19">
        <f>B22/B9</f>
        <v>0.17279211967070063</v>
      </c>
      <c r="D22" s="21"/>
      <c r="E22" s="23"/>
      <c r="F22" s="21"/>
      <c r="G22" s="9" t="s">
        <v>42</v>
      </c>
      <c r="H22" s="17">
        <f>H9-H12</f>
        <v>0.38215399999999988</v>
      </c>
      <c r="I22" s="19">
        <f>H22/H9</f>
        <v>0.22598755795250255</v>
      </c>
      <c r="J22" s="2"/>
      <c r="K22" s="2"/>
      <c r="L22" s="2"/>
      <c r="M22" s="2"/>
      <c r="N22" s="2"/>
      <c r="O22" s="2"/>
    </row>
    <row r="23" spans="1:15" s="1" customFormat="1" ht="39.950000000000003" customHeight="1">
      <c r="A23" s="7" t="s">
        <v>43</v>
      </c>
      <c r="B23" s="13">
        <f>(B9-B22)</f>
        <v>1.5982499999999999</v>
      </c>
      <c r="C23" s="13" t="s">
        <v>3</v>
      </c>
      <c r="D23" s="21"/>
      <c r="E23" s="23"/>
      <c r="F23" s="21"/>
      <c r="G23" s="7" t="s">
        <v>43</v>
      </c>
      <c r="H23" s="13">
        <f>(H9-H22)</f>
        <v>1.308886</v>
      </c>
      <c r="I23" s="13" t="s">
        <v>3</v>
      </c>
      <c r="J23" s="2"/>
      <c r="K23" s="2"/>
      <c r="L23" s="2"/>
      <c r="M23" s="2"/>
      <c r="N23" s="2"/>
      <c r="O23" s="2"/>
    </row>
    <row r="24" spans="1:15" s="1" customFormat="1" ht="16.5" customHeight="1">
      <c r="A24" s="191"/>
      <c r="B24" s="512" t="s">
        <v>195</v>
      </c>
      <c r="C24" s="512"/>
      <c r="D24" s="21"/>
      <c r="E24" s="23"/>
      <c r="F24" s="21"/>
      <c r="G24" s="191"/>
      <c r="H24" s="512" t="s">
        <v>195</v>
      </c>
      <c r="I24" s="512"/>
      <c r="J24" s="2"/>
      <c r="K24" s="2"/>
      <c r="L24" s="2"/>
      <c r="M24" s="2"/>
      <c r="N24" s="2"/>
      <c r="O24" s="2"/>
    </row>
    <row r="25" spans="1:15" s="1" customFormat="1" ht="39.950000000000003" customHeight="1">
      <c r="A25" s="10" t="s">
        <v>51</v>
      </c>
      <c r="B25" s="17">
        <f>B23*30</f>
        <v>47.947499999999998</v>
      </c>
      <c r="C25" s="13" t="s">
        <v>3</v>
      </c>
      <c r="D25" s="21"/>
      <c r="E25" s="23"/>
      <c r="F25" s="21"/>
      <c r="G25" s="10" t="s">
        <v>51</v>
      </c>
      <c r="H25" s="17">
        <f>H23*30</f>
        <v>39.266579999999998</v>
      </c>
      <c r="I25" s="13" t="s">
        <v>3</v>
      </c>
      <c r="J25" s="2"/>
      <c r="K25" s="2"/>
      <c r="L25" s="2"/>
      <c r="M25" s="2"/>
      <c r="N25" s="2"/>
      <c r="O25" s="2"/>
    </row>
    <row r="26" spans="1:15" s="1" customFormat="1" ht="39.950000000000003" customHeight="1">
      <c r="A26" s="10" t="s">
        <v>66</v>
      </c>
      <c r="B26" s="17">
        <f>B25*60</f>
        <v>2876.85</v>
      </c>
      <c r="C26" s="13"/>
      <c r="D26" s="21"/>
      <c r="E26" s="23"/>
      <c r="F26" s="21"/>
      <c r="G26" s="10" t="s">
        <v>66</v>
      </c>
      <c r="H26" s="17">
        <f>H25*60</f>
        <v>2355.9947999999999</v>
      </c>
      <c r="I26" s="13"/>
      <c r="J26" s="2"/>
      <c r="K26" s="2"/>
      <c r="L26" s="2"/>
      <c r="M26" s="2"/>
      <c r="N26" s="2"/>
      <c r="O26" s="2"/>
    </row>
    <row r="27" spans="1:15" s="1" customFormat="1">
      <c r="A27" s="21"/>
      <c r="B27" s="22"/>
      <c r="C27" s="22"/>
      <c r="D27" s="21"/>
      <c r="E27" s="23"/>
      <c r="F27" s="21"/>
      <c r="G27" s="2"/>
      <c r="H27" s="3"/>
      <c r="I27" s="3"/>
      <c r="J27" s="2"/>
      <c r="K27" s="2"/>
      <c r="L27" s="2"/>
      <c r="M27" s="2"/>
      <c r="N27" s="2"/>
      <c r="O27" s="2"/>
    </row>
    <row r="28" spans="1:15" s="1" customFormat="1">
      <c r="A28" s="21"/>
      <c r="B28" s="22"/>
      <c r="C28" s="22"/>
      <c r="D28" s="21"/>
      <c r="E28" s="23"/>
      <c r="F28" s="21"/>
      <c r="G28" s="2"/>
      <c r="H28" s="3"/>
      <c r="I28" s="3"/>
      <c r="J28" s="2"/>
      <c r="K28" s="2"/>
      <c r="L28" s="2"/>
      <c r="M28" s="2"/>
      <c r="N28" s="2"/>
      <c r="O28" s="2"/>
    </row>
    <row r="29" spans="1:15" s="188" customFormat="1" ht="26.25">
      <c r="A29" s="513" t="s">
        <v>103</v>
      </c>
      <c r="B29" s="513"/>
      <c r="C29" s="513"/>
      <c r="D29" s="513"/>
      <c r="E29" s="513"/>
      <c r="F29" s="513"/>
      <c r="G29" s="513"/>
      <c r="H29" s="513"/>
      <c r="I29" s="513"/>
      <c r="J29" s="513"/>
      <c r="K29" s="513"/>
    </row>
    <row r="30" spans="1:15" s="1" customFormat="1">
      <c r="A30" s="21"/>
      <c r="B30" s="22"/>
      <c r="C30" s="22"/>
      <c r="D30" s="21"/>
      <c r="E30" s="23"/>
      <c r="F30" s="21"/>
      <c r="G30" s="2"/>
      <c r="H30" s="3"/>
      <c r="I30" s="3"/>
      <c r="J30" s="2"/>
      <c r="K30" s="2"/>
      <c r="L30" s="2"/>
      <c r="M30" s="2"/>
      <c r="N30" s="2"/>
      <c r="O30" s="2"/>
    </row>
    <row r="31" spans="1:15" s="4" customFormat="1" ht="13.9" customHeight="1">
      <c r="A31" s="189" t="s">
        <v>47</v>
      </c>
      <c r="B31" s="22"/>
      <c r="C31" s="22"/>
      <c r="D31" s="21"/>
      <c r="E31" s="23"/>
      <c r="F31" s="21"/>
      <c r="G31" s="189" t="s">
        <v>47</v>
      </c>
      <c r="H31" s="3"/>
      <c r="I31" s="3"/>
      <c r="J31" s="2"/>
      <c r="K31" s="2"/>
      <c r="L31" s="2"/>
      <c r="M31" s="2"/>
      <c r="N31" s="2"/>
      <c r="O31" s="2"/>
    </row>
    <row r="32" spans="1:15" s="4" customFormat="1" ht="13.9" customHeight="1">
      <c r="A32" s="21"/>
      <c r="B32" s="22"/>
      <c r="C32" s="22"/>
      <c r="D32" s="21"/>
      <c r="E32" s="23"/>
      <c r="F32" s="21"/>
      <c r="G32" s="2"/>
      <c r="H32" s="3"/>
      <c r="I32" s="3"/>
      <c r="J32" s="2"/>
      <c r="K32" s="2"/>
      <c r="L32" s="2"/>
      <c r="M32" s="2"/>
      <c r="N32" s="2"/>
      <c r="O32" s="2"/>
    </row>
    <row r="33" spans="1:15" s="4" customFormat="1" ht="43.9" customHeight="1">
      <c r="A33" s="510"/>
      <c r="B33" s="512" t="s">
        <v>48</v>
      </c>
      <c r="C33" s="512"/>
      <c r="D33" s="21"/>
      <c r="E33" s="23"/>
      <c r="F33" s="21"/>
      <c r="G33" s="510"/>
      <c r="H33" s="512" t="s">
        <v>48</v>
      </c>
      <c r="I33" s="512"/>
      <c r="J33" s="2"/>
      <c r="K33" s="2"/>
      <c r="L33" s="2"/>
      <c r="M33" s="2"/>
      <c r="N33" s="2"/>
      <c r="O33" s="2"/>
    </row>
    <row r="34" spans="1:15" s="1" customFormat="1" ht="15" customHeight="1">
      <c r="A34" s="511"/>
      <c r="B34" s="186" t="s">
        <v>32</v>
      </c>
      <c r="C34" s="186" t="s">
        <v>33</v>
      </c>
      <c r="D34" s="21"/>
      <c r="E34" s="23"/>
      <c r="F34" s="21"/>
      <c r="G34" s="511"/>
      <c r="H34" s="186" t="s">
        <v>32</v>
      </c>
      <c r="I34" s="186" t="s">
        <v>33</v>
      </c>
      <c r="J34" s="2"/>
      <c r="K34" s="2"/>
      <c r="L34" s="2"/>
      <c r="M34" s="2"/>
      <c r="N34" s="2"/>
      <c r="O34" s="2"/>
    </row>
    <row r="35" spans="1:15" s="6" customFormat="1" ht="39.950000000000003" customHeight="1">
      <c r="A35" s="7" t="s">
        <v>34</v>
      </c>
      <c r="B35" s="13">
        <f>Baseline!S93/1000</f>
        <v>155.78497951199998</v>
      </c>
      <c r="C35" s="115">
        <v>58.8</v>
      </c>
      <c r="D35" s="20"/>
      <c r="E35" s="24"/>
      <c r="F35" s="20"/>
      <c r="G35" s="7" t="s">
        <v>34</v>
      </c>
      <c r="H35" s="13">
        <f>Baseline!Y93/1000</f>
        <v>121.70953214999999</v>
      </c>
      <c r="I35" s="115">
        <v>26.4</v>
      </c>
      <c r="J35" s="5"/>
      <c r="K35" s="5"/>
      <c r="L35" s="5"/>
      <c r="M35" s="5"/>
      <c r="N35" s="5"/>
      <c r="O35" s="5"/>
    </row>
    <row r="36" spans="1:15" s="6" customFormat="1" ht="39.950000000000003" customHeight="1">
      <c r="A36" s="8" t="s">
        <v>35</v>
      </c>
      <c r="B36" s="13">
        <f>'Be Lean'!S93/1000</f>
        <v>136.0649022588</v>
      </c>
      <c r="C36" s="115">
        <v>58.8</v>
      </c>
      <c r="D36" s="20"/>
      <c r="E36" s="24"/>
      <c r="F36" s="20"/>
      <c r="G36" s="8" t="s">
        <v>35</v>
      </c>
      <c r="H36" s="13">
        <f>'Be Lean'!Y93/1000</f>
        <v>111.79705596299998</v>
      </c>
      <c r="I36" s="115">
        <v>26.4</v>
      </c>
      <c r="J36" s="5"/>
      <c r="K36" s="5"/>
      <c r="L36" s="5"/>
      <c r="M36" s="5"/>
      <c r="N36" s="5"/>
      <c r="O36" s="5"/>
    </row>
    <row r="37" spans="1:15" s="6" customFormat="1" ht="39.950000000000003" customHeight="1">
      <c r="A37" s="8" t="s">
        <v>36</v>
      </c>
      <c r="B37" s="13">
        <f>'Be Clean'!X94/1000</f>
        <v>136.0649022588</v>
      </c>
      <c r="C37" s="115">
        <v>58.8</v>
      </c>
      <c r="D37" s="20"/>
      <c r="E37" s="24"/>
      <c r="F37" s="20"/>
      <c r="G37" s="8" t="s">
        <v>36</v>
      </c>
      <c r="H37" s="13">
        <f>'Be Clean'!AF94/1000</f>
        <v>111.79705596299998</v>
      </c>
      <c r="I37" s="115">
        <v>26.4</v>
      </c>
      <c r="J37" s="5"/>
      <c r="K37" s="5"/>
      <c r="L37" s="5"/>
      <c r="M37" s="5"/>
      <c r="N37" s="5"/>
      <c r="O37" s="5"/>
    </row>
    <row r="38" spans="1:15" s="6" customFormat="1" ht="39.950000000000003" customHeight="1">
      <c r="A38" s="8" t="s">
        <v>37</v>
      </c>
      <c r="B38" s="13">
        <f>'Be Green'!AD94/1000</f>
        <v>105.04650775248</v>
      </c>
      <c r="C38" s="115">
        <v>58.8</v>
      </c>
      <c r="D38" s="20"/>
      <c r="E38" s="24"/>
      <c r="F38" s="20"/>
      <c r="G38" s="8" t="s">
        <v>37</v>
      </c>
      <c r="H38" s="13">
        <f>'Be Green'!AM94/1000</f>
        <v>65.380912543799994</v>
      </c>
      <c r="I38" s="115">
        <v>26.4</v>
      </c>
      <c r="J38" s="5"/>
      <c r="K38" s="5"/>
      <c r="L38" s="5"/>
      <c r="M38" s="5"/>
      <c r="N38" s="5"/>
      <c r="O38" s="5"/>
    </row>
    <row r="39" spans="1:15" s="1" customFormat="1">
      <c r="A39" s="21"/>
      <c r="B39" s="22"/>
      <c r="C39" s="22"/>
      <c r="D39" s="21"/>
      <c r="E39" s="23"/>
      <c r="F39" s="21"/>
      <c r="G39" s="2"/>
      <c r="H39" s="3"/>
      <c r="I39" s="3"/>
      <c r="J39" s="2"/>
      <c r="K39" s="2"/>
      <c r="L39" s="2"/>
      <c r="M39" s="2"/>
      <c r="N39" s="2"/>
      <c r="O39" s="2"/>
    </row>
    <row r="40" spans="1:15" s="1" customFormat="1">
      <c r="A40" s="21"/>
      <c r="B40" s="22"/>
      <c r="C40" s="22"/>
      <c r="D40" s="21"/>
      <c r="E40" s="23"/>
      <c r="F40" s="21"/>
      <c r="G40" s="2"/>
      <c r="H40" s="3"/>
      <c r="I40" s="3"/>
      <c r="J40" s="2"/>
      <c r="K40" s="2"/>
      <c r="L40" s="2"/>
      <c r="M40" s="2"/>
      <c r="N40" s="2"/>
      <c r="O40" s="2"/>
    </row>
    <row r="41" spans="1:15" s="4" customFormat="1" ht="13.9" customHeight="1">
      <c r="A41" s="189" t="s">
        <v>49</v>
      </c>
      <c r="B41" s="22"/>
      <c r="C41" s="22"/>
      <c r="D41" s="21"/>
      <c r="E41" s="23"/>
      <c r="F41" s="21"/>
      <c r="G41" s="189" t="s">
        <v>49</v>
      </c>
      <c r="H41" s="3"/>
      <c r="I41" s="3"/>
      <c r="J41" s="2"/>
      <c r="K41" s="2"/>
      <c r="L41" s="2"/>
      <c r="M41" s="2"/>
      <c r="N41" s="2"/>
      <c r="O41" s="2"/>
    </row>
    <row r="42" spans="1:15" s="1" customFormat="1">
      <c r="A42" s="21"/>
      <c r="B42" s="22"/>
      <c r="C42" s="22"/>
      <c r="D42" s="21"/>
      <c r="E42" s="23"/>
      <c r="F42" s="21"/>
      <c r="G42" s="2"/>
      <c r="H42" s="3"/>
      <c r="I42" s="3"/>
      <c r="J42" s="2"/>
      <c r="K42" s="2"/>
      <c r="L42" s="2"/>
      <c r="M42" s="2"/>
      <c r="N42" s="2"/>
      <c r="O42" s="2"/>
    </row>
    <row r="43" spans="1:15" s="1" customFormat="1" ht="29.25" customHeight="1">
      <c r="A43" s="510"/>
      <c r="B43" s="512" t="s">
        <v>50</v>
      </c>
      <c r="C43" s="512"/>
      <c r="D43" s="21"/>
      <c r="E43" s="23"/>
      <c r="F43" s="21"/>
      <c r="G43" s="510"/>
      <c r="H43" s="512" t="s">
        <v>50</v>
      </c>
      <c r="I43" s="512"/>
      <c r="J43" s="2"/>
      <c r="K43" s="2"/>
      <c r="L43" s="2"/>
      <c r="M43" s="2"/>
      <c r="N43" s="2"/>
      <c r="O43" s="2"/>
    </row>
    <row r="44" spans="1:15" s="1" customFormat="1" ht="15" customHeight="1">
      <c r="A44" s="511"/>
      <c r="B44" s="186" t="s">
        <v>261</v>
      </c>
      <c r="C44" s="186" t="s">
        <v>44</v>
      </c>
      <c r="D44" s="21"/>
      <c r="E44" s="23"/>
      <c r="F44" s="21"/>
      <c r="G44" s="511"/>
      <c r="H44" s="186" t="s">
        <v>261</v>
      </c>
      <c r="I44" s="186" t="s">
        <v>44</v>
      </c>
      <c r="J44" s="2"/>
      <c r="K44" s="2"/>
      <c r="L44" s="2"/>
      <c r="M44" s="2"/>
      <c r="N44" s="2"/>
      <c r="O44" s="2"/>
    </row>
    <row r="45" spans="1:15" s="1" customFormat="1" ht="39.950000000000003" customHeight="1">
      <c r="A45" s="7" t="s">
        <v>39</v>
      </c>
      <c r="B45" s="13">
        <f>B35-B36</f>
        <v>19.720077253199975</v>
      </c>
      <c r="C45" s="14">
        <f>B45/B35</f>
        <v>0.12658522865922997</v>
      </c>
      <c r="D45" s="21"/>
      <c r="E45" s="23"/>
      <c r="F45" s="21"/>
      <c r="G45" s="7" t="s">
        <v>39</v>
      </c>
      <c r="H45" s="13">
        <f>H35-H36</f>
        <v>9.91247618700001</v>
      </c>
      <c r="I45" s="14">
        <f>H45/H35</f>
        <v>8.1443712845625391E-2</v>
      </c>
      <c r="J45" s="2"/>
      <c r="K45" s="2"/>
      <c r="L45" s="2"/>
      <c r="M45" s="2"/>
      <c r="N45" s="2"/>
      <c r="O45" s="2"/>
    </row>
    <row r="46" spans="1:15" s="1" customFormat="1" ht="39.950000000000003" customHeight="1">
      <c r="A46" s="8" t="s">
        <v>40</v>
      </c>
      <c r="B46" s="13">
        <f>B36-B37</f>
        <v>0</v>
      </c>
      <c r="C46" s="14">
        <f>B46/B35</f>
        <v>0</v>
      </c>
      <c r="D46" s="21"/>
      <c r="E46" s="23"/>
      <c r="F46" s="21"/>
      <c r="G46" s="8" t="s">
        <v>40</v>
      </c>
      <c r="H46" s="13">
        <f>H36-H37</f>
        <v>0</v>
      </c>
      <c r="I46" s="14">
        <f>H46/H35</f>
        <v>0</v>
      </c>
      <c r="J46" s="2"/>
      <c r="K46" s="2"/>
      <c r="L46" s="2"/>
      <c r="M46" s="2"/>
      <c r="N46" s="2"/>
      <c r="O46" s="2"/>
    </row>
    <row r="47" spans="1:15" s="1" customFormat="1" ht="39.950000000000003" customHeight="1">
      <c r="A47" s="8" t="s">
        <v>41</v>
      </c>
      <c r="B47" s="13">
        <f>B37-B38</f>
        <v>31.018394506320007</v>
      </c>
      <c r="C47" s="14">
        <f>B47/B35</f>
        <v>0.19911030321078346</v>
      </c>
      <c r="D47" s="21"/>
      <c r="E47" s="23"/>
      <c r="F47" s="21"/>
      <c r="G47" s="8" t="s">
        <v>41</v>
      </c>
      <c r="H47" s="13">
        <f>H37-H38</f>
        <v>46.416143419199983</v>
      </c>
      <c r="I47" s="14">
        <f>H47/H35</f>
        <v>0.3813681853775821</v>
      </c>
      <c r="J47" s="2"/>
      <c r="K47" s="2"/>
      <c r="L47" s="2"/>
      <c r="M47" s="2"/>
      <c r="N47" s="2"/>
      <c r="O47" s="2"/>
    </row>
    <row r="48" spans="1:15" s="1" customFormat="1" ht="39.950000000000003" customHeight="1">
      <c r="A48" s="9" t="s">
        <v>52</v>
      </c>
      <c r="B48" s="17">
        <f>B35-B38</f>
        <v>50.738471759519982</v>
      </c>
      <c r="C48" s="19">
        <f>B48/B35</f>
        <v>0.32569553187001343</v>
      </c>
      <c r="D48" s="21"/>
      <c r="E48" s="23"/>
      <c r="F48" s="21"/>
      <c r="G48" s="9" t="s">
        <v>52</v>
      </c>
      <c r="H48" s="17">
        <f>H35-H38</f>
        <v>56.328619606199993</v>
      </c>
      <c r="I48" s="19">
        <f>H48/H35</f>
        <v>0.46281189822320751</v>
      </c>
      <c r="J48" s="2"/>
      <c r="K48" s="2"/>
      <c r="L48" s="2"/>
      <c r="M48" s="2"/>
      <c r="N48" s="2"/>
      <c r="O48" s="2"/>
    </row>
    <row r="49" spans="1:15">
      <c r="A49" s="21"/>
      <c r="B49" s="22"/>
      <c r="C49" s="22"/>
      <c r="D49" s="21"/>
      <c r="E49" s="23"/>
      <c r="G49" s="2"/>
      <c r="H49" s="3"/>
      <c r="I49" s="3"/>
    </row>
    <row r="50" spans="1:15">
      <c r="A50" s="21"/>
      <c r="B50" s="22"/>
      <c r="C50" s="22"/>
      <c r="D50" s="21"/>
      <c r="E50" s="23"/>
      <c r="G50" s="2"/>
      <c r="H50" s="3"/>
      <c r="I50" s="3"/>
    </row>
    <row r="51" spans="1:15" s="4" customFormat="1" ht="13.9" customHeight="1">
      <c r="A51" s="189" t="s">
        <v>53</v>
      </c>
      <c r="B51" s="22"/>
      <c r="C51" s="22"/>
      <c r="D51" s="21"/>
      <c r="E51" s="23"/>
      <c r="F51" s="21"/>
      <c r="G51" s="189" t="s">
        <v>53</v>
      </c>
      <c r="H51" s="3"/>
      <c r="I51" s="3"/>
      <c r="J51" s="2"/>
      <c r="K51" s="2"/>
      <c r="L51" s="2"/>
      <c r="M51" s="2"/>
      <c r="N51" s="2"/>
      <c r="O51" s="2"/>
    </row>
    <row r="52" spans="1:15" s="1" customFormat="1">
      <c r="A52" s="21"/>
      <c r="B52" s="22"/>
      <c r="C52" s="22"/>
      <c r="D52" s="21"/>
      <c r="E52" s="23"/>
      <c r="F52" s="21"/>
      <c r="G52" s="2"/>
      <c r="H52" s="3"/>
      <c r="I52" s="3"/>
      <c r="J52" s="2"/>
      <c r="K52" s="2"/>
      <c r="L52" s="2"/>
      <c r="M52" s="2"/>
      <c r="N52" s="2"/>
      <c r="O52" s="2"/>
    </row>
    <row r="53" spans="1:15" s="1" customFormat="1" ht="29.25" customHeight="1">
      <c r="A53" s="193"/>
      <c r="B53" s="192" t="s">
        <v>262</v>
      </c>
      <c r="C53" s="192" t="s">
        <v>263</v>
      </c>
      <c r="D53" s="21"/>
      <c r="E53" s="23"/>
      <c r="F53" s="21"/>
      <c r="G53" s="193"/>
      <c r="H53" s="192" t="s">
        <v>262</v>
      </c>
      <c r="I53" s="192" t="s">
        <v>263</v>
      </c>
      <c r="J53" s="2"/>
      <c r="K53" s="2"/>
      <c r="L53" s="2"/>
      <c r="M53" s="2"/>
      <c r="N53" s="2"/>
      <c r="O53" s="2"/>
    </row>
    <row r="54" spans="1:15" s="1" customFormat="1" ht="33" customHeight="1">
      <c r="A54" s="10" t="s">
        <v>54</v>
      </c>
      <c r="B54" s="17">
        <f>B35*0.35</f>
        <v>54.524742829199987</v>
      </c>
      <c r="C54" s="13" t="s">
        <v>3</v>
      </c>
      <c r="D54" s="21"/>
      <c r="E54" s="23"/>
      <c r="F54" s="21"/>
      <c r="G54" s="7" t="s">
        <v>54</v>
      </c>
      <c r="H54" s="13">
        <f>H35*0.35</f>
        <v>42.59833625249999</v>
      </c>
      <c r="I54" s="13" t="s">
        <v>3</v>
      </c>
      <c r="J54" s="2"/>
      <c r="K54" s="2"/>
      <c r="L54" s="2"/>
      <c r="M54" s="2"/>
      <c r="N54" s="2"/>
      <c r="O54" s="2"/>
    </row>
    <row r="55" spans="1:15" s="1" customFormat="1" ht="33" customHeight="1">
      <c r="A55" s="8" t="s">
        <v>55</v>
      </c>
      <c r="B55" s="13">
        <f>B54-B48</f>
        <v>3.786271069680005</v>
      </c>
      <c r="C55" s="13">
        <f>B55*30</f>
        <v>113.58813209040015</v>
      </c>
      <c r="D55" s="21"/>
      <c r="E55" s="23"/>
      <c r="F55" s="21"/>
      <c r="G55" s="8" t="s">
        <v>55</v>
      </c>
      <c r="H55" s="13">
        <f>H54-H48</f>
        <v>-13.730283353700003</v>
      </c>
      <c r="I55" s="13">
        <f>H55*30</f>
        <v>-411.90850061100008</v>
      </c>
      <c r="J55" s="2"/>
      <c r="K55" s="2"/>
      <c r="L55" s="2"/>
      <c r="M55" s="2"/>
      <c r="N55" s="2"/>
      <c r="O55" s="2"/>
    </row>
    <row r="56" spans="1:15" s="1" customFormat="1" ht="33" customHeight="1">
      <c r="A56" s="9" t="str">
        <f>A26</f>
        <v>Cash in-lieu contribution (£)</v>
      </c>
      <c r="B56" s="17">
        <f>C55*60</f>
        <v>6815.2879254240088</v>
      </c>
      <c r="C56" s="13" t="s">
        <v>3</v>
      </c>
      <c r="D56" s="21"/>
      <c r="E56" s="23"/>
      <c r="F56" s="21"/>
      <c r="G56" s="9" t="str">
        <f>G26</f>
        <v>Cash in-lieu contribution (£)</v>
      </c>
      <c r="H56" s="17">
        <f>I55*60</f>
        <v>-24714.510036660005</v>
      </c>
      <c r="I56" s="13" t="s">
        <v>3</v>
      </c>
      <c r="J56" s="2"/>
      <c r="K56" s="2"/>
      <c r="L56" s="2"/>
      <c r="M56" s="2"/>
      <c r="N56" s="2"/>
      <c r="O56" s="2"/>
    </row>
    <row r="57" spans="1:15">
      <c r="A57" s="21"/>
      <c r="B57" s="22"/>
      <c r="C57" s="22"/>
      <c r="D57" s="21"/>
      <c r="E57" s="23"/>
      <c r="G57" s="2"/>
      <c r="H57" s="3"/>
      <c r="I57" s="3"/>
    </row>
    <row r="58" spans="1:15">
      <c r="A58" s="21"/>
      <c r="B58" s="22"/>
      <c r="C58" s="22"/>
      <c r="D58" s="21"/>
      <c r="E58" s="23"/>
      <c r="G58" s="2"/>
      <c r="H58" s="3"/>
      <c r="I58" s="3"/>
    </row>
    <row r="59" spans="1:15" s="188" customFormat="1" ht="26.25">
      <c r="A59" s="513" t="s">
        <v>102</v>
      </c>
      <c r="B59" s="513"/>
      <c r="C59" s="513"/>
      <c r="D59" s="513"/>
      <c r="E59" s="513"/>
      <c r="F59" s="513"/>
      <c r="G59" s="513"/>
      <c r="H59" s="513"/>
      <c r="I59" s="513"/>
      <c r="J59" s="513"/>
      <c r="K59" s="513"/>
    </row>
    <row r="60" spans="1:15">
      <c r="A60" s="21"/>
      <c r="B60" s="22"/>
      <c r="C60" s="22"/>
      <c r="D60" s="21"/>
      <c r="E60" s="23"/>
      <c r="G60" s="2"/>
      <c r="H60" s="3"/>
      <c r="I60" s="3"/>
    </row>
    <row r="61" spans="1:15" s="1" customFormat="1" ht="34.5" customHeight="1">
      <c r="A61" s="192"/>
      <c r="B61" s="192" t="s">
        <v>61</v>
      </c>
      <c r="C61" s="192" t="s">
        <v>62</v>
      </c>
      <c r="D61" s="192" t="s">
        <v>63</v>
      </c>
      <c r="E61" s="23"/>
      <c r="F61" s="21"/>
      <c r="G61" s="194"/>
      <c r="H61" s="192" t="s">
        <v>61</v>
      </c>
      <c r="I61" s="192" t="s">
        <v>62</v>
      </c>
      <c r="J61" s="192" t="s">
        <v>63</v>
      </c>
      <c r="K61" s="2"/>
      <c r="L61" s="2"/>
      <c r="M61" s="2"/>
      <c r="N61" s="2"/>
      <c r="O61" s="2"/>
    </row>
    <row r="62" spans="1:15" s="1" customFormat="1" ht="39.950000000000003" customHeight="1">
      <c r="A62" s="7" t="s">
        <v>56</v>
      </c>
      <c r="B62" s="13">
        <f>Baseline!S97/1000</f>
        <v>157.71708151199999</v>
      </c>
      <c r="C62" s="15"/>
      <c r="D62" s="16"/>
      <c r="E62" s="23"/>
      <c r="F62" s="21"/>
      <c r="G62" s="7" t="s">
        <v>56</v>
      </c>
      <c r="H62" s="13">
        <f>Baseline!Y97/1000</f>
        <v>123.40057214999997</v>
      </c>
      <c r="I62" s="15"/>
      <c r="J62" s="16"/>
      <c r="K62" s="2"/>
      <c r="L62" s="2"/>
      <c r="M62" s="2"/>
      <c r="N62" s="2"/>
      <c r="O62" s="2"/>
    </row>
    <row r="63" spans="1:15" s="1" customFormat="1" ht="39.950000000000003" customHeight="1">
      <c r="A63" s="8" t="s">
        <v>57</v>
      </c>
      <c r="B63" s="13">
        <f>'Be Lean'!S97/1000</f>
        <v>137.66315225879998</v>
      </c>
      <c r="C63" s="13">
        <f>B62-B63</f>
        <v>20.05392925320001</v>
      </c>
      <c r="D63" s="14">
        <f>C63/B62</f>
        <v>0.12715128292349359</v>
      </c>
      <c r="E63" s="23"/>
      <c r="F63" s="21"/>
      <c r="G63" s="8" t="s">
        <v>57</v>
      </c>
      <c r="H63" s="13">
        <f>'Be Lean'!Y97/1000</f>
        <v>113.10594196299998</v>
      </c>
      <c r="I63" s="13">
        <f>H62-H63</f>
        <v>10.294630186999996</v>
      </c>
      <c r="J63" s="14">
        <f>I63/H62</f>
        <v>8.3424493157830126E-2</v>
      </c>
      <c r="K63" s="2"/>
      <c r="L63" s="2"/>
      <c r="M63" s="2"/>
      <c r="N63" s="2"/>
      <c r="O63" s="2"/>
    </row>
    <row r="64" spans="1:15" s="1" customFormat="1" ht="39.950000000000003" customHeight="1">
      <c r="A64" s="8" t="s">
        <v>58</v>
      </c>
      <c r="B64" s="13">
        <f>'Be Clean'!X98/1000</f>
        <v>137.66315225879998</v>
      </c>
      <c r="C64" s="13">
        <f>B63-B64</f>
        <v>0</v>
      </c>
      <c r="D64" s="14">
        <f>C64/B62</f>
        <v>0</v>
      </c>
      <c r="E64" s="23"/>
      <c r="F64" s="21"/>
      <c r="G64" s="8" t="s">
        <v>58</v>
      </c>
      <c r="H64" s="13">
        <f>'Be Clean'!AF98/1000</f>
        <v>113.10594196299998</v>
      </c>
      <c r="I64" s="13">
        <f>H63-H64</f>
        <v>0</v>
      </c>
      <c r="J64" s="14">
        <f>I64/H62</f>
        <v>0</v>
      </c>
      <c r="K64" s="2"/>
      <c r="L64" s="2"/>
      <c r="M64" s="2"/>
      <c r="N64" s="2"/>
      <c r="O64" s="2"/>
    </row>
    <row r="65" spans="1:15" s="1" customFormat="1" ht="39.950000000000003" customHeight="1">
      <c r="A65" s="11" t="s">
        <v>59</v>
      </c>
      <c r="B65" s="13">
        <f>'Be Green'!AD98/1000</f>
        <v>106.64475775248</v>
      </c>
      <c r="C65" s="13">
        <f>B64-B65</f>
        <v>31.018394506319979</v>
      </c>
      <c r="D65" s="14">
        <f>C65/B62</f>
        <v>0.19667111646343727</v>
      </c>
      <c r="E65" s="23"/>
      <c r="F65" s="21"/>
      <c r="G65" s="11" t="s">
        <v>59</v>
      </c>
      <c r="H65" s="13">
        <f>'Be Green'!AM98/1000</f>
        <v>66.689798543800009</v>
      </c>
      <c r="I65" s="13">
        <f>H64-H65</f>
        <v>46.416143419199969</v>
      </c>
      <c r="J65" s="14">
        <f>I65/H62</f>
        <v>0.37614204383735494</v>
      </c>
      <c r="K65" s="2"/>
      <c r="L65" s="2"/>
      <c r="M65" s="2"/>
      <c r="N65" s="2"/>
      <c r="O65" s="2"/>
    </row>
    <row r="66" spans="1:15" s="1" customFormat="1" ht="39.950000000000003" customHeight="1">
      <c r="A66" s="7"/>
      <c r="B66" s="13" t="s">
        <v>3</v>
      </c>
      <c r="C66" s="18" t="s">
        <v>65</v>
      </c>
      <c r="D66" s="14" t="s">
        <v>3</v>
      </c>
      <c r="E66" s="23"/>
      <c r="F66" s="21"/>
      <c r="G66" s="7"/>
      <c r="H66" s="13" t="s">
        <v>3</v>
      </c>
      <c r="I66" s="18" t="s">
        <v>65</v>
      </c>
      <c r="J66" s="14" t="s">
        <v>3</v>
      </c>
      <c r="K66" s="2"/>
      <c r="L66" s="2"/>
      <c r="M66" s="2"/>
      <c r="N66" s="2"/>
      <c r="O66" s="2"/>
    </row>
    <row r="67" spans="1:15" s="1" customFormat="1" ht="39.950000000000003" customHeight="1">
      <c r="A67" s="12" t="s">
        <v>60</v>
      </c>
      <c r="B67" s="13" t="s">
        <v>3</v>
      </c>
      <c r="C67" s="17">
        <f>B25+C55</f>
        <v>161.53563209040016</v>
      </c>
      <c r="D67" s="14" t="s">
        <v>3</v>
      </c>
      <c r="E67" s="23"/>
      <c r="F67" s="21"/>
      <c r="G67" s="12" t="s">
        <v>60</v>
      </c>
      <c r="H67" s="13" t="s">
        <v>3</v>
      </c>
      <c r="I67" s="17">
        <f>H25+I55</f>
        <v>-372.6419206110001</v>
      </c>
      <c r="J67" s="14" t="s">
        <v>3</v>
      </c>
      <c r="K67" s="2"/>
      <c r="L67" s="2"/>
      <c r="M67" s="2"/>
      <c r="N67" s="2"/>
      <c r="O67" s="2"/>
    </row>
    <row r="68" spans="1:15" s="25" customFormat="1" ht="13.5" thickBot="1">
      <c r="B68" s="26"/>
      <c r="C68" s="26"/>
      <c r="E68" s="27"/>
      <c r="H68" s="26"/>
      <c r="I68" s="26"/>
    </row>
    <row r="69" spans="1:15" ht="13.5" thickTop="1"/>
    <row r="71" spans="1:15" ht="15.75" customHeight="1">
      <c r="A71" s="508" t="s">
        <v>79</v>
      </c>
      <c r="B71" s="505" t="s">
        <v>67</v>
      </c>
      <c r="C71" s="506"/>
      <c r="D71" s="506"/>
      <c r="E71" s="506"/>
      <c r="F71" s="506"/>
      <c r="G71" s="506"/>
      <c r="H71" s="507"/>
    </row>
    <row r="72" spans="1:15">
      <c r="A72" s="509"/>
      <c r="B72" s="192" t="s">
        <v>68</v>
      </c>
      <c r="C72" s="192" t="s">
        <v>69</v>
      </c>
      <c r="D72" s="192" t="s">
        <v>70</v>
      </c>
      <c r="E72" s="192" t="s">
        <v>72</v>
      </c>
      <c r="F72" s="192" t="s">
        <v>71</v>
      </c>
      <c r="G72" s="195" t="s">
        <v>73</v>
      </c>
      <c r="H72" s="192" t="s">
        <v>74</v>
      </c>
    </row>
    <row r="73" spans="1:15">
      <c r="A73" s="9" t="s">
        <v>30</v>
      </c>
      <c r="B73" s="29">
        <f>'Be Lean'!AB57/1000</f>
        <v>4.6909999999999998</v>
      </c>
      <c r="C73" s="29">
        <f>'Be Lean'!AC57/1000</f>
        <v>4.2149999999999999</v>
      </c>
      <c r="D73" s="29">
        <f>'Be Lean'!AD57/1000</f>
        <v>0.81</v>
      </c>
      <c r="E73" s="29">
        <f>'Be Lean'!AE57/1000</f>
        <v>0.34499999999999997</v>
      </c>
      <c r="F73" s="29">
        <f>'Be Lean'!AF57/1000</f>
        <v>0</v>
      </c>
      <c r="G73" s="116">
        <v>0.60099999999999998</v>
      </c>
      <c r="H73" s="116">
        <v>0</v>
      </c>
    </row>
    <row r="74" spans="1:15">
      <c r="A74" s="9" t="s">
        <v>46</v>
      </c>
      <c r="B74" s="29">
        <f>'Be Lean'!AB93/1000</f>
        <v>27.49</v>
      </c>
      <c r="C74" s="29">
        <f>'Be Lean'!AC93/1000</f>
        <v>421.06</v>
      </c>
      <c r="D74" s="29">
        <f>'Be Lean'!AD93/1000</f>
        <v>27.670999999999999</v>
      </c>
      <c r="E74" s="29">
        <f>'Be Lean'!AE93/1000</f>
        <v>44.795000000000002</v>
      </c>
      <c r="F74" s="29">
        <f>'Be Lean'!AF93/1000</f>
        <v>5.1859999999999999</v>
      </c>
      <c r="G74" s="116">
        <v>88.5</v>
      </c>
      <c r="H74" s="116">
        <v>0</v>
      </c>
    </row>
    <row r="77" spans="1:15" ht="25.5">
      <c r="A77" s="196"/>
      <c r="B77" s="192" t="s">
        <v>181</v>
      </c>
      <c r="C77" s="192" t="s">
        <v>182</v>
      </c>
      <c r="D77" s="192" t="s">
        <v>75</v>
      </c>
    </row>
    <row r="78" spans="1:15">
      <c r="A78" s="9" t="s">
        <v>76</v>
      </c>
      <c r="B78" s="28">
        <f>IFERROR(Baseline!AA57,"")</f>
        <v>33.916666666666664</v>
      </c>
      <c r="C78" s="28">
        <f>IFERROR('Be Lean'!AA57,"")</f>
        <v>33.713333333333331</v>
      </c>
      <c r="D78" s="14">
        <f>IFERROR(1-C78/B78,"")</f>
        <v>5.9950859950860247E-3</v>
      </c>
    </row>
    <row r="81" spans="1:3" ht="51">
      <c r="A81" s="192"/>
      <c r="B81" s="192" t="s">
        <v>183</v>
      </c>
      <c r="C81" s="192" t="s">
        <v>80</v>
      </c>
    </row>
    <row r="82" spans="1:3">
      <c r="A82" s="9" t="s">
        <v>77</v>
      </c>
      <c r="B82" s="116">
        <v>430.7</v>
      </c>
      <c r="C82" s="116">
        <v>1156300</v>
      </c>
    </row>
    <row r="83" spans="1:3">
      <c r="A83" s="9" t="s">
        <v>78</v>
      </c>
      <c r="B83" s="116">
        <v>614.6</v>
      </c>
      <c r="C83" s="116">
        <v>1650016</v>
      </c>
    </row>
  </sheetData>
  <sheetProtection algorithmName="SHA-512" hashValue="/w9qYjNsprRbS/8nwKOiLSzxTXiPfXa19ouO3y/lfKhodTN9HMmnn423lXWkYqtrdO53jXFXJH7IYHpYPhqQkQ==" saltValue="9zo3I7hmVH/rOaL0q+SsGw==" spinCount="100000" sheet="1" objects="1" scenarios="1"/>
  <mergeCells count="25">
    <mergeCell ref="A59:K59"/>
    <mergeCell ref="G43:G44"/>
    <mergeCell ref="H43:I43"/>
    <mergeCell ref="A1:E1"/>
    <mergeCell ref="F1:K1"/>
    <mergeCell ref="G7:G8"/>
    <mergeCell ref="H7:I7"/>
    <mergeCell ref="A3:K3"/>
    <mergeCell ref="A29:K29"/>
    <mergeCell ref="B71:H71"/>
    <mergeCell ref="A71:A72"/>
    <mergeCell ref="A43:A44"/>
    <mergeCell ref="B43:C43"/>
    <mergeCell ref="B7:C7"/>
    <mergeCell ref="A7:A8"/>
    <mergeCell ref="A17:A18"/>
    <mergeCell ref="B17:C17"/>
    <mergeCell ref="A33:A34"/>
    <mergeCell ref="B33:C33"/>
    <mergeCell ref="B24:C24"/>
    <mergeCell ref="H24:I24"/>
    <mergeCell ref="G17:G18"/>
    <mergeCell ref="H17:I17"/>
    <mergeCell ref="G33:G34"/>
    <mergeCell ref="H33:I33"/>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0"/>
  <sheetViews>
    <sheetView workbookViewId="0">
      <selection activeCell="B8" sqref="B8:I8"/>
    </sheetView>
  </sheetViews>
  <sheetFormatPr defaultColWidth="9.140625" defaultRowHeight="12.75"/>
  <cols>
    <col min="1" max="1" width="19.28515625" style="2" customWidth="1"/>
    <col min="2" max="2" width="23.7109375" style="2" customWidth="1"/>
    <col min="3" max="16384" width="9.140625" style="2"/>
  </cols>
  <sheetData>
    <row r="1" spans="1:9" s="151" customFormat="1">
      <c r="A1" s="325" t="s">
        <v>83</v>
      </c>
      <c r="B1" s="326">
        <v>1.1000000000000001</v>
      </c>
    </row>
    <row r="2" spans="1:9" s="151" customFormat="1">
      <c r="A2" s="325" t="s">
        <v>84</v>
      </c>
      <c r="B2" s="327">
        <v>43475</v>
      </c>
    </row>
    <row r="3" spans="1:9" s="151" customFormat="1">
      <c r="A3" s="325" t="s">
        <v>85</v>
      </c>
      <c r="B3" s="327" t="s">
        <v>120</v>
      </c>
    </row>
    <row r="5" spans="1:9">
      <c r="A5" s="328" t="s">
        <v>223</v>
      </c>
      <c r="B5" s="328" t="s">
        <v>224</v>
      </c>
      <c r="C5" s="329"/>
      <c r="D5" s="329"/>
      <c r="E5" s="329"/>
      <c r="F5" s="329"/>
      <c r="G5" s="329"/>
      <c r="H5" s="329"/>
      <c r="I5" s="330"/>
    </row>
    <row r="6" spans="1:9" ht="25.5" customHeight="1">
      <c r="A6" s="520" t="s">
        <v>267</v>
      </c>
      <c r="B6" s="517" t="s">
        <v>268</v>
      </c>
      <c r="C6" s="518"/>
      <c r="D6" s="518"/>
      <c r="E6" s="518"/>
      <c r="F6" s="518"/>
      <c r="G6" s="518"/>
      <c r="H6" s="518"/>
      <c r="I6" s="519"/>
    </row>
    <row r="7" spans="1:9" ht="25.5" customHeight="1">
      <c r="A7" s="521"/>
      <c r="B7" s="517" t="s">
        <v>269</v>
      </c>
      <c r="C7" s="518"/>
      <c r="D7" s="518"/>
      <c r="E7" s="518"/>
      <c r="F7" s="518"/>
      <c r="G7" s="518"/>
      <c r="H7" s="518"/>
      <c r="I7" s="519"/>
    </row>
    <row r="8" spans="1:9" ht="30" customHeight="1">
      <c r="A8" s="520" t="s">
        <v>225</v>
      </c>
      <c r="B8" s="517" t="s">
        <v>226</v>
      </c>
      <c r="C8" s="518"/>
      <c r="D8" s="518"/>
      <c r="E8" s="518"/>
      <c r="F8" s="518"/>
      <c r="G8" s="518"/>
      <c r="H8" s="518"/>
      <c r="I8" s="519"/>
    </row>
    <row r="9" spans="1:9" ht="69" customHeight="1">
      <c r="A9" s="521"/>
      <c r="B9" s="517" t="s">
        <v>270</v>
      </c>
      <c r="C9" s="518"/>
      <c r="D9" s="518"/>
      <c r="E9" s="518"/>
      <c r="F9" s="518"/>
      <c r="G9" s="518"/>
      <c r="H9" s="518"/>
      <c r="I9" s="519"/>
    </row>
    <row r="10" spans="1:9" ht="25.5" customHeight="1">
      <c r="A10" s="521"/>
      <c r="B10" s="517" t="s">
        <v>278</v>
      </c>
      <c r="C10" s="518"/>
      <c r="D10" s="518"/>
      <c r="E10" s="518"/>
      <c r="F10" s="518"/>
      <c r="G10" s="518"/>
      <c r="H10" s="518"/>
      <c r="I10" s="519"/>
    </row>
    <row r="11" spans="1:9" ht="25.5" customHeight="1">
      <c r="A11" s="521"/>
      <c r="B11" s="517" t="s">
        <v>271</v>
      </c>
      <c r="C11" s="518"/>
      <c r="D11" s="518"/>
      <c r="E11" s="518"/>
      <c r="F11" s="518"/>
      <c r="G11" s="518"/>
      <c r="H11" s="518"/>
      <c r="I11" s="519"/>
    </row>
    <row r="12" spans="1:9" ht="25.5" customHeight="1">
      <c r="A12" s="521"/>
      <c r="B12" s="517" t="s">
        <v>255</v>
      </c>
      <c r="C12" s="518"/>
      <c r="D12" s="518"/>
      <c r="E12" s="518"/>
      <c r="F12" s="518"/>
      <c r="G12" s="518"/>
      <c r="H12" s="518"/>
      <c r="I12" s="519"/>
    </row>
    <row r="13" spans="1:9" ht="25.5" customHeight="1">
      <c r="A13" s="521"/>
      <c r="B13" s="517" t="s">
        <v>227</v>
      </c>
      <c r="C13" s="518"/>
      <c r="D13" s="518"/>
      <c r="E13" s="518"/>
      <c r="F13" s="518"/>
      <c r="G13" s="518"/>
      <c r="H13" s="518"/>
      <c r="I13" s="519"/>
    </row>
    <row r="14" spans="1:9" ht="33" customHeight="1">
      <c r="A14" s="521"/>
      <c r="B14" s="517" t="s">
        <v>272</v>
      </c>
      <c r="C14" s="518"/>
      <c r="D14" s="518"/>
      <c r="E14" s="518"/>
      <c r="F14" s="518"/>
      <c r="G14" s="518"/>
      <c r="H14" s="518"/>
      <c r="I14" s="519"/>
    </row>
    <row r="15" spans="1:9" ht="25.5" customHeight="1">
      <c r="A15" s="521"/>
      <c r="B15" s="517" t="s">
        <v>228</v>
      </c>
      <c r="C15" s="518"/>
      <c r="D15" s="518"/>
      <c r="E15" s="518"/>
      <c r="F15" s="518"/>
      <c r="G15" s="518"/>
      <c r="H15" s="518"/>
      <c r="I15" s="519"/>
    </row>
    <row r="16" spans="1:9" ht="25.5" customHeight="1">
      <c r="A16" s="521"/>
      <c r="B16" s="517" t="s">
        <v>274</v>
      </c>
      <c r="C16" s="518"/>
      <c r="D16" s="518"/>
      <c r="E16" s="518"/>
      <c r="F16" s="518"/>
      <c r="G16" s="518"/>
      <c r="H16" s="518"/>
      <c r="I16" s="519"/>
    </row>
    <row r="17" spans="1:9" ht="25.5" customHeight="1">
      <c r="A17" s="522"/>
      <c r="B17" s="517" t="s">
        <v>273</v>
      </c>
      <c r="C17" s="518"/>
      <c r="D17" s="518"/>
      <c r="E17" s="518"/>
      <c r="F17" s="518"/>
      <c r="G17" s="518"/>
      <c r="H17" s="518"/>
      <c r="I17" s="519"/>
    </row>
    <row r="18" spans="1:9" ht="25.5" customHeight="1">
      <c r="A18" s="331" t="s">
        <v>230</v>
      </c>
      <c r="B18" s="517" t="s">
        <v>275</v>
      </c>
      <c r="C18" s="518"/>
      <c r="D18" s="518"/>
      <c r="E18" s="518"/>
      <c r="F18" s="518"/>
      <c r="G18" s="518"/>
      <c r="H18" s="518"/>
      <c r="I18" s="519"/>
    </row>
    <row r="19" spans="1:9" ht="25.5" customHeight="1">
      <c r="A19" s="520" t="s">
        <v>229</v>
      </c>
      <c r="B19" s="517" t="s">
        <v>276</v>
      </c>
      <c r="C19" s="518"/>
      <c r="D19" s="518"/>
      <c r="E19" s="518"/>
      <c r="F19" s="518"/>
      <c r="G19" s="518"/>
      <c r="H19" s="518"/>
      <c r="I19" s="519"/>
    </row>
    <row r="20" spans="1:9" ht="25.5" customHeight="1">
      <c r="A20" s="522" t="s">
        <v>229</v>
      </c>
      <c r="B20" s="517" t="s">
        <v>277</v>
      </c>
      <c r="C20" s="518"/>
      <c r="D20" s="518"/>
      <c r="E20" s="518"/>
      <c r="F20" s="518"/>
      <c r="G20" s="518"/>
      <c r="H20" s="518"/>
      <c r="I20" s="519"/>
    </row>
  </sheetData>
  <sheetProtection password="D74B" sheet="1" objects="1" scenarios="1"/>
  <mergeCells count="18">
    <mergeCell ref="A19:A20"/>
    <mergeCell ref="B19:I19"/>
    <mergeCell ref="B10:I10"/>
    <mergeCell ref="B20:I20"/>
    <mergeCell ref="B18:I18"/>
    <mergeCell ref="B6:I6"/>
    <mergeCell ref="B7:I7"/>
    <mergeCell ref="A6:A7"/>
    <mergeCell ref="B11:I11"/>
    <mergeCell ref="B14:I14"/>
    <mergeCell ref="A8:A17"/>
    <mergeCell ref="B8:I8"/>
    <mergeCell ref="B9:I9"/>
    <mergeCell ref="B12:I12"/>
    <mergeCell ref="B13:I13"/>
    <mergeCell ref="B15:I15"/>
    <mergeCell ref="B16:I16"/>
    <mergeCell ref="B17:I17"/>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Carbon factors</vt:lpstr>
      <vt:lpstr>Baseline</vt:lpstr>
      <vt:lpstr>Be Lean</vt:lpstr>
      <vt:lpstr>Be Clean</vt:lpstr>
      <vt:lpstr>Be Green</vt:lpstr>
      <vt:lpstr>GLA Summary tables</vt:lpstr>
      <vt:lpstr>Version control</vt:lpstr>
      <vt:lpstr>Fuel_Type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2019-01-07T11:02:06Z</dcterms:created>
  <dcterms:modified xsi:type="dcterms:W3CDTF">2021-06-08T15:43:52Z</dcterms:modified>
</cp:coreProperties>
</file>