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iferPugh\Documents\PSH\Camden Hub\Energy\Camden High Street Update 210607\Item 1 - 3 decimal place extract\"/>
    </mc:Choice>
  </mc:AlternateContent>
  <xr:revisionPtr revIDLastSave="0" documentId="13_ncr:1_{5E804C57-2694-4662-8227-3006F550A76D}" xr6:coauthVersionLast="47" xr6:coauthVersionMax="47" xr10:uidLastSave="{00000000-0000-0000-0000-000000000000}"/>
  <bookViews>
    <workbookView xWindow="-28920" yWindow="8835" windowWidth="29040" windowHeight="15840" xr2:uid="{509C9C6E-0418-4CEA-904B-883B810AB7AD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2" l="1"/>
  <c r="I65" i="2" l="1"/>
  <c r="J65" i="2" s="1"/>
  <c r="G56" i="2" l="1"/>
  <c r="A56" i="2"/>
  <c r="H46" i="2"/>
  <c r="H47" i="2"/>
  <c r="B47" i="2"/>
  <c r="H45" i="2"/>
  <c r="I45" i="2" s="1"/>
  <c r="B54" i="2"/>
  <c r="H20" i="2"/>
  <c r="I20" i="2" s="1"/>
  <c r="H21" i="2"/>
  <c r="I21" i="2" s="1"/>
  <c r="B21" i="2"/>
  <c r="C21" i="2" s="1"/>
  <c r="B20" i="2"/>
  <c r="C20" i="2" s="1"/>
  <c r="H19" i="2"/>
  <c r="I19" i="2" s="1"/>
  <c r="I64" i="2" l="1"/>
  <c r="J64" i="2" s="1"/>
  <c r="C47" i="2"/>
  <c r="I46" i="2"/>
  <c r="B46" i="2"/>
  <c r="C46" i="2" s="1"/>
  <c r="C65" i="2"/>
  <c r="D65" i="2" s="1"/>
  <c r="C63" i="2"/>
  <c r="D63" i="2" s="1"/>
  <c r="I63" i="2"/>
  <c r="J63" i="2" s="1"/>
  <c r="C64" i="2"/>
  <c r="D64" i="2" s="1"/>
  <c r="D78" i="2"/>
  <c r="B48" i="2"/>
  <c r="C48" i="2" s="1"/>
  <c r="B22" i="2"/>
  <c r="C22" i="2" s="1"/>
  <c r="H48" i="2"/>
  <c r="I48" i="2" s="1"/>
  <c r="H22" i="2"/>
  <c r="I22" i="2" s="1"/>
  <c r="B45" i="2"/>
  <c r="C45" i="2" s="1"/>
  <c r="H54" i="2"/>
  <c r="B19" i="2"/>
  <c r="C19" i="2" s="1"/>
  <c r="H55" i="2" l="1"/>
  <c r="I55" i="2" s="1"/>
  <c r="H56" i="2" s="1"/>
  <c r="H23" i="2"/>
  <c r="H25" i="2" s="1"/>
  <c r="H26" i="2" s="1"/>
  <c r="B55" i="2"/>
  <c r="C55" i="2" s="1"/>
  <c r="B56" i="2" s="1"/>
  <c r="B23" i="2"/>
  <c r="B25" i="2" s="1"/>
  <c r="I67" i="2" l="1"/>
  <c r="B26" i="2"/>
  <c r="C67" i="2"/>
</calcChain>
</file>

<file path=xl/sharedStrings.xml><?xml version="1.0" encoding="utf-8"?>
<sst xmlns="http://schemas.openxmlformats.org/spreadsheetml/2006/main" count="140" uniqueCount="64">
  <si>
    <r>
      <t>Carbon Dioxide Emissions for domestic buildings
(Tonnes CO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 xml:space="preserve"> per annum)</t>
    </r>
  </si>
  <si>
    <t>Unregulated</t>
  </si>
  <si>
    <t>Baseline: Part L 2013 of the Building Regulations Compliant Development</t>
  </si>
  <si>
    <t>After energy demand reduction</t>
  </si>
  <si>
    <t>After heat network / CHP</t>
  </si>
  <si>
    <t>After renewable energy</t>
  </si>
  <si>
    <t>SAP 2012 PERFORMANCE</t>
  </si>
  <si>
    <t>SAP10 PERFORMANCE</t>
  </si>
  <si>
    <t>DOMESTIC</t>
  </si>
  <si>
    <t>Table 1: Carbon Dioxide Emissions after each stage of the Energy Hierarchy for domestic buildings</t>
  </si>
  <si>
    <t>Regulated</t>
  </si>
  <si>
    <t>Table 2: Regulated Carbon Dioxide savings from each stage of the Energy Hierarchy for domestic buildings</t>
  </si>
  <si>
    <t>Regulated domestic carbon dioxide savings</t>
  </si>
  <si>
    <r>
      <t>(Tonnes CO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 xml:space="preserve"> per annum) </t>
    </r>
  </si>
  <si>
    <t>(%)</t>
  </si>
  <si>
    <t>Savings from energy demand reduction</t>
  </si>
  <si>
    <t>Savings from heat network / CHP</t>
  </si>
  <si>
    <t>Savings from renewable energy</t>
  </si>
  <si>
    <t>Cumulative on site savings</t>
  </si>
  <si>
    <t>Annual savings from off-set payment</t>
  </si>
  <si>
    <t>-</t>
  </si>
  <si>
    <r>
      <t>(Tonnes CO</t>
    </r>
    <r>
      <rPr>
        <b/>
        <sz val="8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 xml:space="preserve">) </t>
    </r>
  </si>
  <si>
    <t>Cumulative savings for off-set payment</t>
  </si>
  <si>
    <t>Cash in-lieu contribution (£)</t>
  </si>
  <si>
    <t xml:space="preserve">NON-DOMESTIC </t>
  </si>
  <si>
    <t>Table 3: Carbon Dioxide Emissions after each stage of the Energy Hierarchy for non-domestic buildings</t>
  </si>
  <si>
    <t>Carbon Dioxide Emissions for non-domestic buildings
(Tonnes CO2 per annum)</t>
  </si>
  <si>
    <t>Table 4: Regulated Carbon Dioxide savings from each stage of the Energy Hierarchy for non-domestic buildings</t>
  </si>
  <si>
    <t>Regulated non-domestic carbon dioxide savings</t>
  </si>
  <si>
    <t>Total Cumulative Savings</t>
  </si>
  <si>
    <t>Table 5: Shortfall in regulated carbon dioxide savings</t>
  </si>
  <si>
    <r>
      <t>Annual Shortfall 
(Tonnes CO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 xml:space="preserve">) </t>
    </r>
  </si>
  <si>
    <r>
      <t>Cumulative Shortfall 
(Tonnes CO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b/>
        <sz val="10"/>
        <color theme="0"/>
        <rFont val="Calibri"/>
        <family val="2"/>
        <scheme val="minor"/>
      </rPr>
      <t xml:space="preserve">) </t>
    </r>
  </si>
  <si>
    <t>Total Target Savings</t>
  </si>
  <si>
    <t>Shortfall</t>
  </si>
  <si>
    <t xml:space="preserve">SITE-WIDE </t>
  </si>
  <si>
    <t xml:space="preserve">Total regulated emissions 
(Tonnes CO2 / year) </t>
  </si>
  <si>
    <t xml:space="preserve">CO2 savings
(Tonnes CO2 / year) </t>
  </si>
  <si>
    <t>Percentage savings
(%)</t>
  </si>
  <si>
    <t>Part L 2013 baseline</t>
  </si>
  <si>
    <t>Be lean</t>
  </si>
  <si>
    <t>Be clean</t>
  </si>
  <si>
    <t>Be green</t>
  </si>
  <si>
    <r>
      <t>CO</t>
    </r>
    <r>
      <rPr>
        <b/>
        <sz val="8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savings off-set
(Tonnes CO</t>
    </r>
    <r>
      <rPr>
        <b/>
        <sz val="8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) </t>
    </r>
  </si>
  <si>
    <t>Off-set</t>
  </si>
  <si>
    <t>Building use</t>
  </si>
  <si>
    <t>Energy demand following energy efficiency measures (MWh/year)</t>
  </si>
  <si>
    <t>Space Heating</t>
  </si>
  <si>
    <t>Hot Water</t>
  </si>
  <si>
    <t>Lighting</t>
  </si>
  <si>
    <t>Auxilary</t>
  </si>
  <si>
    <t>Cooling</t>
  </si>
  <si>
    <t>Unregulated electricity</t>
  </si>
  <si>
    <t>Unregulated gas</t>
  </si>
  <si>
    <t>Domestic</t>
  </si>
  <si>
    <t>Non-domestic</t>
  </si>
  <si>
    <r>
      <t>Target Fabric Energy Efficiency (kWh/m</t>
    </r>
    <r>
      <rPr>
        <b/>
        <sz val="10"/>
        <color theme="0"/>
        <rFont val="Arial"/>
        <family val="2"/>
      </rPr>
      <t>²</t>
    </r>
    <r>
      <rPr>
        <b/>
        <sz val="10"/>
        <color theme="0"/>
        <rFont val="Calibri"/>
        <family val="2"/>
      </rPr>
      <t>)</t>
    </r>
  </si>
  <si>
    <r>
      <t>Dwelling Fabric Energy Efficiency (kWh/m</t>
    </r>
    <r>
      <rPr>
        <b/>
        <sz val="10"/>
        <color theme="0"/>
        <rFont val="Arial"/>
        <family val="2"/>
      </rPr>
      <t>²</t>
    </r>
    <r>
      <rPr>
        <b/>
        <sz val="10"/>
        <color theme="0"/>
        <rFont val="Calibri"/>
        <family val="2"/>
      </rPr>
      <t>)</t>
    </r>
  </si>
  <si>
    <t>Improvement (%)</t>
  </si>
  <si>
    <t>Development total</t>
  </si>
  <si>
    <r>
      <t>Area weighted average 
non-domestic 
cooling demand (MJ/m</t>
    </r>
    <r>
      <rPr>
        <vertAlign val="superscript"/>
        <sz val="12"/>
        <color theme="0"/>
        <rFont val="Foundry Form Sans"/>
      </rPr>
      <t>2</t>
    </r>
    <r>
      <rPr>
        <sz val="12"/>
        <color theme="0"/>
        <rFont val="Foundry Form Sans"/>
      </rPr>
      <t>)</t>
    </r>
  </si>
  <si>
    <t>Total area weighted 
non-domestic 
cooling demand 
(MJ/year)</t>
  </si>
  <si>
    <t>Actual</t>
  </si>
  <si>
    <t>Notional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</si>
</sst>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6" formatCode="0.0%"/>
  </numFmts>
  <fonts count="18">
    <font>
      <sz val="11"/>
      <color theme="1"/>
      <name val="Calibri"/>
      <family val="2"/>
      <scheme val="minor"/>
    </font>
    <font>
      <b/>
      <sz val="10"/>
      <color rgb="FF81164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Calibri"/>
      <family val="2"/>
    </font>
    <font>
      <b/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</font>
    <font>
      <vertAlign val="superscript"/>
      <sz val="12"/>
      <color theme="0"/>
      <name val="Foundry Form Sans"/>
    </font>
    <font>
      <sz val="12"/>
      <color theme="0"/>
      <name val="Foundry Form San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1164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4" fillId="0" borderId="0"/>
    <xf numFmtId="0" fontId="11" fillId="0" borderId="0"/>
  </cellStyleXfs>
  <cellXfs count="55">
    <xf numFmtId="0" fontId="0" fillId="0" borderId="0" xfId="0"/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2" xfId="0" applyFill="1" applyBorder="1" applyAlignment="1">
      <alignment horizontal="left" vertical="center" wrapText="1"/>
    </xf>
    <xf numFmtId="3" fontId="0" fillId="4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" fillId="3" borderId="2" xfId="0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9" fontId="0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6" fillId="2" borderId="2" xfId="0" applyNumberFormat="1" applyFont="1" applyFill="1" applyBorder="1" applyAlignment="1">
      <alignment horizontal="center" vertical="center"/>
    </xf>
    <xf numFmtId="9" fontId="6" fillId="2" borderId="2" xfId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2" fillId="2" borderId="0" xfId="3" applyFont="1" applyFill="1" applyAlignment="1">
      <alignment horizontal="center" vertical="center"/>
    </xf>
    <xf numFmtId="0" fontId="10" fillId="2" borderId="0" xfId="2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/>
    </xf>
    <xf numFmtId="3" fontId="0" fillId="7" borderId="2" xfId="0" applyNumberFormat="1" applyFill="1" applyBorder="1" applyAlignment="1">
      <alignment horizontal="center" vertical="center"/>
    </xf>
    <xf numFmtId="9" fontId="0" fillId="7" borderId="2" xfId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/>
    <xf numFmtId="0" fontId="2" fillId="3" borderId="10" xfId="0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vertical="center" wrapText="1"/>
    </xf>
    <xf numFmtId="2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3" borderId="0" xfId="2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/>
    </xf>
    <xf numFmtId="166" fontId="0" fillId="2" borderId="2" xfId="1" applyNumberFormat="1" applyFont="1" applyFill="1" applyBorder="1" applyAlignment="1">
      <alignment horizontal="center" vertical="center"/>
    </xf>
    <xf numFmtId="166" fontId="6" fillId="2" borderId="2" xfId="1" applyNumberFormat="1" applyFont="1" applyFill="1" applyBorder="1" applyAlignment="1">
      <alignment horizontal="center" vertical="center"/>
    </xf>
    <xf numFmtId="10" fontId="0" fillId="2" borderId="2" xfId="1" applyNumberFormat="1" applyFont="1" applyFill="1" applyBorder="1" applyAlignment="1">
      <alignment horizontal="center" vertical="center"/>
    </xf>
  </cellXfs>
  <cellStyles count="4">
    <cellStyle name="Normal" xfId="0" builtinId="0"/>
    <cellStyle name="Normal 3" xfId="2" xr:uid="{77B4EFB0-56BE-4CC1-8DE0-647850B9E42E}"/>
    <cellStyle name="Normal 58" xfId="3" xr:uid="{4BA673F7-4CD8-4AF9-BF04-E28C272176B3}"/>
    <cellStyle name="Percent" xfId="1" builtinId="5"/>
  </cellStyles>
  <dxfs count="0"/>
  <tableStyles count="0" defaultTableStyle="TableStyleMedium2" defaultPivotStyle="PivotStyleLight16"/>
  <colors>
    <mruColors>
      <color rgb="FFB557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41E52-6CEC-4CCB-9FA6-9F4ED80E0EEF}">
  <dimension ref="A1:O83"/>
  <sheetViews>
    <sheetView tabSelected="1" topLeftCell="A49" workbookViewId="0">
      <selection activeCell="I45" sqref="I45:I47"/>
    </sheetView>
  </sheetViews>
  <sheetFormatPr defaultColWidth="9.140625" defaultRowHeight="15"/>
  <cols>
    <col min="1" max="1" width="30.7109375" style="3" customWidth="1"/>
    <col min="2" max="3" width="30.7109375" style="2" customWidth="1"/>
    <col min="4" max="4" width="23.28515625" style="3" customWidth="1"/>
    <col min="5" max="5" width="16.85546875" style="3" customWidth="1"/>
    <col min="6" max="6" width="17.5703125" style="3" customWidth="1"/>
    <col min="7" max="9" width="30.7109375" style="3" customWidth="1"/>
    <col min="10" max="10" width="27.5703125" style="3" customWidth="1"/>
    <col min="11" max="11" width="23.28515625" style="3" customWidth="1"/>
    <col min="12" max="16384" width="9.140625" style="3"/>
  </cols>
  <sheetData>
    <row r="1" spans="1:15" s="20" customFormat="1" ht="26.25">
      <c r="A1" s="39" t="s">
        <v>6</v>
      </c>
      <c r="B1" s="39"/>
      <c r="C1" s="39"/>
      <c r="D1" s="39"/>
      <c r="E1" s="39"/>
      <c r="F1" s="40" t="s">
        <v>7</v>
      </c>
      <c r="G1" s="41"/>
      <c r="H1" s="41"/>
      <c r="I1" s="41"/>
      <c r="J1" s="41"/>
      <c r="K1" s="41"/>
    </row>
    <row r="2" spans="1:15">
      <c r="E2" s="10"/>
    </row>
    <row r="3" spans="1:15" s="21" customFormat="1" ht="26.25">
      <c r="A3" s="42" t="s">
        <v>8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5" s="22" customFormat="1">
      <c r="A4" s="3"/>
      <c r="B4" s="2"/>
      <c r="C4" s="2"/>
      <c r="D4" s="3"/>
      <c r="E4" s="10"/>
      <c r="F4" s="3"/>
      <c r="G4" s="3"/>
      <c r="H4" s="2"/>
      <c r="I4" s="2"/>
      <c r="J4" s="3"/>
      <c r="K4" s="3"/>
      <c r="L4" s="3"/>
      <c r="M4" s="3"/>
      <c r="N4" s="3"/>
      <c r="O4" s="3"/>
    </row>
    <row r="5" spans="1:15" s="23" customFormat="1" ht="13.9" customHeight="1">
      <c r="A5" s="1" t="s">
        <v>9</v>
      </c>
      <c r="B5" s="2"/>
      <c r="C5" s="2"/>
      <c r="D5" s="3"/>
      <c r="E5" s="10"/>
      <c r="F5" s="3"/>
      <c r="G5" s="1" t="s">
        <v>9</v>
      </c>
      <c r="H5" s="2"/>
      <c r="I5" s="2"/>
      <c r="J5" s="3"/>
      <c r="K5" s="3"/>
      <c r="L5" s="3"/>
      <c r="M5" s="3"/>
      <c r="N5" s="3"/>
      <c r="O5" s="3"/>
    </row>
    <row r="6" spans="1:15" s="23" customFormat="1" ht="13.9" customHeight="1">
      <c r="A6" s="3"/>
      <c r="B6" s="2"/>
      <c r="C6" s="2"/>
      <c r="D6" s="3"/>
      <c r="E6" s="10"/>
      <c r="F6" s="3"/>
      <c r="G6" s="3"/>
      <c r="H6" s="2"/>
      <c r="I6" s="2"/>
      <c r="J6" s="3"/>
      <c r="K6" s="3"/>
      <c r="L6" s="3"/>
      <c r="M6" s="3"/>
      <c r="N6" s="3"/>
      <c r="O6" s="3"/>
    </row>
    <row r="7" spans="1:15" s="23" customFormat="1" ht="29.25" customHeight="1">
      <c r="A7" s="43"/>
      <c r="B7" s="45" t="s">
        <v>0</v>
      </c>
      <c r="C7" s="45"/>
      <c r="D7" s="3"/>
      <c r="E7" s="10"/>
      <c r="F7" s="3"/>
      <c r="G7" s="43"/>
      <c r="H7" s="45" t="s">
        <v>0</v>
      </c>
      <c r="I7" s="45"/>
      <c r="J7" s="3"/>
      <c r="K7" s="3"/>
      <c r="L7" s="3"/>
      <c r="M7" s="3"/>
      <c r="N7" s="3"/>
      <c r="O7" s="3"/>
    </row>
    <row r="8" spans="1:15" s="22" customFormat="1" ht="15" customHeight="1">
      <c r="A8" s="44"/>
      <c r="B8" s="11" t="s">
        <v>10</v>
      </c>
      <c r="C8" s="11" t="s">
        <v>1</v>
      </c>
      <c r="D8" s="3"/>
      <c r="E8" s="10"/>
      <c r="F8" s="3"/>
      <c r="G8" s="44"/>
      <c r="H8" s="11" t="s">
        <v>10</v>
      </c>
      <c r="I8" s="11" t="s">
        <v>1</v>
      </c>
      <c r="J8" s="3"/>
      <c r="K8" s="3"/>
      <c r="L8" s="3"/>
      <c r="M8" s="3"/>
      <c r="N8" s="3"/>
      <c r="O8" s="3"/>
    </row>
    <row r="9" spans="1:15" s="24" customFormat="1" ht="39.950000000000003" customHeight="1">
      <c r="A9" s="4" t="s">
        <v>2</v>
      </c>
      <c r="B9" s="37">
        <v>1.9319999999999999</v>
      </c>
      <c r="C9" s="5">
        <v>3.4</v>
      </c>
      <c r="D9" s="13"/>
      <c r="E9" s="14"/>
      <c r="F9" s="13"/>
      <c r="G9" s="4" t="s">
        <v>2</v>
      </c>
      <c r="H9" s="37">
        <v>1.6910000000000001</v>
      </c>
      <c r="I9" s="5">
        <v>1.528</v>
      </c>
      <c r="J9" s="13"/>
      <c r="K9" s="13"/>
      <c r="L9" s="13"/>
      <c r="M9" s="13"/>
      <c r="N9" s="13"/>
      <c r="O9" s="13"/>
    </row>
    <row r="10" spans="1:15" s="24" customFormat="1" ht="39.950000000000003" customHeight="1">
      <c r="A10" s="6" t="s">
        <v>3</v>
      </c>
      <c r="B10" s="37">
        <v>1.5980000000000001</v>
      </c>
      <c r="C10" s="5">
        <v>3.4</v>
      </c>
      <c r="D10" s="13"/>
      <c r="E10" s="14"/>
      <c r="F10" s="13"/>
      <c r="G10" s="6" t="s">
        <v>3</v>
      </c>
      <c r="H10" s="37">
        <v>1.3089999999999999</v>
      </c>
      <c r="I10" s="5">
        <v>1.528</v>
      </c>
      <c r="J10" s="13"/>
      <c r="K10" s="13"/>
      <c r="L10" s="13"/>
      <c r="M10" s="13"/>
      <c r="N10" s="13"/>
      <c r="O10" s="13"/>
    </row>
    <row r="11" spans="1:15" s="24" customFormat="1" ht="39.950000000000003" customHeight="1">
      <c r="A11" s="6" t="s">
        <v>4</v>
      </c>
      <c r="B11" s="37">
        <v>1.5980000000000001</v>
      </c>
      <c r="C11" s="5">
        <v>3.4</v>
      </c>
      <c r="D11" s="13"/>
      <c r="E11" s="14"/>
      <c r="F11" s="13"/>
      <c r="G11" s="6" t="s">
        <v>4</v>
      </c>
      <c r="H11" s="37">
        <v>1.3089999999999999</v>
      </c>
      <c r="I11" s="5">
        <v>1.528</v>
      </c>
      <c r="J11" s="13"/>
      <c r="K11" s="13"/>
      <c r="L11" s="13"/>
      <c r="M11" s="13"/>
      <c r="N11" s="13"/>
      <c r="O11" s="13"/>
    </row>
    <row r="12" spans="1:15" s="24" customFormat="1" ht="39.950000000000003" customHeight="1">
      <c r="A12" s="6" t="s">
        <v>5</v>
      </c>
      <c r="B12" s="37">
        <v>1.5980000000000001</v>
      </c>
      <c r="C12" s="5">
        <v>3.4</v>
      </c>
      <c r="D12" s="13"/>
      <c r="E12" s="14"/>
      <c r="F12" s="13"/>
      <c r="G12" s="6" t="s">
        <v>5</v>
      </c>
      <c r="H12" s="37">
        <v>1.3089999999999999</v>
      </c>
      <c r="I12" s="5">
        <v>1.528</v>
      </c>
      <c r="J12" s="13"/>
      <c r="K12" s="13"/>
      <c r="L12" s="13"/>
      <c r="M12" s="13"/>
      <c r="N12" s="13"/>
      <c r="O12" s="13"/>
    </row>
    <row r="13" spans="1:15" s="22" customFormat="1">
      <c r="A13" s="3"/>
      <c r="B13" s="2"/>
      <c r="C13" s="2"/>
      <c r="D13" s="3"/>
      <c r="E13" s="10"/>
      <c r="F13" s="3"/>
      <c r="G13" s="3"/>
      <c r="H13" s="2"/>
      <c r="I13" s="2"/>
      <c r="J13" s="3"/>
      <c r="K13" s="3"/>
      <c r="L13" s="3"/>
      <c r="M13" s="3"/>
      <c r="N13" s="3"/>
      <c r="O13" s="3"/>
    </row>
    <row r="14" spans="1:15" s="22" customFormat="1">
      <c r="A14" s="3"/>
      <c r="B14" s="2"/>
      <c r="C14" s="2"/>
      <c r="D14" s="3"/>
      <c r="E14" s="10"/>
      <c r="F14" s="3"/>
      <c r="G14" s="3"/>
      <c r="H14" s="2"/>
      <c r="I14" s="2"/>
      <c r="J14" s="3"/>
      <c r="K14" s="3"/>
      <c r="L14" s="3"/>
      <c r="M14" s="3"/>
      <c r="N14" s="3"/>
      <c r="O14" s="3"/>
    </row>
    <row r="15" spans="1:15" s="23" customFormat="1" ht="13.9" customHeight="1">
      <c r="A15" s="1" t="s">
        <v>11</v>
      </c>
      <c r="B15" s="2"/>
      <c r="C15" s="2"/>
      <c r="D15" s="3"/>
      <c r="E15" s="10"/>
      <c r="F15" s="3"/>
      <c r="G15" s="1" t="s">
        <v>11</v>
      </c>
      <c r="H15" s="2"/>
      <c r="I15" s="2"/>
      <c r="J15" s="3"/>
      <c r="K15" s="3"/>
      <c r="L15" s="3"/>
      <c r="M15" s="3"/>
      <c r="N15" s="3"/>
      <c r="O15" s="3"/>
    </row>
    <row r="16" spans="1:15" s="22" customFormat="1">
      <c r="A16" s="3"/>
      <c r="B16" s="2"/>
      <c r="C16" s="2"/>
      <c r="D16" s="3"/>
      <c r="E16" s="10"/>
      <c r="F16" s="3"/>
      <c r="G16" s="3"/>
      <c r="H16" s="2"/>
      <c r="I16" s="2"/>
      <c r="J16" s="3"/>
      <c r="K16" s="3"/>
      <c r="L16" s="3"/>
      <c r="M16" s="3"/>
      <c r="N16" s="3"/>
      <c r="O16" s="3"/>
    </row>
    <row r="17" spans="1:15" s="22" customFormat="1" ht="29.25" customHeight="1">
      <c r="A17" s="43"/>
      <c r="B17" s="45" t="s">
        <v>12</v>
      </c>
      <c r="C17" s="45"/>
      <c r="D17" s="3"/>
      <c r="E17" s="10"/>
      <c r="F17" s="3"/>
      <c r="G17" s="43"/>
      <c r="H17" s="45" t="s">
        <v>12</v>
      </c>
      <c r="I17" s="45"/>
      <c r="J17" s="3"/>
      <c r="K17" s="3"/>
      <c r="L17" s="3"/>
      <c r="M17" s="3"/>
      <c r="N17" s="3"/>
      <c r="O17" s="3"/>
    </row>
    <row r="18" spans="1:15" s="22" customFormat="1" ht="15" customHeight="1">
      <c r="A18" s="44"/>
      <c r="B18" s="11" t="s">
        <v>13</v>
      </c>
      <c r="C18" s="11" t="s">
        <v>14</v>
      </c>
      <c r="D18" s="3"/>
      <c r="E18" s="10"/>
      <c r="F18" s="3"/>
      <c r="G18" s="44"/>
      <c r="H18" s="11" t="s">
        <v>13</v>
      </c>
      <c r="I18" s="11" t="s">
        <v>14</v>
      </c>
      <c r="J18" s="3"/>
      <c r="K18" s="3"/>
      <c r="L18" s="3"/>
      <c r="M18" s="3"/>
      <c r="N18" s="3"/>
      <c r="O18" s="3"/>
    </row>
    <row r="19" spans="1:15" s="22" customFormat="1" ht="39.950000000000003" customHeight="1">
      <c r="A19" s="4" t="s">
        <v>15</v>
      </c>
      <c r="B19" s="37">
        <f>B9-B10</f>
        <v>0.33399999999999985</v>
      </c>
      <c r="C19" s="15">
        <f>B19/B9</f>
        <v>0.17287784679089019</v>
      </c>
      <c r="D19" s="3"/>
      <c r="E19" s="10"/>
      <c r="F19" s="3"/>
      <c r="G19" s="4" t="s">
        <v>15</v>
      </c>
      <c r="H19" s="37">
        <f>H9-H10</f>
        <v>0.38200000000000012</v>
      </c>
      <c r="I19" s="52">
        <f>H19/H9</f>
        <v>0.22590183323477239</v>
      </c>
      <c r="J19" s="3"/>
      <c r="K19" s="3"/>
      <c r="L19" s="3"/>
      <c r="M19" s="3"/>
      <c r="N19" s="3"/>
      <c r="O19" s="3"/>
    </row>
    <row r="20" spans="1:15" s="22" customFormat="1" ht="39.950000000000003" customHeight="1">
      <c r="A20" s="6" t="s">
        <v>16</v>
      </c>
      <c r="B20" s="37">
        <f>B10-B11</f>
        <v>0</v>
      </c>
      <c r="C20" s="15">
        <f>B20/B9</f>
        <v>0</v>
      </c>
      <c r="D20" s="3"/>
      <c r="E20" s="10"/>
      <c r="F20" s="3"/>
      <c r="G20" s="6" t="s">
        <v>16</v>
      </c>
      <c r="H20" s="37">
        <f>H10-H11</f>
        <v>0</v>
      </c>
      <c r="I20" s="52">
        <f>H20/H9</f>
        <v>0</v>
      </c>
      <c r="J20" s="3"/>
      <c r="K20" s="3"/>
      <c r="L20" s="3"/>
      <c r="M20" s="3"/>
      <c r="N20" s="3"/>
      <c r="O20" s="3"/>
    </row>
    <row r="21" spans="1:15" s="22" customFormat="1" ht="39.950000000000003" customHeight="1">
      <c r="A21" s="6" t="s">
        <v>17</v>
      </c>
      <c r="B21" s="37">
        <f>B11-B12</f>
        <v>0</v>
      </c>
      <c r="C21" s="15">
        <f>B21/B9</f>
        <v>0</v>
      </c>
      <c r="D21" s="3"/>
      <c r="E21" s="10"/>
      <c r="F21" s="3"/>
      <c r="G21" s="6" t="s">
        <v>17</v>
      </c>
      <c r="H21" s="37">
        <f>H11-H12</f>
        <v>0</v>
      </c>
      <c r="I21" s="52">
        <f>H21/H9</f>
        <v>0</v>
      </c>
      <c r="J21" s="3"/>
      <c r="K21" s="3"/>
      <c r="L21" s="3"/>
      <c r="M21" s="3"/>
      <c r="N21" s="3"/>
      <c r="O21" s="3"/>
    </row>
    <row r="22" spans="1:15" s="22" customFormat="1" ht="39.950000000000003" customHeight="1">
      <c r="A22" s="16" t="s">
        <v>18</v>
      </c>
      <c r="B22" s="37">
        <f>B9-B12</f>
        <v>0.33399999999999985</v>
      </c>
      <c r="C22" s="18">
        <f>B22/B9</f>
        <v>0.17287784679089019</v>
      </c>
      <c r="D22" s="3"/>
      <c r="E22" s="10"/>
      <c r="F22" s="3"/>
      <c r="G22" s="16" t="s">
        <v>18</v>
      </c>
      <c r="H22" s="38">
        <f>H9-H12</f>
        <v>0.38200000000000012</v>
      </c>
      <c r="I22" s="53">
        <f>H22/H9</f>
        <v>0.22590183323477239</v>
      </c>
      <c r="J22" s="3"/>
      <c r="K22" s="3"/>
      <c r="L22" s="3"/>
      <c r="M22" s="3"/>
      <c r="N22" s="3"/>
      <c r="O22" s="3"/>
    </row>
    <row r="23" spans="1:15" s="22" customFormat="1" ht="39.950000000000003" customHeight="1">
      <c r="A23" s="4" t="s">
        <v>19</v>
      </c>
      <c r="B23" s="37">
        <f>(B9-B22)</f>
        <v>1.5980000000000001</v>
      </c>
      <c r="C23" s="12" t="s">
        <v>20</v>
      </c>
      <c r="D23" s="3"/>
      <c r="E23" s="10"/>
      <c r="F23" s="3"/>
      <c r="G23" s="4" t="s">
        <v>19</v>
      </c>
      <c r="H23" s="37">
        <f>(H9-H22)</f>
        <v>1.3089999999999999</v>
      </c>
      <c r="I23" s="12" t="s">
        <v>20</v>
      </c>
      <c r="J23" s="3"/>
      <c r="K23" s="3"/>
      <c r="L23" s="3"/>
      <c r="M23" s="3"/>
      <c r="N23" s="3"/>
      <c r="O23" s="3"/>
    </row>
    <row r="24" spans="1:15" s="22" customFormat="1" ht="16.5" customHeight="1">
      <c r="A24" s="7"/>
      <c r="B24" s="45" t="s">
        <v>21</v>
      </c>
      <c r="C24" s="45"/>
      <c r="D24" s="3"/>
      <c r="E24" s="10"/>
      <c r="F24" s="3"/>
      <c r="G24" s="7"/>
      <c r="H24" s="45" t="s">
        <v>21</v>
      </c>
      <c r="I24" s="45"/>
      <c r="J24" s="3"/>
      <c r="K24" s="3"/>
      <c r="L24" s="3"/>
      <c r="M24" s="3"/>
      <c r="N24" s="3"/>
      <c r="O24" s="3"/>
    </row>
    <row r="25" spans="1:15" s="22" customFormat="1" ht="39.950000000000003" customHeight="1">
      <c r="A25" s="19" t="s">
        <v>22</v>
      </c>
      <c r="B25" s="17">
        <f>B23*30</f>
        <v>47.940000000000005</v>
      </c>
      <c r="C25" s="12" t="s">
        <v>20</v>
      </c>
      <c r="D25" s="3"/>
      <c r="E25" s="10"/>
      <c r="F25" s="3"/>
      <c r="G25" s="19" t="s">
        <v>22</v>
      </c>
      <c r="H25" s="17">
        <f>H23*30</f>
        <v>39.269999999999996</v>
      </c>
      <c r="I25" s="12" t="s">
        <v>20</v>
      </c>
      <c r="J25" s="3"/>
      <c r="K25" s="3"/>
      <c r="L25" s="3"/>
      <c r="M25" s="3"/>
      <c r="N25" s="3"/>
      <c r="O25" s="3"/>
    </row>
    <row r="26" spans="1:15" s="22" customFormat="1" ht="39.950000000000003" customHeight="1">
      <c r="A26" s="19" t="s">
        <v>23</v>
      </c>
      <c r="B26" s="17">
        <f>B25*60</f>
        <v>2876.4</v>
      </c>
      <c r="C26" s="12"/>
      <c r="D26" s="3"/>
      <c r="E26" s="10"/>
      <c r="F26" s="3"/>
      <c r="G26" s="19" t="s">
        <v>23</v>
      </c>
      <c r="H26" s="17">
        <f>H25*60</f>
        <v>2356.1999999999998</v>
      </c>
      <c r="I26" s="12"/>
      <c r="J26" s="3"/>
      <c r="K26" s="3"/>
      <c r="L26" s="3"/>
      <c r="M26" s="3"/>
      <c r="N26" s="3"/>
      <c r="O26" s="3"/>
    </row>
    <row r="27" spans="1:15" s="22" customFormat="1">
      <c r="A27" s="3"/>
      <c r="B27" s="2"/>
      <c r="C27" s="2"/>
      <c r="D27" s="3"/>
      <c r="E27" s="10"/>
      <c r="F27" s="3"/>
      <c r="G27" s="3"/>
      <c r="H27" s="2"/>
      <c r="I27" s="2"/>
      <c r="J27" s="3"/>
      <c r="K27" s="3"/>
      <c r="L27" s="3"/>
      <c r="M27" s="3"/>
      <c r="N27" s="3"/>
      <c r="O27" s="3"/>
    </row>
    <row r="28" spans="1:15" s="22" customFormat="1">
      <c r="A28" s="3"/>
      <c r="B28" s="2"/>
      <c r="C28" s="2"/>
      <c r="D28" s="3"/>
      <c r="E28" s="10"/>
      <c r="F28" s="3"/>
      <c r="G28" s="3"/>
      <c r="H28" s="2"/>
      <c r="I28" s="2"/>
      <c r="J28" s="3"/>
      <c r="K28" s="3"/>
      <c r="L28" s="3"/>
      <c r="M28" s="3"/>
      <c r="N28" s="3"/>
      <c r="O28" s="3"/>
    </row>
    <row r="29" spans="1:15" s="21" customFormat="1" ht="26.25">
      <c r="A29" s="42" t="s">
        <v>24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</row>
    <row r="30" spans="1:15" s="22" customFormat="1">
      <c r="A30" s="3"/>
      <c r="B30" s="2"/>
      <c r="C30" s="2"/>
      <c r="D30" s="3"/>
      <c r="E30" s="10"/>
      <c r="F30" s="3"/>
      <c r="G30" s="3"/>
      <c r="H30" s="2"/>
      <c r="I30" s="2"/>
      <c r="J30" s="3"/>
      <c r="K30" s="3"/>
      <c r="L30" s="3"/>
      <c r="M30" s="3"/>
      <c r="N30" s="3"/>
      <c r="O30" s="3"/>
    </row>
    <row r="31" spans="1:15" s="23" customFormat="1" ht="13.9" customHeight="1">
      <c r="A31" s="1" t="s">
        <v>25</v>
      </c>
      <c r="B31" s="2"/>
      <c r="C31" s="2"/>
      <c r="D31" s="3"/>
      <c r="E31" s="10"/>
      <c r="F31" s="3"/>
      <c r="G31" s="1" t="s">
        <v>25</v>
      </c>
      <c r="H31" s="2"/>
      <c r="I31" s="2"/>
      <c r="J31" s="3"/>
      <c r="K31" s="3"/>
      <c r="L31" s="3"/>
      <c r="M31" s="3"/>
      <c r="N31" s="3"/>
      <c r="O31" s="3"/>
    </row>
    <row r="32" spans="1:15" s="23" customFormat="1" ht="13.9" customHeight="1">
      <c r="A32" s="3"/>
      <c r="B32" s="2"/>
      <c r="C32" s="2"/>
      <c r="D32" s="3"/>
      <c r="E32" s="10"/>
      <c r="F32" s="3"/>
      <c r="G32" s="3"/>
      <c r="H32" s="2"/>
      <c r="I32" s="2"/>
      <c r="J32" s="3"/>
      <c r="K32" s="3"/>
      <c r="L32" s="3"/>
      <c r="M32" s="3"/>
      <c r="N32" s="3"/>
      <c r="O32" s="3"/>
    </row>
    <row r="33" spans="1:15" s="23" customFormat="1" ht="43.9" customHeight="1">
      <c r="A33" s="43"/>
      <c r="B33" s="45" t="s">
        <v>26</v>
      </c>
      <c r="C33" s="45"/>
      <c r="D33" s="3"/>
      <c r="E33" s="10"/>
      <c r="F33" s="3"/>
      <c r="G33" s="43"/>
      <c r="H33" s="45" t="s">
        <v>26</v>
      </c>
      <c r="I33" s="45"/>
      <c r="J33" s="3"/>
      <c r="K33" s="3"/>
      <c r="L33" s="3"/>
      <c r="M33" s="3"/>
      <c r="N33" s="3"/>
      <c r="O33" s="3"/>
    </row>
    <row r="34" spans="1:15" s="22" customFormat="1" ht="15" customHeight="1">
      <c r="A34" s="44"/>
      <c r="B34" s="11" t="s">
        <v>10</v>
      </c>
      <c r="C34" s="11" t="s">
        <v>1</v>
      </c>
      <c r="D34" s="3"/>
      <c r="E34" s="10"/>
      <c r="F34" s="3"/>
      <c r="G34" s="44"/>
      <c r="H34" s="11" t="s">
        <v>10</v>
      </c>
      <c r="I34" s="11" t="s">
        <v>1</v>
      </c>
      <c r="J34" s="3"/>
      <c r="K34" s="3"/>
      <c r="L34" s="3"/>
      <c r="M34" s="3"/>
      <c r="N34" s="3"/>
      <c r="O34" s="3"/>
    </row>
    <row r="35" spans="1:15" s="24" customFormat="1" ht="39.950000000000003" customHeight="1">
      <c r="A35" s="4" t="s">
        <v>2</v>
      </c>
      <c r="B35" s="37">
        <v>155.785</v>
      </c>
      <c r="C35" s="5">
        <v>58.8</v>
      </c>
      <c r="D35" s="13"/>
      <c r="E35" s="14"/>
      <c r="F35" s="13"/>
      <c r="G35" s="4" t="s">
        <v>2</v>
      </c>
      <c r="H35" s="37">
        <v>121.71</v>
      </c>
      <c r="I35" s="5">
        <v>26.4</v>
      </c>
      <c r="J35" s="13"/>
      <c r="K35" s="13"/>
      <c r="L35" s="13"/>
      <c r="M35" s="13"/>
      <c r="N35" s="13"/>
      <c r="O35" s="13"/>
    </row>
    <row r="36" spans="1:15" s="24" customFormat="1" ht="39.950000000000003" customHeight="1">
      <c r="A36" s="6" t="s">
        <v>3</v>
      </c>
      <c r="B36" s="37">
        <v>136.065</v>
      </c>
      <c r="C36" s="5">
        <v>58.8</v>
      </c>
      <c r="D36" s="13"/>
      <c r="E36" s="14"/>
      <c r="F36" s="13"/>
      <c r="G36" s="6" t="s">
        <v>3</v>
      </c>
      <c r="H36" s="37">
        <v>111.797</v>
      </c>
      <c r="I36" s="5">
        <v>26.4</v>
      </c>
      <c r="J36" s="13"/>
      <c r="K36" s="13"/>
      <c r="L36" s="13"/>
      <c r="M36" s="13"/>
      <c r="N36" s="13"/>
      <c r="O36" s="13"/>
    </row>
    <row r="37" spans="1:15" s="24" customFormat="1" ht="39.950000000000003" customHeight="1">
      <c r="A37" s="6" t="s">
        <v>4</v>
      </c>
      <c r="B37" s="37">
        <v>136.065</v>
      </c>
      <c r="C37" s="5">
        <v>58.8</v>
      </c>
      <c r="D37" s="13"/>
      <c r="E37" s="14"/>
      <c r="F37" s="13"/>
      <c r="G37" s="6" t="s">
        <v>4</v>
      </c>
      <c r="H37" s="37">
        <v>111.797</v>
      </c>
      <c r="I37" s="5">
        <v>26.4</v>
      </c>
      <c r="J37" s="13"/>
      <c r="K37" s="13"/>
      <c r="L37" s="13"/>
      <c r="M37" s="13"/>
      <c r="N37" s="13"/>
      <c r="O37" s="13"/>
    </row>
    <row r="38" spans="1:15" s="24" customFormat="1" ht="39.950000000000003" customHeight="1">
      <c r="A38" s="6" t="s">
        <v>5</v>
      </c>
      <c r="B38" s="37">
        <v>105.047</v>
      </c>
      <c r="C38" s="5">
        <v>58.8</v>
      </c>
      <c r="D38" s="13"/>
      <c r="E38" s="14"/>
      <c r="F38" s="13"/>
      <c r="G38" s="6" t="s">
        <v>5</v>
      </c>
      <c r="H38" s="37">
        <v>65.381</v>
      </c>
      <c r="I38" s="5">
        <v>26.4</v>
      </c>
      <c r="J38" s="13"/>
      <c r="K38" s="13"/>
      <c r="L38" s="13"/>
      <c r="M38" s="13"/>
      <c r="N38" s="13"/>
      <c r="O38" s="13"/>
    </row>
    <row r="39" spans="1:15" s="22" customFormat="1">
      <c r="A39" s="3"/>
      <c r="B39" s="2"/>
      <c r="C39" s="2"/>
      <c r="D39" s="3"/>
      <c r="E39" s="10"/>
      <c r="F39" s="3"/>
      <c r="G39" s="3"/>
      <c r="H39" s="2"/>
      <c r="I39" s="2"/>
      <c r="J39" s="3"/>
      <c r="K39" s="3"/>
      <c r="L39" s="3"/>
      <c r="M39" s="3"/>
      <c r="N39" s="3"/>
      <c r="O39" s="3"/>
    </row>
    <row r="40" spans="1:15" s="22" customFormat="1">
      <c r="A40" s="3"/>
      <c r="B40" s="2"/>
      <c r="C40" s="2"/>
      <c r="D40" s="3"/>
      <c r="E40" s="10"/>
      <c r="F40" s="3"/>
      <c r="G40" s="3"/>
      <c r="H40" s="2"/>
      <c r="I40" s="2"/>
      <c r="J40" s="3"/>
      <c r="K40" s="3"/>
      <c r="L40" s="3"/>
      <c r="M40" s="3"/>
      <c r="N40" s="3"/>
      <c r="O40" s="3"/>
    </row>
    <row r="41" spans="1:15" s="23" customFormat="1" ht="13.9" customHeight="1">
      <c r="A41" s="1" t="s">
        <v>27</v>
      </c>
      <c r="B41" s="2"/>
      <c r="C41" s="2"/>
      <c r="D41" s="3"/>
      <c r="E41" s="10"/>
      <c r="F41" s="3"/>
      <c r="G41" s="1" t="s">
        <v>27</v>
      </c>
      <c r="H41" s="2"/>
      <c r="I41" s="2"/>
      <c r="J41" s="3"/>
      <c r="K41" s="3"/>
      <c r="L41" s="3"/>
      <c r="M41" s="3"/>
      <c r="N41" s="3"/>
      <c r="O41" s="3"/>
    </row>
    <row r="42" spans="1:15" s="22" customFormat="1">
      <c r="A42" s="3"/>
      <c r="B42" s="2"/>
      <c r="C42" s="2"/>
      <c r="D42" s="3"/>
      <c r="E42" s="10"/>
      <c r="F42" s="3"/>
      <c r="G42" s="3"/>
      <c r="H42" s="2"/>
      <c r="I42" s="2"/>
      <c r="J42" s="3"/>
      <c r="K42" s="3"/>
      <c r="L42" s="3"/>
      <c r="M42" s="3"/>
      <c r="N42" s="3"/>
      <c r="O42" s="3"/>
    </row>
    <row r="43" spans="1:15" s="22" customFormat="1" ht="29.25" customHeight="1">
      <c r="A43" s="43"/>
      <c r="B43" s="45" t="s">
        <v>28</v>
      </c>
      <c r="C43" s="45"/>
      <c r="D43" s="3"/>
      <c r="E43" s="10"/>
      <c r="F43" s="3"/>
      <c r="G43" s="43"/>
      <c r="H43" s="45" t="s">
        <v>28</v>
      </c>
      <c r="I43" s="45"/>
      <c r="J43" s="3"/>
      <c r="K43" s="3"/>
      <c r="L43" s="3"/>
      <c r="M43" s="3"/>
      <c r="N43" s="3"/>
      <c r="O43" s="3"/>
    </row>
    <row r="44" spans="1:15" s="22" customFormat="1" ht="15" customHeight="1">
      <c r="A44" s="44"/>
      <c r="B44" s="11" t="s">
        <v>13</v>
      </c>
      <c r="C44" s="11" t="s">
        <v>14</v>
      </c>
      <c r="D44" s="3"/>
      <c r="E44" s="10"/>
      <c r="F44" s="3"/>
      <c r="G44" s="44"/>
      <c r="H44" s="11" t="s">
        <v>13</v>
      </c>
      <c r="I44" s="11" t="s">
        <v>14</v>
      </c>
      <c r="J44" s="3"/>
      <c r="K44" s="3"/>
      <c r="L44" s="3"/>
      <c r="M44" s="3"/>
      <c r="N44" s="3"/>
      <c r="O44" s="3"/>
    </row>
    <row r="45" spans="1:15" s="22" customFormat="1" ht="39.950000000000003" customHeight="1">
      <c r="A45" s="4" t="s">
        <v>15</v>
      </c>
      <c r="B45" s="37">
        <f>B35-B36</f>
        <v>19.72</v>
      </c>
      <c r="C45" s="15">
        <f>B45/B35</f>
        <v>0.1265847161151587</v>
      </c>
      <c r="D45" s="3"/>
      <c r="E45" s="10"/>
      <c r="F45" s="3"/>
      <c r="G45" s="4" t="s">
        <v>15</v>
      </c>
      <c r="H45" s="37">
        <f>H35-H36</f>
        <v>9.9129999999999967</v>
      </c>
      <c r="I45" s="54">
        <f>H45/H35</f>
        <v>8.1447703557636988E-2</v>
      </c>
      <c r="J45" s="3"/>
      <c r="K45" s="3"/>
      <c r="L45" s="3"/>
      <c r="M45" s="3"/>
      <c r="N45" s="3"/>
      <c r="O45" s="3"/>
    </row>
    <row r="46" spans="1:15" s="22" customFormat="1" ht="39.950000000000003" customHeight="1">
      <c r="A46" s="6" t="s">
        <v>16</v>
      </c>
      <c r="B46" s="37">
        <f>B36-B37</f>
        <v>0</v>
      </c>
      <c r="C46" s="15">
        <f>B46/B35</f>
        <v>0</v>
      </c>
      <c r="D46" s="3"/>
      <c r="E46" s="10"/>
      <c r="F46" s="3"/>
      <c r="G46" s="6" t="s">
        <v>16</v>
      </c>
      <c r="H46" s="37">
        <f>H36-H37</f>
        <v>0</v>
      </c>
      <c r="I46" s="54">
        <f>H46/H35</f>
        <v>0</v>
      </c>
      <c r="J46" s="3"/>
      <c r="K46" s="3"/>
      <c r="L46" s="3"/>
      <c r="M46" s="3"/>
      <c r="N46" s="3"/>
      <c r="O46" s="3"/>
    </row>
    <row r="47" spans="1:15" s="22" customFormat="1" ht="39.950000000000003" customHeight="1">
      <c r="A47" s="6" t="s">
        <v>17</v>
      </c>
      <c r="B47" s="37">
        <f>B37-B38</f>
        <v>31.018000000000001</v>
      </c>
      <c r="C47" s="15">
        <f>B47/B35</f>
        <v>0.19910774464807268</v>
      </c>
      <c r="D47" s="3"/>
      <c r="E47" s="10"/>
      <c r="F47" s="3"/>
      <c r="G47" s="6" t="s">
        <v>17</v>
      </c>
      <c r="H47" s="37">
        <f>H37-H38</f>
        <v>46.415999999999997</v>
      </c>
      <c r="I47" s="54">
        <f>H47/H35</f>
        <v>0.38136554104017745</v>
      </c>
      <c r="J47" s="3"/>
      <c r="K47" s="3"/>
      <c r="L47" s="3"/>
      <c r="M47" s="3"/>
      <c r="N47" s="3"/>
      <c r="O47" s="3"/>
    </row>
    <row r="48" spans="1:15" s="22" customFormat="1" ht="39.950000000000003" customHeight="1">
      <c r="A48" s="16" t="s">
        <v>29</v>
      </c>
      <c r="B48" s="37">
        <f>B35-B38</f>
        <v>50.738</v>
      </c>
      <c r="C48" s="18">
        <f>B48/B35</f>
        <v>0.32569246076323138</v>
      </c>
      <c r="D48" s="3"/>
      <c r="E48" s="10"/>
      <c r="F48" s="3"/>
      <c r="G48" s="16" t="s">
        <v>29</v>
      </c>
      <c r="H48" s="37">
        <f>H35-H38</f>
        <v>56.328999999999994</v>
      </c>
      <c r="I48" s="53">
        <f>H48/H35</f>
        <v>0.46281324459781442</v>
      </c>
      <c r="J48" s="3"/>
      <c r="K48" s="3"/>
      <c r="L48" s="3"/>
      <c r="M48" s="3"/>
      <c r="N48" s="3"/>
      <c r="O48" s="3"/>
    </row>
    <row r="49" spans="1:15">
      <c r="E49" s="10"/>
      <c r="H49" s="2"/>
      <c r="I49" s="2"/>
    </row>
    <row r="50" spans="1:15">
      <c r="E50" s="10"/>
      <c r="H50" s="2"/>
      <c r="I50" s="2"/>
    </row>
    <row r="51" spans="1:15" s="23" customFormat="1" ht="13.9" customHeight="1">
      <c r="A51" s="1" t="s">
        <v>30</v>
      </c>
      <c r="B51" s="2"/>
      <c r="C51" s="2"/>
      <c r="D51" s="3"/>
      <c r="E51" s="10"/>
      <c r="F51" s="3"/>
      <c r="G51" s="1" t="s">
        <v>30</v>
      </c>
      <c r="H51" s="2"/>
      <c r="I51" s="2"/>
      <c r="J51" s="3"/>
      <c r="K51" s="3"/>
      <c r="L51" s="3"/>
      <c r="M51" s="3"/>
      <c r="N51" s="3"/>
      <c r="O51" s="3"/>
    </row>
    <row r="52" spans="1:15" s="22" customFormat="1">
      <c r="A52" s="3"/>
      <c r="B52" s="2"/>
      <c r="C52" s="2"/>
      <c r="D52" s="3"/>
      <c r="E52" s="10"/>
      <c r="F52" s="3"/>
      <c r="G52" s="3"/>
      <c r="H52" s="2"/>
      <c r="I52" s="2"/>
      <c r="J52" s="3"/>
      <c r="K52" s="3"/>
      <c r="L52" s="3"/>
      <c r="M52" s="3"/>
      <c r="N52" s="3"/>
      <c r="O52" s="3"/>
    </row>
    <row r="53" spans="1:15" s="22" customFormat="1" ht="29.25" customHeight="1">
      <c r="A53" s="25"/>
      <c r="B53" s="9" t="s">
        <v>31</v>
      </c>
      <c r="C53" s="9" t="s">
        <v>32</v>
      </c>
      <c r="D53" s="3"/>
      <c r="E53" s="10"/>
      <c r="F53" s="3"/>
      <c r="G53" s="25"/>
      <c r="H53" s="9" t="s">
        <v>31</v>
      </c>
      <c r="I53" s="9" t="s">
        <v>32</v>
      </c>
      <c r="J53" s="3"/>
      <c r="K53" s="3"/>
      <c r="L53" s="3"/>
      <c r="M53" s="3"/>
      <c r="N53" s="3"/>
      <c r="O53" s="3"/>
    </row>
    <row r="54" spans="1:15" s="22" customFormat="1" ht="33" customHeight="1">
      <c r="A54" s="19" t="s">
        <v>33</v>
      </c>
      <c r="B54" s="37">
        <f>B35*0.35</f>
        <v>54.524749999999997</v>
      </c>
      <c r="C54" s="12" t="s">
        <v>20</v>
      </c>
      <c r="D54" s="3"/>
      <c r="E54" s="10"/>
      <c r="F54" s="3"/>
      <c r="G54" s="4" t="s">
        <v>33</v>
      </c>
      <c r="H54" s="51">
        <f>H35*0.35</f>
        <v>42.598499999999994</v>
      </c>
      <c r="I54" s="12" t="s">
        <v>20</v>
      </c>
      <c r="J54" s="3"/>
      <c r="K54" s="3"/>
      <c r="L54" s="3"/>
      <c r="M54" s="3"/>
      <c r="N54" s="3"/>
      <c r="O54" s="3"/>
    </row>
    <row r="55" spans="1:15" s="22" customFormat="1" ht="33" customHeight="1">
      <c r="A55" s="6" t="s">
        <v>34</v>
      </c>
      <c r="B55" s="37">
        <f>B54-B48</f>
        <v>3.7867499999999978</v>
      </c>
      <c r="C55" s="37">
        <f>B55*30</f>
        <v>113.60249999999994</v>
      </c>
      <c r="D55" s="3"/>
      <c r="E55" s="10"/>
      <c r="F55" s="3"/>
      <c r="G55" s="6" t="s">
        <v>34</v>
      </c>
      <c r="H55" s="12">
        <f>H54-H48</f>
        <v>-13.730499999999999</v>
      </c>
      <c r="I55" s="12">
        <f>H55*30</f>
        <v>-411.91499999999996</v>
      </c>
      <c r="J55" s="3"/>
      <c r="K55" s="3"/>
      <c r="L55" s="3"/>
      <c r="M55" s="3"/>
      <c r="N55" s="3"/>
      <c r="O55" s="3"/>
    </row>
    <row r="56" spans="1:15" s="22" customFormat="1" ht="33" customHeight="1">
      <c r="A56" s="16" t="str">
        <f>A26</f>
        <v>Cash in-lieu contribution (£)</v>
      </c>
      <c r="B56" s="17">
        <f>C55*60</f>
        <v>6816.149999999996</v>
      </c>
      <c r="C56" s="12" t="s">
        <v>20</v>
      </c>
      <c r="D56" s="3"/>
      <c r="E56" s="10"/>
      <c r="F56" s="3"/>
      <c r="G56" s="16" t="str">
        <f>G26</f>
        <v>Cash in-lieu contribution (£)</v>
      </c>
      <c r="H56" s="17">
        <f>I55*60</f>
        <v>-24714.899999999998</v>
      </c>
      <c r="I56" s="12" t="s">
        <v>20</v>
      </c>
      <c r="J56" s="3"/>
      <c r="K56" s="3"/>
      <c r="L56" s="3"/>
      <c r="M56" s="3"/>
      <c r="N56" s="3"/>
      <c r="O56" s="3"/>
    </row>
    <row r="57" spans="1:15">
      <c r="E57" s="10"/>
      <c r="H57" s="2"/>
      <c r="I57" s="2"/>
    </row>
    <row r="58" spans="1:15">
      <c r="E58" s="10"/>
      <c r="H58" s="2"/>
      <c r="I58" s="2"/>
    </row>
    <row r="59" spans="1:15" s="21" customFormat="1" ht="26.25">
      <c r="A59" s="42" t="s">
        <v>35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5">
      <c r="E60" s="10"/>
      <c r="H60" s="2"/>
      <c r="I60" s="2"/>
    </row>
    <row r="61" spans="1:15" s="22" customFormat="1" ht="34.5" customHeight="1">
      <c r="A61" s="9"/>
      <c r="B61" s="9" t="s">
        <v>36</v>
      </c>
      <c r="C61" s="9" t="s">
        <v>37</v>
      </c>
      <c r="D61" s="9" t="s">
        <v>38</v>
      </c>
      <c r="E61" s="10"/>
      <c r="F61" s="3"/>
      <c r="G61" s="8"/>
      <c r="H61" s="9" t="s">
        <v>36</v>
      </c>
      <c r="I61" s="9" t="s">
        <v>37</v>
      </c>
      <c r="J61" s="9" t="s">
        <v>38</v>
      </c>
      <c r="K61" s="3"/>
      <c r="L61" s="3"/>
      <c r="M61" s="3"/>
      <c r="N61" s="3"/>
      <c r="O61" s="3"/>
    </row>
    <row r="62" spans="1:15" s="22" customFormat="1" ht="39.950000000000003" customHeight="1">
      <c r="A62" s="4" t="s">
        <v>39</v>
      </c>
      <c r="B62" s="37">
        <v>157.71700000000001</v>
      </c>
      <c r="C62" s="26"/>
      <c r="D62" s="27"/>
      <c r="E62" s="10"/>
      <c r="F62" s="3"/>
      <c r="G62" s="4" t="s">
        <v>39</v>
      </c>
      <c r="H62" s="37">
        <v>123.401</v>
      </c>
      <c r="I62" s="26"/>
      <c r="J62" s="27"/>
      <c r="K62" s="3"/>
      <c r="L62" s="3"/>
      <c r="M62" s="3"/>
      <c r="N62" s="3"/>
      <c r="O62" s="3"/>
    </row>
    <row r="63" spans="1:15" s="22" customFormat="1" ht="39.950000000000003" customHeight="1">
      <c r="A63" s="6" t="s">
        <v>40</v>
      </c>
      <c r="B63" s="37">
        <v>137.45500000000001</v>
      </c>
      <c r="C63" s="12">
        <f>B62-B63</f>
        <v>20.262</v>
      </c>
      <c r="D63" s="15">
        <f>C63/B62</f>
        <v>0.12847061508905191</v>
      </c>
      <c r="E63" s="10"/>
      <c r="F63" s="3"/>
      <c r="G63" s="6" t="s">
        <v>40</v>
      </c>
      <c r="H63" s="37">
        <v>112.904</v>
      </c>
      <c r="I63" s="12">
        <f>H62-H63</f>
        <v>10.497</v>
      </c>
      <c r="J63" s="52">
        <f>I63/H62</f>
        <v>8.5064140485085218E-2</v>
      </c>
      <c r="K63" s="3"/>
      <c r="L63" s="3"/>
      <c r="M63" s="3"/>
      <c r="N63" s="3"/>
      <c r="O63" s="3"/>
    </row>
    <row r="64" spans="1:15" s="22" customFormat="1" ht="39.950000000000003" customHeight="1">
      <c r="A64" s="6" t="s">
        <v>41</v>
      </c>
      <c r="B64" s="37">
        <v>137.45500000000001</v>
      </c>
      <c r="C64" s="12">
        <f>B63-B64</f>
        <v>0</v>
      </c>
      <c r="D64" s="15">
        <f>C64/B62</f>
        <v>0</v>
      </c>
      <c r="E64" s="10"/>
      <c r="F64" s="3"/>
      <c r="G64" s="6" t="s">
        <v>41</v>
      </c>
      <c r="H64" s="37">
        <v>112.904</v>
      </c>
      <c r="I64" s="12">
        <f>H63-H64</f>
        <v>0</v>
      </c>
      <c r="J64" s="52">
        <f>I64/H62</f>
        <v>0</v>
      </c>
      <c r="K64" s="3"/>
      <c r="L64" s="3"/>
      <c r="M64" s="3"/>
      <c r="N64" s="3"/>
      <c r="O64" s="3"/>
    </row>
    <row r="65" spans="1:15" s="22" customFormat="1" ht="39.950000000000003" customHeight="1">
      <c r="A65" s="6" t="s">
        <v>42</v>
      </c>
      <c r="B65" s="37">
        <v>106.437</v>
      </c>
      <c r="C65" s="12">
        <f>B64-B65</f>
        <v>31.018000000000015</v>
      </c>
      <c r="D65" s="15">
        <f>C65/B62</f>
        <v>0.19666871675215741</v>
      </c>
      <c r="E65" s="10"/>
      <c r="F65" s="3"/>
      <c r="G65" s="6" t="s">
        <v>42</v>
      </c>
      <c r="H65" s="37">
        <v>66.488</v>
      </c>
      <c r="I65" s="12">
        <f>H64-H65</f>
        <v>46.415999999999997</v>
      </c>
      <c r="J65" s="52">
        <f>I65/H62</f>
        <v>0.37613957747506099</v>
      </c>
      <c r="K65" s="3"/>
      <c r="L65" s="3"/>
      <c r="M65" s="3"/>
      <c r="N65" s="3"/>
      <c r="O65" s="3"/>
    </row>
    <row r="66" spans="1:15" s="22" customFormat="1" ht="39.950000000000003" customHeight="1">
      <c r="A66" s="4"/>
      <c r="B66" s="12" t="s">
        <v>20</v>
      </c>
      <c r="C66" s="28" t="s">
        <v>43</v>
      </c>
      <c r="D66" s="15" t="s">
        <v>20</v>
      </c>
      <c r="E66" s="10"/>
      <c r="F66" s="3"/>
      <c r="G66" s="4"/>
      <c r="H66" s="12" t="s">
        <v>20</v>
      </c>
      <c r="I66" s="28" t="s">
        <v>43</v>
      </c>
      <c r="J66" s="15" t="s">
        <v>20</v>
      </c>
      <c r="K66" s="3"/>
      <c r="L66" s="3"/>
      <c r="M66" s="3"/>
      <c r="N66" s="3"/>
      <c r="O66" s="3"/>
    </row>
    <row r="67" spans="1:15" s="22" customFormat="1" ht="39.950000000000003" customHeight="1">
      <c r="A67" s="4" t="s">
        <v>44</v>
      </c>
      <c r="B67" s="12" t="s">
        <v>20</v>
      </c>
      <c r="C67" s="17">
        <f>B25+C55</f>
        <v>161.54249999999993</v>
      </c>
      <c r="D67" s="15" t="s">
        <v>20</v>
      </c>
      <c r="E67" s="10"/>
      <c r="F67" s="3"/>
      <c r="G67" s="4" t="s">
        <v>44</v>
      </c>
      <c r="H67" s="12" t="s">
        <v>20</v>
      </c>
      <c r="I67" s="17">
        <f>H25+I55</f>
        <v>-372.64499999999998</v>
      </c>
      <c r="J67" s="15" t="s">
        <v>20</v>
      </c>
      <c r="K67" s="3"/>
      <c r="L67" s="3"/>
      <c r="M67" s="3"/>
      <c r="N67" s="3"/>
      <c r="O67" s="3"/>
    </row>
    <row r="68" spans="1:15" s="29" customFormat="1" ht="15.75" thickBot="1">
      <c r="B68" s="30"/>
      <c r="C68" s="30"/>
      <c r="E68" s="31"/>
      <c r="H68" s="30"/>
      <c r="I68" s="30"/>
    </row>
    <row r="69" spans="1:15" ht="15.75" thickTop="1"/>
    <row r="71" spans="1:15" ht="15.75" customHeight="1">
      <c r="A71" s="46" t="s">
        <v>45</v>
      </c>
      <c r="B71" s="48" t="s">
        <v>46</v>
      </c>
      <c r="C71" s="49"/>
      <c r="D71" s="49"/>
      <c r="E71" s="49"/>
      <c r="F71" s="49"/>
      <c r="G71" s="49"/>
      <c r="H71" s="50"/>
    </row>
    <row r="72" spans="1:15">
      <c r="A72" s="47"/>
      <c r="B72" s="9" t="s">
        <v>47</v>
      </c>
      <c r="C72" s="9" t="s">
        <v>48</v>
      </c>
      <c r="D72" s="9" t="s">
        <v>49</v>
      </c>
      <c r="E72" s="9" t="s">
        <v>50</v>
      </c>
      <c r="F72" s="9" t="s">
        <v>51</v>
      </c>
      <c r="G72" s="32" t="s">
        <v>52</v>
      </c>
      <c r="H72" s="9" t="s">
        <v>53</v>
      </c>
    </row>
    <row r="73" spans="1:15">
      <c r="A73" s="16" t="s">
        <v>54</v>
      </c>
      <c r="B73" s="33">
        <v>4.6909999999999998</v>
      </c>
      <c r="C73" s="33">
        <v>4.2149999999999999</v>
      </c>
      <c r="D73" s="33">
        <v>0.81</v>
      </c>
      <c r="E73" s="33">
        <v>0.34499999999999997</v>
      </c>
      <c r="F73" s="33">
        <v>0</v>
      </c>
      <c r="G73" s="34">
        <v>0.60099999999999998</v>
      </c>
      <c r="H73" s="34">
        <v>0</v>
      </c>
    </row>
    <row r="74" spans="1:15">
      <c r="A74" s="16" t="s">
        <v>55</v>
      </c>
      <c r="B74" s="33">
        <v>27.57</v>
      </c>
      <c r="C74" s="33">
        <v>408.27499999999998</v>
      </c>
      <c r="D74" s="33">
        <v>24.521000000000001</v>
      </c>
      <c r="E74" s="33">
        <v>48.960999999999999</v>
      </c>
      <c r="F74" s="33">
        <v>7.9080000000000004</v>
      </c>
      <c r="G74" s="34">
        <v>88.5</v>
      </c>
      <c r="H74" s="34">
        <v>0</v>
      </c>
    </row>
    <row r="77" spans="1:15" ht="25.5">
      <c r="A77" s="35"/>
      <c r="B77" s="9" t="s">
        <v>56</v>
      </c>
      <c r="C77" s="9" t="s">
        <v>57</v>
      </c>
      <c r="D77" s="9" t="s">
        <v>58</v>
      </c>
    </row>
    <row r="78" spans="1:15">
      <c r="A78" s="16" t="s">
        <v>59</v>
      </c>
      <c r="B78" s="36">
        <v>33.916666666666664</v>
      </c>
      <c r="C78" s="36">
        <v>33.713333333333331</v>
      </c>
      <c r="D78" s="15">
        <f>IFERROR(1-C78/B78,"")</f>
        <v>5.9950859950860247E-3</v>
      </c>
    </row>
    <row r="81" spans="1:3" ht="51">
      <c r="A81" s="9"/>
      <c r="B81" s="9" t="s">
        <v>60</v>
      </c>
      <c r="C81" s="9" t="s">
        <v>61</v>
      </c>
    </row>
    <row r="82" spans="1:3">
      <c r="A82" s="16" t="s">
        <v>62</v>
      </c>
      <c r="B82" s="34">
        <v>430.7</v>
      </c>
      <c r="C82" s="34">
        <v>1156300</v>
      </c>
    </row>
    <row r="83" spans="1:3">
      <c r="A83" s="16" t="s">
        <v>63</v>
      </c>
      <c r="B83" s="34">
        <v>614.6</v>
      </c>
      <c r="C83" s="34">
        <v>1650016</v>
      </c>
    </row>
  </sheetData>
  <mergeCells count="25">
    <mergeCell ref="A59:K59"/>
    <mergeCell ref="A71:A72"/>
    <mergeCell ref="B71:H71"/>
    <mergeCell ref="A29:K29"/>
    <mergeCell ref="A33:A34"/>
    <mergeCell ref="B33:C33"/>
    <mergeCell ref="G33:G34"/>
    <mergeCell ref="H33:I33"/>
    <mergeCell ref="A43:A44"/>
    <mergeCell ref="B43:C43"/>
    <mergeCell ref="G43:G44"/>
    <mergeCell ref="H43:I43"/>
    <mergeCell ref="A17:A18"/>
    <mergeCell ref="B17:C17"/>
    <mergeCell ref="G17:G18"/>
    <mergeCell ref="H17:I17"/>
    <mergeCell ref="B24:C24"/>
    <mergeCell ref="H24:I24"/>
    <mergeCell ref="A1:E1"/>
    <mergeCell ref="F1:K1"/>
    <mergeCell ref="A3:K3"/>
    <mergeCell ref="A7:A8"/>
    <mergeCell ref="B7:C7"/>
    <mergeCell ref="G7:G8"/>
    <mergeCell ref="H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</dc:creator>
  <cp:lastModifiedBy>Jennifer Pugh</cp:lastModifiedBy>
  <dcterms:created xsi:type="dcterms:W3CDTF">2019-08-15T09:32:51Z</dcterms:created>
  <dcterms:modified xsi:type="dcterms:W3CDTF">2021-06-08T15:43:47Z</dcterms:modified>
</cp:coreProperties>
</file>