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Planning Decisions\Cases\Cases\6909\Post Stage 1\Consultee comments\"/>
    </mc:Choice>
  </mc:AlternateContent>
  <xr:revisionPtr revIDLastSave="0" documentId="8_{4720008B-E978-4690-96BF-B9A68D2A8D95}" xr6:coauthVersionLast="44" xr6:coauthVersionMax="44" xr10:uidLastSave="{00000000-0000-0000-0000-000000000000}"/>
  <bookViews>
    <workbookView xWindow="-98" yWindow="-98" windowWidth="20715" windowHeight="13276" firstSheet="1" activeTab="1" xr2:uid="{00000000-000D-0000-FFFF-FFFF00000000}"/>
  </bookViews>
  <sheets>
    <sheet name="Case details" sheetId="2" r:id="rId1"/>
    <sheet name="Energy Comments" sheetId="1" r:id="rId2"/>
    <sheet name="CO2 performance"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3" l="1"/>
  <c r="B26" i="3"/>
  <c r="B27" i="3"/>
  <c r="C27" i="3"/>
  <c r="G19" i="3"/>
  <c r="G18" i="3"/>
  <c r="G17" i="3"/>
  <c r="H19" i="3"/>
  <c r="I19" i="3"/>
  <c r="H20" i="3"/>
  <c r="I20" i="3"/>
  <c r="B28" i="3"/>
  <c r="C28" i="3"/>
  <c r="C20" i="3"/>
  <c r="D20" i="3"/>
  <c r="C19" i="3"/>
  <c r="D19" i="3"/>
  <c r="C18" i="3"/>
  <c r="D18" i="3"/>
  <c r="C9" i="3"/>
  <c r="D9" i="3"/>
  <c r="C10" i="3"/>
  <c r="D10" i="3"/>
  <c r="C8" i="3"/>
  <c r="D8" i="3"/>
  <c r="C11" i="3"/>
  <c r="D11" i="3"/>
  <c r="C21" i="3"/>
  <c r="D21" i="3"/>
  <c r="H18" i="3"/>
  <c r="I18" i="3"/>
  <c r="H21" i="3"/>
  <c r="I21" i="3"/>
</calcChain>
</file>

<file path=xl/sharedStrings.xml><?xml version="1.0" encoding="utf-8"?>
<sst xmlns="http://schemas.openxmlformats.org/spreadsheetml/2006/main" count="186" uniqueCount="148">
  <si>
    <t xml:space="preserve">Energy Memo: GLA Consultation </t>
  </si>
  <si>
    <t>Case details</t>
  </si>
  <si>
    <t xml:space="preserve">Date of first review: </t>
  </si>
  <si>
    <t>13/01/2020</t>
  </si>
  <si>
    <t>Case Name:</t>
  </si>
  <si>
    <t>Royal Throat, Nose and Ear Hospital Site</t>
  </si>
  <si>
    <t>Case Number:</t>
  </si>
  <si>
    <t>2020/6909</t>
  </si>
  <si>
    <t>Case Officer:</t>
  </si>
  <si>
    <t>Areena Berktold</t>
  </si>
  <si>
    <t>London Borough:</t>
  </si>
  <si>
    <t>Camden</t>
  </si>
  <si>
    <t>Application Type 
(Outline/Hybrid/Detailed):</t>
  </si>
  <si>
    <t>Detailed</t>
  </si>
  <si>
    <t>Applicant:</t>
  </si>
  <si>
    <t>330 Grays Inn Road Ltd</t>
  </si>
  <si>
    <t>Energy Consultant:</t>
  </si>
  <si>
    <t>XCo2</t>
  </si>
  <si>
    <t>Document Title:</t>
  </si>
  <si>
    <t>Energy Statement</t>
  </si>
  <si>
    <t>Document Date:</t>
  </si>
  <si>
    <t>Development proposals</t>
  </si>
  <si>
    <t>Use</t>
  </si>
  <si>
    <t>Floorspace/Number of units</t>
  </si>
  <si>
    <t>Dwellings</t>
  </si>
  <si>
    <t>Office</t>
  </si>
  <si>
    <t>13,275 m2</t>
  </si>
  <si>
    <t>Hotel</t>
  </si>
  <si>
    <t>9,247 m2</t>
  </si>
  <si>
    <t xml:space="preserve">Comment No. </t>
  </si>
  <si>
    <t xml:space="preserve">GLA Stage I </t>
  </si>
  <si>
    <t>Applicant's Stage I response</t>
  </si>
  <si>
    <t>GLA Post Stage I response</t>
  </si>
  <si>
    <t>Applicant's Post Stage I response</t>
  </si>
  <si>
    <t>Date: 13/01/2021</t>
  </si>
  <si>
    <t>Date: 25.02.2021</t>
  </si>
  <si>
    <t>Date: 17/03/21</t>
  </si>
  <si>
    <t>Date: April 21</t>
  </si>
  <si>
    <t>Date: 22/04/21</t>
  </si>
  <si>
    <t>Date: 17/05/2021</t>
  </si>
  <si>
    <t>General compliance comments</t>
  </si>
  <si>
    <t xml:space="preserve">The applicant has submitted the GLA’s Carbon Emission Reporting spreadsheet, which has been developed to allow the use of the updated SAP 10 emission factors alongside the SAP 2012 emission factors.  Please can they also submit the excel file for this spreadsheet. </t>
  </si>
  <si>
    <t>Provided, see attached file.</t>
  </si>
  <si>
    <r>
      <t xml:space="preserve">This is welcomed. There appears to be an error  in the Be Green tab. The applicant should ensure the validation columns E and F match. Updated spreadsheets should be issued.
</t>
    </r>
    <r>
      <rPr>
        <b/>
        <sz val="11"/>
        <color theme="1"/>
        <rFont val="Calibri"/>
        <family val="2"/>
        <scheme val="minor"/>
      </rPr>
      <t xml:space="preserve">This item is outstanding. </t>
    </r>
  </si>
  <si>
    <t>Updated spreadsheets attached.</t>
  </si>
  <si>
    <r>
      <t xml:space="preserve">The error has been corrected. Updated spreadsheets may be required following the resolution of all other items.
</t>
    </r>
    <r>
      <rPr>
        <b/>
        <sz val="11"/>
        <color theme="1"/>
        <rFont val="Calibri"/>
        <family val="2"/>
        <scheme val="minor"/>
      </rPr>
      <t xml:space="preserve">This item is outstanding. </t>
    </r>
  </si>
  <si>
    <t>No updates required.</t>
  </si>
  <si>
    <t xml:space="preserve">Updated spreadsheets may be required following the resolution of all other items.
</t>
  </si>
  <si>
    <t xml:space="preserve">Be Lean </t>
  </si>
  <si>
    <t>Overheating</t>
  </si>
  <si>
    <t xml:space="preserve">The results of the Dynamic Overheating Analysis, using the CIBSE TM59 methodology, demonstrate that DSY 1 compliance is achieved assuming a g-value of 0.5/0.7 and air tempering within the proposed MVHR Unit.
The applicant should confirm that any required blinds will be included in the base build and demonstrate that the blinds do not interfere with the effective opening area of windows.
The applicant is required to investigate and adopt further passive measures (in line with the Cooling Hierarchy) to avoid the risk of overheating now and under future climate scenarios.
The g-value assumption is considered high for domestic development and may be increasing the reliance on air tempering. This is not supported and the g-values should be reduced.
The applicant should provide further details on the constraints for natural ventilation and reference the relevant supporting reports. They should confirm if window openings are being proposed and should demonstrate that, if a natural ventilation strategy was relied on rather than a tempered air solution, that Tm59 compliance could be achieved. </t>
  </si>
  <si>
    <t>Internal blinds will be provided in the base build and the detail deisgn will take into consideration the blinds' operation so they not interfere with the effective opening of windows.
The overheating risk mitigation strategy has followed the cooling criteria and passive measures have been extensively explored to reduce the risk of overheating now and under future climate scenarions and minimise the reliance in air tempering.
The g-values have only been reduced to 0.4 in the south facing facade to reduce the solar gains. For the north facade was  increased to 0.7 to improve daylight and reduce energy demand. 
Natural ventilation is not to be relied upon based on air quality and acoustic requirements. Therefore no opening of windows is proposed, aside from purge ventilation requirements. Therefore we have no provided results for the scheme depending on natural ventialtion for overheating. 
Please refer to the Acoustic and Air Quality reports submitted in support of the application.</t>
  </si>
  <si>
    <r>
      <t xml:space="preserve">The north facing glazing g-value should also be reduced further as the summer sun path does provide direct solar gains to north facing windows at the start and end of the day.
The applicant should present the results with windows closed in order to demonstrate the policy compliance of the passive design elements.
They should also commit to providing guidance to occupants to minimise the dwelling overheating risk in line with the cooling hierarchy. 
</t>
    </r>
    <r>
      <rPr>
        <b/>
        <sz val="11"/>
        <color theme="1"/>
        <rFont val="Calibri"/>
        <family val="2"/>
        <scheme val="minor"/>
      </rPr>
      <t xml:space="preserve">This item is outstanding. </t>
    </r>
  </si>
  <si>
    <t>While we agree that the summer sun path provides some direct solar gains to north facing windows, we believe that further reducing the g-value on this orientation would have more drawbacks than benefits as it would reduce daylight availability as typically low g-value glazing also has reduced ligth transmittance. It would also impact on the energy performance by increasing energy demand slightly.
The results presented in the Overheating Risk Assessment are with windows closed. Please refer to Appendix A of the Energy Assessment - Overheating Risk Assessment. In page 8 it is clearly stated "all windows modelled as closed in each iteration presented"
Guidance to occupants on the strategies to mitigate overheating will form part of the Home User Guide prepared for residents.</t>
  </si>
  <si>
    <r>
      <t xml:space="preserve">The applicants points are noted. They are encouraged to review review the glazing g-value as the design progresses to ensure that energy usage is minimised.
Apologies, the previous comment should have requested that the applicant should present the results with windows OPEN rather than closed in order to demonstrate the policy compliance of the passive design elements.
The commitment to provide guidance on overheating to residents is welcomed.
</t>
    </r>
    <r>
      <rPr>
        <b/>
        <sz val="11"/>
        <color theme="1"/>
        <rFont val="Calibri"/>
        <family val="2"/>
        <scheme val="minor"/>
      </rPr>
      <t xml:space="preserve">This item is outstanding. </t>
    </r>
  </si>
  <si>
    <t>The assessment was undertaken against the CIBSE TM59 "criteria for homes predominantly mechanically ventilated" hence the results with passive measures only are not shown.
We can however confirm that the development would be compliant with the currently proposed passive measures. 
A table summarising this has been included in the overheating assessment design note. Please refer to the attached updated document.</t>
  </si>
  <si>
    <t xml:space="preserve">The applicant has provided and updated overheating report that clearly demonstrates that compliance under DSY1 can be acheived for the openable window scenario assessed. The acoustic constraints driving the need for cooling are accepted and the cooling loads appear to be reasonable estiamates. Nothing further required. </t>
  </si>
  <si>
    <t>Be Clean</t>
  </si>
  <si>
    <t>Be Green</t>
  </si>
  <si>
    <t>The applicant is proposing to install 24.70kWp of Photovoltaic (PV) panels equating to circa 130 m2 of net PV area and 18,784 kWh of electricity generation. A detailed roof layout has been provided demonstrating that PV has been sited on green roof areas that are not overshaded. The applicant should confirm if there is potential to include PV ontop of plant and core areas.  The on-site savings from renewable energy technologies should be maximised regardless of the London Plan targets having been met.</t>
  </si>
  <si>
    <t xml:space="preserve">The PV area proposed has been discussed in detail with the design team and maximised to the extent possible. 
PV cannot be added on top of plant as they would obstruct the discharge air path. 
Adding PV over the generators and the lift overruns was considered. However, since the lift overruns will be quite small, the number of panels will be small and gaps around the panels will be quite large. This is not expected to be very useful in terms of contributions to savings and will not provide a valuable cost benefit. Any PV placed around the generators will need to be built on an independent frame and coordinated around the exhaust, which increase the complexity and cost when compared to low savings gained. </t>
  </si>
  <si>
    <r>
      <t xml:space="preserve">Where arrays of a scale seen on individual houses could be provided on lift overruns, further PV should be proposed. The applicant should define what they mean by "the number of panels will be small". The on-site savings from renewable energy technologies should be maximised regardless of the London Plan targets having been met.
</t>
    </r>
    <r>
      <rPr>
        <b/>
        <sz val="11"/>
        <color theme="1"/>
        <rFont val="Calibri"/>
        <family val="2"/>
        <scheme val="minor"/>
      </rPr>
      <t>This item is outstanding.</t>
    </r>
  </si>
  <si>
    <t>The area available over lifts overruns is approximately 60m2 (over the hotel, office and residential buildings). For these areas a 3kWp system or approximately 13 panels could possibly be fitted. Overall this would result in a 0.07% additional carbon reduction from the baseline. 
This is considered a very limited benefit when considering the impact in terms of wiring connection to other panels and visual impact. It should be noted that these areas are already the highest points in the buildings and therefore introducing PV panels would have adverse impacts in townscape and LVMF datum.</t>
  </si>
  <si>
    <r>
      <t xml:space="preserve">The clarifications are welcomed. If a 3 kWp array can technically be provided, it should be provided. Where relevant the applicant should expand upon the costraints they have noted for wiring connection and height restrictions. 
Impact on views is not a suitable reason for not providing PV and there are many types of PV available to suit different aesthetics. 
The on-site savings from renewable energy technologies should be maximised regardless of the London Plan targets having been met.
</t>
    </r>
    <r>
      <rPr>
        <b/>
        <sz val="11"/>
        <color theme="1"/>
        <rFont val="Calibri"/>
        <family val="2"/>
        <scheme val="minor"/>
      </rPr>
      <t>This item is outstanding.</t>
    </r>
  </si>
  <si>
    <t xml:space="preserve">As noted earlier the lift overuns are at the highest points already and raising above those heights would impact on the LVMF datum. The applicant and design team have undertaken extensive communication with the local authority to ensure the development complies with the LVMF and local authority criteria. Extending on the building heights would incur in a non-compliance with the LVMF.
It should be noted that proposed development energy strategy has maximised renewable energy technologies on site through ASHP and PV and is delivering carbon savings over the London Plan 35% on-site target. Furthermore a centralised strategy has been developed, future proofed should a DHN become available in the near future. ASHP will be top-up with electric boilers for a combustion free development avoiding negative air quality impacts in a central London location.
</t>
  </si>
  <si>
    <t xml:space="preserve">The applicant has confrimed that the lift overruns are currently at the maximum permissable height which has been agreed with the borough. Evidence of correspondence with the borough confirming that PV structures are to be included in the LVMF datum limit should be provided. This item is still outstanding. </t>
  </si>
  <si>
    <t xml:space="preserve">Heat pumps are being proposed in the form of a (centralised) hybrid system with ASHP and electric boilers. Further information on the heat pumps should be provided including: 
b. Details of how the Seasonal Coefficient of Performance (SCOP) and Seasonal Energy Efficiency ratio (SEER) has been calculated for the energy modelling. This should be based on a dynamic calculation of the system boundaries over the course of a year i.e. incorporating variations in source temperatures and the design sink temperatures (for space heat and hot water). 
c. The expected heat source temperature and the heat distribution system temperature with an explanation of how the difference will be minimised to ensure the system runs efficiently. The distribution loss factor should be calculated based on the above information and used for calculation purposes.
The applicant should also confirm if ASHP can be used to serve all heating loads for the development which would omit the requirement for electric boilers. Furthermore, the applicant should confim if the system will be configured in such as way to recovery heat from the non-domestic element (cooling demands) to be used on the domestic element. </t>
  </si>
  <si>
    <t>SCOP and SEER were determined based on project experience from manufacturer data with typical values deemed appropriate to the proposed development. Further details will be determined at the next design stage. 
The ASHP system is proposed to generate LTHW up to 48°C. When LTHW is required at higher temperatures that would negatively affect the ASHP SCOP (commercial calorifiers and residential heat network), electric boilers are proposed to top-up the LTHW temperature.
The heating system shall not be oversized and the primary loop LTHW return temperature shall be kept low. Adequate LTHW pipework insulation to be provided to minimize distribution heat losses.</t>
  </si>
  <si>
    <r>
      <t xml:space="preserve">b. The SCOP and SEER assumed should be confirmed. </t>
    </r>
    <r>
      <rPr>
        <b/>
        <sz val="11"/>
        <color theme="1"/>
        <rFont val="Calibri"/>
        <family val="2"/>
        <scheme val="minor"/>
      </rPr>
      <t xml:space="preserve">This item is outstanding.
</t>
    </r>
    <r>
      <rPr>
        <sz val="11"/>
        <color theme="1"/>
        <rFont val="Calibri"/>
        <family val="2"/>
        <scheme val="minor"/>
      </rPr>
      <t xml:space="preserve">c. The distribution loss factor should be calculated based on the flow and return temperatures and used for calculation purposes. The applicant should confirm the calculated distribution loss factor and confirm that they have included this in the Be Green calculation. </t>
    </r>
    <r>
      <rPr>
        <b/>
        <sz val="11"/>
        <color theme="1"/>
        <rFont val="Calibri"/>
        <family val="2"/>
        <scheme val="minor"/>
      </rPr>
      <t>This item is outstanding.</t>
    </r>
  </si>
  <si>
    <t>The assumed SCOP and SEER are presented in the BRUKL reports submitted with the Energy Statement. They are:
- Assumed SCOP: 3.5
- Assumed SEER: 3
The distribution losses incorporated in the energy calculations have followed the SAP and SBEM methodologies for Building Regulations compliance.
See below the flow and return temps calculated (also refer to attached schematic drawing):
1. Resi heating pipes – 70degC flow and 30degC return
2. Commercial heating pipes for heating
- Primary side – 48degC flow and 43degC return
-Secondary side – 45degC flow and 40degC return
3. Commercial heating pipes for hot water: 
- Pre heat (primary side) – 48degC flow and 43degC return
- Pre heat (secondary side) – 28degC flow and 10degC return
- Top up – 80degC flow and 65degC return
Post planning, detailed distribution losses calculation will be incorporated through robust design from M&amp;E consultant doing the M&amp;E design for the building post-planning.</t>
  </si>
  <si>
    <r>
      <t>b. Nothing further required.</t>
    </r>
    <r>
      <rPr>
        <b/>
        <sz val="11"/>
        <color theme="1"/>
        <rFont val="Calibri"/>
        <family val="2"/>
        <scheme val="minor"/>
      </rPr>
      <t xml:space="preserve">
</t>
    </r>
    <r>
      <rPr>
        <sz val="11"/>
        <color theme="1"/>
        <rFont val="Calibri"/>
        <family val="2"/>
        <scheme val="minor"/>
      </rPr>
      <t xml:space="preserve">c. In line with policy, the distribution loss factor should be calculated based on the flow and return temperatures and used for calculation purposes. This is required at the current stage. Building regulations methods significantly underestimate distribution losses. As a minimum, the applicant should use a conservative figure in the Be Green calculation. </t>
    </r>
    <r>
      <rPr>
        <b/>
        <sz val="11"/>
        <color theme="1"/>
        <rFont val="Calibri"/>
        <family val="2"/>
        <scheme val="minor"/>
      </rPr>
      <t>This item is outstanding.</t>
    </r>
  </si>
  <si>
    <t>Heat loss of the distribution network has been updated to reflect  design flow and return temperatures, proposed pipework insulation, and expected distribution lengths. The updated calculated distribution loss factor calculated was lower than the assumptions done at planning stage.
It should be noted that the equipment efficiencies used for calculations at planning stage are conservative, based on assumptions adequate for the level of design stage. This conservative approach ensures that the development performance is not overestimated.
At the M&amp;E post-planning design efficiencies and distribution losses will be further detailed.</t>
  </si>
  <si>
    <t>The applicant has confrimed that they have calculated the design distribution loss factor for the proposed heating system and that this is under the original estimate used within the original energy modelling. The applicant makes the case that they consider the assumptions to be conservative based on the proposed flow temperatures, this is accepted. Nothing further required on this item.</t>
  </si>
  <si>
    <t>The developent is proposed to be served by a communal energy centre shared by all users (hotel, office, gym and residential).
Please see heating schematic attached. Electric boilers are required to top-up the LTHW temperature serving the commercial domestic hot water calorifers and the residential heat network. The commercial areas (hotel, office and gym) space heating is proposed to be generated 100% via ASHPs. Note that the commercial domestic hot water and the residential heat network branches are proposed to be pre-heated via the 4-pipe ASHP system, therefore maximising the amount of heat that can be generated efficiently via ASHPs. 
In addition, the 4-pipe ASHP/chiller system is designed to recover heat from the non-domestic element (cooling demand) to be used on the domestic element, when there is simultaneus heating and cooling demand.
If the entire development was to be served by ASHPs only (without electric boilers), this would reduce the efficiency of the ASHPs and the available roof space has already been maximised.</t>
  </si>
  <si>
    <r>
      <t xml:space="preserve">The applicant should confirm the proportion of direct electric top-up proposed for the commercial and residential elements separately. This should be minimised in order to minimise running costs and CO2 emissions.
They should consider whether the residential electric top-up could be applied locally rather than centrally, enabling space heating to be provided at lower temperature and minimising the distribution losses.
</t>
    </r>
    <r>
      <rPr>
        <b/>
        <sz val="11"/>
        <color theme="1"/>
        <rFont val="Calibri"/>
        <family val="2"/>
        <scheme val="minor"/>
      </rPr>
      <t>This item is outstanding.</t>
    </r>
  </si>
  <si>
    <t xml:space="preserve">Proportion of the electric top up for commercial and resi separately (based on peak loads):
- Commercial – 75% Heat pump/chiller and 25% Electric top up
- Residential – 50% Heat pump and 50% Electric top up
Local electric top up  – The system has been designed to enable a provisional future district heating connection. If the electric top up is applied locally this would mean if a district heat connection was provided in the future then only 50% of the residential heat/hot water provision will be via the district heat provision and 50% will always remain as local electric top up. 
Other disadvantages of the local electric top up is that, we expect this arrangement to be that the hot water system will be via the electric top up which will require a hot water cylinder in every flat adding to standing heat losses as well as additional cost and space requirements. The heating in this system is expected to be via the lower temperature distribution which would affect the radiator sizing for block A which is currently proposed as via radiators. At lower flow and return temperatures, radiator sizes increase disproportionally. </t>
  </si>
  <si>
    <r>
      <t xml:space="preserve">50% direct electric top-up is considered to be high and may lead to significant risk of high heating bills, particularly if the predicted design performance is not delivered (as is typical in the construction industry). It should be confirmed that this is 50% of the total space heating and domestic hot water load. The contribution of direct electric should be minimised in order to minimise running costs and CO2 emissions.
Further analysis should be presented to compare the central and local direct electric options, including estimated operational cost and operational carbon emissions and the impact on distribution losses. The distribution system design should be determined based on the heating system proposed and other relevant factors, so the impact of a lower temperature network on radiator sizing in Block A does not appear to be relevant and if necessary the distribution system should be redesigned accordingly. 
</t>
    </r>
    <r>
      <rPr>
        <b/>
        <sz val="11"/>
        <color theme="1"/>
        <rFont val="Calibri"/>
        <family val="2"/>
        <scheme val="minor"/>
      </rPr>
      <t>This item is outstanding.</t>
    </r>
  </si>
  <si>
    <t xml:space="preserve">All available roof space has been utilised for ASHPs and there is currently no space for additional ASHPs to reduce the direct electric contribution. An electric top-up was proposed to reduce carbon emissions as well as avoid combustion on site and negative air quality impacts in a central London location.
Increasing the ASHP output temperature would decrease its efficiency and the reduction will need to be offset by direct electric which overall would  reduce the ASHP contribution. The design will be fine tuned in the following design stages to try toimprove the ASHP  allocation for the residential development.
As mentioned before local electric options would be against GLA centralised system guidance and would limit the development should a future DHN become available. 
There is no impact on radiator sizing as the LTHW flow is at 70degC for the residential developm. The heating for the commerical is reduced to 45degC as these will be feed via FCUs. </t>
  </si>
  <si>
    <t>The applicant has stated that the ASHP plant cannot be increased do to area constraints of the current plant roof arrangement. This appears consistent with the roof plan provided within the original submission. They should confirm if they have investigated any ASHP variants that can acheive higher efficiencies at higher temperatures as a means of reducing direct electric heating fractions. This item is still outstanding.</t>
  </si>
  <si>
    <t>Carbon performance and offsetting</t>
  </si>
  <si>
    <t xml:space="preserve">The applicant should confirm the associated carbon offset payment that will be made to the borough. for the shortfall of 432 tonnes annually. They should also provide draft S106 wording for the payment mechanism for the offset as they have indicated that this will not be confirmed until the detailed design stage. </t>
  </si>
  <si>
    <r>
      <t xml:space="preserve">With the SAP10 carbon factors, to achieve ‘zero carbon’ for the residential portion of the scheme, 36.6 tonnes per annum of regulated CO2, equivalent to 1099.3 tonnes over 30 years, from the new-build domestic portion should be offset offsite. 
The shortfall to a zero carbon reduction from baseline for the new build nondomestic portion of the scheme has been revised to 367.5 tonnes 
per annum of regulated CO2, equivalent to 11,025 tonnes over 30 years, to be offset offsite (excluding the refurbishment part of the development).
Based on current tools and methodology available for calculation of CO2 emissions under SAP10  the new build part of the development will have a shortfall of 407.7 tonnes of carbon annually corresponding to circa 12,230 tonnes of CO2 over 30 years. For the GLA carbon offsetting price of 95£/tonne a total figure of circa £1,161,800 is expected to be required.
These figures should be confirmed via detailed design stage calcualtions based on the adopted SAP10 metholdology at the time the section106 is due. </t>
    </r>
    <r>
      <rPr>
        <b/>
        <sz val="11"/>
        <color rgb="FFFF0000"/>
        <rFont val="Calibri"/>
        <family val="2"/>
        <scheme val="minor"/>
      </rPr>
      <t>GE to advise</t>
    </r>
  </si>
  <si>
    <r>
      <t xml:space="preserve">The draft s106 agreement should be submitted when available. 
</t>
    </r>
    <r>
      <rPr>
        <b/>
        <sz val="11"/>
        <color theme="1"/>
        <rFont val="Calibri"/>
        <family val="2"/>
        <scheme val="minor"/>
      </rPr>
      <t>This item is outstanding.</t>
    </r>
  </si>
  <si>
    <t>Gerald Eve to advise</t>
  </si>
  <si>
    <t>The s106 agreement is being finalised by the planning consultant. No further actions required from the energy consultant.</t>
  </si>
  <si>
    <t>This should be provided by the applicant once this has been agreed with the borough. This item is still outstanding.</t>
  </si>
  <si>
    <t>Whole Life-Cycle Carbon Assessment</t>
  </si>
  <si>
    <t>Be Seen' Energy Monitoring</t>
  </si>
  <si>
    <t xml:space="preserve">The applicant has provided a commitment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reporting spreadsheet within four weeks of planning approval. </t>
  </si>
  <si>
    <t>The Be Seen reporting spreadsheet is not yet been made available and a request for planning stage data to be submitted four weeks of planning approval seems a short timeframe for adequate completion. 
It is proposed that this is a pre-commence or pre-occupation condition.</t>
  </si>
  <si>
    <r>
      <t xml:space="preserve">The Be Seen reporting spreadsheet is available here: https://consult.london.gov.uk/be-seen-energy-monitoring 
Be Seen monitoring requirements will be secured through </t>
    </r>
    <r>
      <rPr>
        <b/>
        <u/>
        <sz val="11"/>
        <color theme="1"/>
        <rFont val="Calibri"/>
        <family val="2"/>
        <scheme val="minor"/>
      </rPr>
      <t>suitable legal wording</t>
    </r>
    <r>
      <rPr>
        <sz val="11"/>
        <color theme="1"/>
        <rFont val="Calibri"/>
        <family val="2"/>
        <scheme val="minor"/>
      </rPr>
      <t>.</t>
    </r>
  </si>
  <si>
    <t>Noted. The applicant commits to submit this information.</t>
  </si>
  <si>
    <r>
      <t xml:space="preserve">This will be secured through </t>
    </r>
    <r>
      <rPr>
        <b/>
        <u/>
        <sz val="11"/>
        <color theme="1"/>
        <rFont val="Calibri"/>
        <family val="2"/>
        <scheme val="minor"/>
      </rPr>
      <t>suitable legal wording</t>
    </r>
    <r>
      <rPr>
        <sz val="11"/>
        <color theme="1"/>
        <rFont val="Calibri"/>
        <family val="2"/>
        <scheme val="minor"/>
      </rPr>
      <t>.</t>
    </r>
  </si>
  <si>
    <t>Noted.</t>
  </si>
  <si>
    <t xml:space="preserve">Other points </t>
  </si>
  <si>
    <t xml:space="preserve">Move resolved comments under this section </t>
  </si>
  <si>
    <t xml:space="preserve">The energy strategy is generally compliant with the London Plan policies however, the applicant is required to submit the additional information, which has been requested below. 
</t>
  </si>
  <si>
    <t>N/A</t>
  </si>
  <si>
    <t>This item will be addressed through response to all other items. Nothing further required here.</t>
  </si>
  <si>
    <t>For the purposes of this assessment, the applicant will be estimating the CO2 emission performance against London Plan policies using the SAP 10 emissions factors. This is supported.</t>
  </si>
  <si>
    <t>Nothing further required.</t>
  </si>
  <si>
    <t xml:space="preserve">The applicant has considered the estimated energy costs to occupants and has outlined how they are committed to protecting the consumer from high prices. </t>
  </si>
  <si>
    <t>The area weighted average (MJ/m2) and total (MJ/year) cooling demand for the actual and notional building has been provided and the applicant has demonstrated that the actual building’s cooling demand is lower than the notional.</t>
  </si>
  <si>
    <t xml:space="preserve">The applicant has carried out an investigation and there are no existing or planned district heating networks within the vicinity of the proposed development. They have contacted relevant stakeholders including the borough energy officer who have confirmed that there are currently no plans to extend the network closer than teh current 400m seperation identified. They applicant should also confirm if they have contacted Argent the network operator to confirm if there is any business interest in a connection to the proposed development.   </t>
  </si>
  <si>
    <t>XCO2 liaised with Camden energy officer (via Gerald Eve) who advised that Argent DHN only reaches as far as Pancras Square, so it is much further than 400m to the 330 Gray’s Inn Road site. Therefore, Argent was not contacted as connection to the DHN was not deemed viable from the outset.</t>
  </si>
  <si>
    <t xml:space="preserve">The applicant has provided a commitment that the development is designed to allow future connection to a district heating network. Drawings demonstrating how the site is to be future-proofed for a connection to a district heating network should be provided. This should include a single point of connection to the district heating network. </t>
  </si>
  <si>
    <t>The developent is proposed to be served by a communal energy centre shared by all users (hotel, office, gym and residential).
Please see heating schematic attached showing allowance for a single point of connection to the future district heating network.</t>
  </si>
  <si>
    <t xml:space="preserve">The applicant is proposing a communal heat network supplied by a centralised energy centre. It has been confirmed that all apartments and non-domestic building uses will be connected to the heat network. A drawing showing the route of the heat network linking all uses on the site has been provided alongside a drawing indicating the floor area, internal layout and location of the energy centre. 
The applicant should clarify why the 80oC flow temperatures are reqeuired as this is seen as a barrier to ASHP only solutions. </t>
  </si>
  <si>
    <t>The developent is proposed to be served by a communal energy centre shared by all users (hotel, office, gym and residential). Energy Centre and Building Heat Network route drawings attached.
The 80°C LTHW flow temperature is required to feed the commercial calorifers' coils. The standard sizing of the calorifiers' coils is based on 80/60 LTHW temperatures, as per manufacturer's literature.
The residential heat network is designed to operate at a 70°C flow temperature, a blending valve is proposed within the energy centre.
Note that the system utilises electric boilers for LTHW temperature top-up of the commercial domestic hot water and the residential heat network circuits (70°C+). These circuits are proposed to be pre-heated via the 4-pipe ASHP system, therefore maximising the amount of heat that can be generated efficiently via ASHPs. The commercial areas (hotel, office and gym) space heating is proposed to be generated 100% via ASHPs.
In addition, the 4-pipe ASHP system offers heat recovery capacity between the residential and commercial areas.</t>
  </si>
  <si>
    <t>The clarification is welcomed. Nothing further required.</t>
  </si>
  <si>
    <t>The applicant has provided the relevant modellings output sheets (i.e. TER, DER, BRUKL) for the Baseline, Be Lean and Be Green stages of the energy hierarchy.</t>
  </si>
  <si>
    <t>The carbon dioxide savings exceed the on-site target set within the London Plan for  the new build domestic and non-domestic uses. The applicant should confirm if they have included the new build element site total only within their energy statement. If this is not currently included then this must be submitted.</t>
  </si>
  <si>
    <t>The Energy Statement presented the carbon emission savings for the whole development (including refurbishment) and separately the savings associated with the refurbishment only.
The overall carbon emissions from the new build only will be 39.6% corresponding to 267.4 tonnes of regulated CO2 reduction saving.</t>
  </si>
  <si>
    <t xml:space="preserve">The applicant should submit a WLC assessment which will be reviewed separately; comments will be provided. The WLC assessment should follow the GLA WLC guidance and reporting template (https://www.london.gov.uk/what-we-do/planning/implementing-london-plan/planning-guidance/whole-life-cycle-carbon-assessments-guidance-pre-consultation-draft). Applicants will also be conditioned to submit a post-construction assessment to report on the development’s actual WLC emissions. </t>
  </si>
  <si>
    <t>This was issued as part of the application, please refer to the accompanying document.</t>
  </si>
  <si>
    <t>This will be assessed separately. Nothing further required here.</t>
  </si>
  <si>
    <r>
      <t xml:space="preserve">The applicant should complete and submit the </t>
    </r>
    <r>
      <rPr>
        <b/>
        <sz val="11"/>
        <color rgb="FF000000"/>
        <rFont val="Foundry Form Sans"/>
      </rPr>
      <t xml:space="preserve">Good Homes Alliance Early Stage Overheating Risk Tool. </t>
    </r>
  </si>
  <si>
    <t>Please see attached.</t>
  </si>
  <si>
    <t xml:space="preserve"> Nothing further required.</t>
  </si>
  <si>
    <t xml:space="preserve">Based on the information provided, the domestic element of the proposed development is estimated to achieve a reduction of 12.6 tonnes per annum (17%) in regulated CO2 emissions compared to a 2013 Building Regulations compliant development. 
The applicant is require to reduce the g-value inline with comments on overheating. Should this have an impact on the ability to meet the 10% energy efficiency saving target then further measures should be investigated for the domestic element. </t>
  </si>
  <si>
    <t xml:space="preserve">
The Energy Statement calculations have taken into consideration the g-values reduction recommended by the Overheating Assessment. See additional response on point 7.</t>
  </si>
  <si>
    <r>
      <t xml:space="preserve">The glazing g-value has been reduced as per item 7, however, the Be Lean CO2 emissions as presented in the GLA Carbon Emission Reporting Spreadsheet have not changed. It is expected that the Be Lean emissions will change. Updated emissions should be submitted.
</t>
    </r>
    <r>
      <rPr>
        <b/>
        <sz val="11"/>
        <color theme="1"/>
        <rFont val="Calibri"/>
        <family val="2"/>
        <scheme val="minor"/>
      </rPr>
      <t xml:space="preserve">This item is outstanding. </t>
    </r>
  </si>
  <si>
    <t>Apologies if the previous response was not clear enough but the recommended glazing g-value for the proposed development has not changed from the proposal submitted for planning therefore there are no updates required to the GLA spreadsheet in this aspect.
GLA spreadsheets have been updated to reflect the comments on item 3 (see above).</t>
  </si>
  <si>
    <t xml:space="preserve">Based on the information provided, the non-domestic element of the proposed development is estimated to achieve a reduction of 62.1 tonnes per annum (10%) in regulated CO2 emissions compared to a 2013 Building Regulations compliant development. 
The applicant should note that the London Plan includes a target of a minimum 15% improvement on 2013 Building Regulations from energy efficiency which applicants will be expected to meet. The applicant should therefore model additional energy efficiency measures to meet the EE target. 
The applicant should confirm if WWHRs are to be included within the Hotel as this is expected to have a real world benefit and should be proposed if not already. </t>
  </si>
  <si>
    <t xml:space="preserve">For the whole development, XCO2 coordinated with the design team to explore all strategies to reduce carbon emissions. Fabric u-values have been reduced as far as was deemed feasible, glazing areas adequately sized and low g-value proposed to reduced cooling reliance, all internal lighting to be low-energy and the mechanical ventilation to have heating recovery. Overall the heating and cooling demands have been extensively reduced.
As mentioned in the submitted Energy Statement, the implementation of waste water heat recovery (WWHR) systems was evaluated for the whole development  and only considered suitable for the Hotel building due to its high domestic hot water demand, so it is already proposed. </t>
  </si>
  <si>
    <r>
      <t xml:space="preserve">The proposal for WWHR to the hotel is welcomed. The applicant should briefly review the potential to improve the other key Be Lean specification elements. Where improvements are feasible, these should be implemented.
</t>
    </r>
    <r>
      <rPr>
        <b/>
        <sz val="11"/>
        <color theme="1"/>
        <rFont val="Calibri"/>
        <family val="2"/>
        <scheme val="minor"/>
      </rPr>
      <t xml:space="preserve">This item is outstanding. </t>
    </r>
  </si>
  <si>
    <t xml:space="preserve">The design team has maximised all key passive and active design strategies to improve energy performance and reduce carbon emissions to the extent possible. The site layout , orientation and local constraints pose some limitations to the reductions achieved. 
In particular, for the non-domestic part of the development, the key passive and active design strategies are:
- Optimisation of orientation in line with site constraints
- Adequate massing of buildings to ensure each building is as compact as possible to reduce heat loss without comprimising architectural design and site arrangement to create public areas and ensure daylight access
- Enhanced u-values in line with Passivhaus levels with a 50-60% improvement over Building Regulations values
- Enhanced air permeability rates.
- Adequate glazing ratio and orientation to maximise daylight and reduce dependance on artificial light while controlling overheating.
- 100% energy efficiency ligthing.
- Mechanical ventilation with heat recovery and summer bypass.
- Minimisation of comfort cooling requirement by introducing reduced g-value to glazing. 
- Comfort cooling is on aveagre 12% better than the notional development.
- Advanced controls for ligthing and space conditioning - daylight, dimming and occupancy sensors, local heating controls and advanced BMS system for the energy centre
- Implementation of WWHR to the hotel where, due the high domestic hot water demand, it will make a substantial saving.
- insulation to heat sources and pipeworks too increase efficiency and reduce overheating.
</t>
  </si>
  <si>
    <t>The clarifications are welcomed. In this case it is accepted there is limited potential for further Be Lean measures. Nothing further required.</t>
  </si>
  <si>
    <t>Domestic</t>
  </si>
  <si>
    <t>SAP 10</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</si>
  <si>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</si>
  <si>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</si>
  <si>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</si>
  <si>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</si>
  <si>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</si>
  <si>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</si>
  <si>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</si>
  <si>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</si>
  <si>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</si>
  <si>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 - new build</t>
  </si>
  <si>
    <t>Non-domestic - refurbished</t>
  </si>
  <si>
    <t xml:space="preserve">Carbon offsetting </t>
  </si>
  <si>
    <t>Shortfall 
(tonnes per annum)</t>
  </si>
  <si>
    <t>Shortfall 
(£)</t>
  </si>
  <si>
    <t xml:space="preserve">Domestic </t>
  </si>
  <si>
    <t>Non-domestic</t>
  </si>
  <si>
    <t xml:space="preserve">Total </t>
  </si>
  <si>
    <t>Date: 21/06/21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</si>
</sst>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theme="1"/>
      <name val="Calibri"/>
      <family val="2"/>
      <scheme val="minor"/>
    </font>
    <font>
      <sz val="11"/>
      <color theme="1"/>
      <name val="Calibri"/>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sz val="11"/>
      <color rgb="FF000000"/>
      <name val="Foundry Form Sans"/>
    </font>
    <font>
      <b/>
      <sz val="11"/>
      <color rgb="FF000000"/>
      <name val="Foundry Form Sans"/>
    </font>
    <font>
      <sz val="10"/>
      <color rgb="FF000000"/>
      <name val="Arial"/>
      <family val="2"/>
    </font>
    <font>
      <b/>
      <sz val="11"/>
      <color rgb="FFFF0000"/>
      <name val="Calibri"/>
      <family val="2"/>
      <scheme val="minor"/>
    </font>
    <font>
      <sz val="1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indexed="65"/>
      </patternFill>
    </fill>
    <fill>
      <patternFill patternType="solid">
        <fgColor theme="9" tint="0.79998168889431442"/>
        <bgColor indexed="65"/>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9" fontId="13" fillId="0" borderId="0" applyFont="0" applyFill="0" applyBorder="0" applyAlignment="0" applyProtection="0"/>
    <xf numFmtId="0" fontId="16" fillId="0" borderId="0"/>
    <xf numFmtId="0" fontId="13" fillId="0" borderId="0"/>
    <xf numFmtId="0" fontId="13" fillId="0" borderId="0"/>
    <xf numFmtId="0" fontId="1" fillId="6" borderId="0" applyNumberFormat="0" applyBorder="0" applyAlignment="0" applyProtection="0"/>
    <xf numFmtId="0" fontId="1" fillId="7" borderId="0" applyNumberFormat="0" applyBorder="0" applyAlignment="0" applyProtection="0"/>
  </cellStyleXfs>
  <cellXfs count="8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0" applyFont="1"/>
    <xf numFmtId="0" fontId="3" fillId="2" borderId="0" xfId="0" applyFont="1" applyFill="1"/>
    <xf numFmtId="0" fontId="5" fillId="2" borderId="0" xfId="0" applyFont="1" applyFill="1"/>
    <xf numFmtId="0" fontId="4" fillId="2" borderId="0" xfId="0" applyFont="1" applyFill="1"/>
    <xf numFmtId="0" fontId="3" fillId="2" borderId="0" xfId="0" applyFont="1" applyFill="1" applyAlignment="1">
      <alignment horizontal="left" wrapText="1"/>
    </xf>
    <xf numFmtId="0" fontId="6" fillId="2" borderId="0" xfId="0" applyFont="1" applyFill="1"/>
    <xf numFmtId="0" fontId="4" fillId="2" borderId="0" xfId="0" applyFont="1" applyFill="1" applyAlignment="1">
      <alignment horizontal="center"/>
    </xf>
    <xf numFmtId="0" fontId="3" fillId="2" borderId="1" xfId="0" applyFont="1" applyFill="1" applyBorder="1" applyAlignment="1">
      <alignment horizontal="right"/>
    </xf>
    <xf numFmtId="0" fontId="7" fillId="2" borderId="0" xfId="0" applyFont="1" applyFill="1"/>
    <xf numFmtId="0" fontId="3" fillId="0" borderId="0" xfId="0" applyFont="1" applyAlignment="1">
      <alignment horizontal="center" vertical="center"/>
    </xf>
    <xf numFmtId="0" fontId="0" fillId="2" borderId="0" xfId="0" applyFill="1"/>
    <xf numFmtId="0" fontId="2"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8"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0" borderId="0" xfId="0" applyFont="1" applyFill="1" applyAlignment="1">
      <alignment horizontal="left" vertical="center" wrapText="1"/>
    </xf>
    <xf numFmtId="0" fontId="8" fillId="2" borderId="2" xfId="0" applyFont="1" applyFill="1" applyBorder="1" applyAlignment="1">
      <alignment horizontal="center" vertical="center" wrapText="1"/>
    </xf>
    <xf numFmtId="0" fontId="3" fillId="2" borderId="5" xfId="0" applyFont="1" applyFill="1" applyBorder="1"/>
    <xf numFmtId="0" fontId="0" fillId="2" borderId="5" xfId="0" applyFill="1" applyBorder="1"/>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3" fillId="2" borderId="2" xfId="0" applyFont="1" applyFill="1" applyBorder="1"/>
    <xf numFmtId="0" fontId="4" fillId="3" borderId="6" xfId="0" applyFont="1" applyFill="1" applyBorder="1" applyAlignment="1">
      <alignment horizontal="left" vertical="center"/>
    </xf>
    <xf numFmtId="0" fontId="3"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3" fillId="2" borderId="2" xfId="1" applyFont="1" applyFill="1" applyBorder="1" applyAlignment="1">
      <alignment horizontal="right" vertical="center" wrapText="1"/>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0" borderId="0" xfId="0" applyFont="1" applyBorder="1" applyAlignment="1">
      <alignment horizontal="left" vertical="center" wrapText="1"/>
    </xf>
    <xf numFmtId="0" fontId="0" fillId="0" borderId="0" xfId="0" applyBorder="1"/>
    <xf numFmtId="0" fontId="3" fillId="0" borderId="0" xfId="0" applyFont="1" applyBorder="1" applyAlignment="1">
      <alignment horizontal="center" vertical="center"/>
    </xf>
    <xf numFmtId="0" fontId="3" fillId="2" borderId="5" xfId="0" applyFont="1" applyFill="1" applyBorder="1" applyAlignment="1">
      <alignment horizontal="center" vertical="center"/>
    </xf>
    <xf numFmtId="17" fontId="3" fillId="2" borderId="1" xfId="0" applyNumberFormat="1" applyFont="1" applyFill="1" applyBorder="1" applyAlignment="1">
      <alignment horizontal="right" vertical="center"/>
    </xf>
    <xf numFmtId="0" fontId="14" fillId="0" borderId="0" xfId="0" applyFont="1" applyAlignment="1">
      <alignment horizontal="left" vertical="center" wrapText="1"/>
    </xf>
    <xf numFmtId="3" fontId="2" fillId="2" borderId="2" xfId="0" applyNumberFormat="1" applyFont="1" applyFill="1" applyBorder="1" applyAlignment="1">
      <alignment horizontal="right" vertical="center" wrapText="1"/>
    </xf>
    <xf numFmtId="0" fontId="18" fillId="0" borderId="0" xfId="4" applyFont="1" applyAlignment="1">
      <alignment horizontal="left" vertical="center" wrapText="1"/>
    </xf>
    <xf numFmtId="0" fontId="13" fillId="0" borderId="0" xfId="4" applyAlignment="1">
      <alignment horizontal="left" vertical="center"/>
    </xf>
    <xf numFmtId="0" fontId="13" fillId="0" borderId="0" xfId="4" applyAlignment="1">
      <alignment horizontal="left"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wrapText="1"/>
    </xf>
    <xf numFmtId="0" fontId="0" fillId="3" borderId="6" xfId="0" applyFill="1" applyBorder="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4" borderId="0" xfId="0" applyFill="1" applyBorder="1" applyAlignment="1">
      <alignment horizontal="center" vertical="center" wrapText="1"/>
    </xf>
    <xf numFmtId="0" fontId="0" fillId="5" borderId="0" xfId="0" applyFill="1" applyBorder="1" applyAlignment="1">
      <alignment horizontal="center" vertical="center" wrapText="1"/>
    </xf>
    <xf numFmtId="0" fontId="0" fillId="0" borderId="0" xfId="4" applyFont="1" applyAlignment="1">
      <alignment horizontal="lef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center" wrapText="1"/>
    </xf>
    <xf numFmtId="0" fontId="21" fillId="0" borderId="0" xfId="0" applyFont="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3" borderId="6" xfId="0" applyFill="1" applyBorder="1" applyAlignment="1">
      <alignment horizontal="left" vertical="center" wrapText="1"/>
    </xf>
    <xf numFmtId="0" fontId="0" fillId="0" borderId="0" xfId="0" applyBorder="1" applyAlignment="1">
      <alignment horizontal="center" vertical="center" wrapText="1"/>
    </xf>
    <xf numFmtId="164" fontId="3" fillId="2" borderId="2" xfId="1" applyNumberFormat="1" applyFont="1" applyFill="1" applyBorder="1" applyAlignment="1">
      <alignment horizontal="right" vertical="center" wrapText="1"/>
    </xf>
    <xf numFmtId="0" fontId="4" fillId="0" borderId="6"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1" fillId="6" borderId="0" xfId="5" applyAlignment="1">
      <alignment horizontal="center" vertical="center" wrapText="1"/>
    </xf>
    <xf numFmtId="0" fontId="1" fillId="7" borderId="0" xfId="6" applyAlignment="1">
      <alignment horizontal="center" vertical="center" wrapText="1"/>
    </xf>
    <xf numFmtId="0" fontId="6" fillId="2" borderId="0" xfId="0" applyFont="1" applyFill="1" applyAlignment="1">
      <alignment horizontal="left"/>
    </xf>
    <xf numFmtId="0" fontId="4" fillId="0" borderId="6"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7">
    <cellStyle name="20% - Accent2" xfId="5" builtinId="34"/>
    <cellStyle name="20% - Accent6" xfId="6" builtinId="50"/>
    <cellStyle name="Normal" xfId="0" builtinId="0"/>
    <cellStyle name="Normal 2" xfId="3" xr:uid="{FF17A940-5934-4513-BF75-0B07824EE7BA}"/>
    <cellStyle name="Normal 2 2" xfId="4" xr:uid="{17269B26-E9AA-4CD4-AA72-EACF4ED0F6A2}"/>
    <cellStyle name="Normal 3" xfId="2" xr:uid="{845D731B-7F3A-4C5C-8BB2-FFFFBFDF34C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118952</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2</xdr:col>
      <xdr:colOff>38100</xdr:colOff>
      <xdr:row>1</xdr:row>
      <xdr:rowOff>118952</xdr:rowOff>
    </xdr:to>
    <xdr:pic>
      <xdr:nvPicPr>
        <xdr:cNvPr id="3" name="Picture 2">
          <a:extLst>
            <a:ext uri="{FF2B5EF4-FFF2-40B4-BE49-F238E27FC236}">
              <a16:creationId xmlns:a16="http://schemas.microsoft.com/office/drawing/2014/main" id="{E8C4BC3D-7F7B-47BE-B312-0B1C0BE70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2"/>
  <sheetViews>
    <sheetView workbookViewId="0">
      <selection activeCell="B23" sqref="B23"/>
    </sheetView>
  </sheetViews>
  <sheetFormatPr defaultColWidth="9.1328125" defaultRowHeight="13.5"/>
  <cols>
    <col min="1" max="1" width="27.265625" style="4" customWidth="1"/>
    <col min="2" max="2" width="38.86328125" style="4" customWidth="1"/>
    <col min="3" max="16384" width="9.1328125" style="4"/>
  </cols>
  <sheetData>
    <row r="2" spans="1:2" s="22" customFormat="1"/>
    <row r="4" spans="1:2" s="5" customFormat="1" ht="27.75">
      <c r="A4" s="11" t="s">
        <v>0</v>
      </c>
      <c r="B4" s="11"/>
    </row>
    <row r="6" spans="1:2" s="6" customFormat="1" ht="20.65">
      <c r="A6" s="77" t="s">
        <v>1</v>
      </c>
      <c r="B6" s="77"/>
    </row>
    <row r="7" spans="1:2">
      <c r="A7" s="4" t="s">
        <v>2</v>
      </c>
      <c r="B7" s="40" t="s">
        <v>3</v>
      </c>
    </row>
    <row r="8" spans="1:2">
      <c r="A8" s="4" t="s">
        <v>4</v>
      </c>
      <c r="B8" s="41" t="s">
        <v>5</v>
      </c>
    </row>
    <row r="9" spans="1:2">
      <c r="A9" s="4" t="s">
        <v>6</v>
      </c>
      <c r="B9" s="41" t="s">
        <v>7</v>
      </c>
    </row>
    <row r="10" spans="1:2">
      <c r="A10" s="4" t="s">
        <v>8</v>
      </c>
      <c r="B10" s="41" t="s">
        <v>9</v>
      </c>
    </row>
    <row r="11" spans="1:2">
      <c r="A11" s="4" t="s">
        <v>10</v>
      </c>
      <c r="B11" s="41" t="s">
        <v>11</v>
      </c>
    </row>
    <row r="12" spans="1:2" ht="31.5" customHeight="1">
      <c r="A12" s="7" t="s">
        <v>12</v>
      </c>
      <c r="B12" s="41" t="s">
        <v>13</v>
      </c>
    </row>
    <row r="13" spans="1:2">
      <c r="A13" s="4" t="s">
        <v>14</v>
      </c>
      <c r="B13" s="41" t="s">
        <v>15</v>
      </c>
    </row>
    <row r="14" spans="1:2">
      <c r="A14" s="4" t="s">
        <v>16</v>
      </c>
      <c r="B14" s="41" t="s">
        <v>17</v>
      </c>
    </row>
    <row r="15" spans="1:2">
      <c r="A15" s="4" t="s">
        <v>18</v>
      </c>
      <c r="B15" s="41" t="s">
        <v>19</v>
      </c>
    </row>
    <row r="16" spans="1:2">
      <c r="A16" s="4" t="s">
        <v>20</v>
      </c>
      <c r="B16" s="46">
        <v>44136</v>
      </c>
    </row>
    <row r="18" spans="1:2" s="8" customFormat="1" ht="20.65">
      <c r="A18" s="77" t="s">
        <v>21</v>
      </c>
      <c r="B18" s="77"/>
    </row>
    <row r="19" spans="1:2" ht="13.9">
      <c r="A19" s="6" t="s">
        <v>22</v>
      </c>
      <c r="B19" s="9" t="s">
        <v>23</v>
      </c>
    </row>
    <row r="20" spans="1:2">
      <c r="A20" s="7" t="s">
        <v>24</v>
      </c>
      <c r="B20" s="10">
        <v>44</v>
      </c>
    </row>
    <row r="21" spans="1:2">
      <c r="A21" s="4" t="s">
        <v>25</v>
      </c>
      <c r="B21" s="10" t="s">
        <v>26</v>
      </c>
    </row>
    <row r="22" spans="1:2">
      <c r="A22" s="7" t="s">
        <v>27</v>
      </c>
      <c r="B22" s="10" t="s">
        <v>28</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tabSelected="1" topLeftCell="F1" zoomScale="85" zoomScaleNormal="85" workbookViewId="0">
      <selection activeCell="H4" sqref="H4"/>
    </sheetView>
  </sheetViews>
  <sheetFormatPr defaultRowHeight="14.25"/>
  <cols>
    <col min="1" max="1" width="9.59765625" style="12" customWidth="1"/>
    <col min="2" max="2" width="63.265625" style="12" customWidth="1"/>
    <col min="3" max="3" width="63.265625" style="1" customWidth="1"/>
    <col min="4" max="4" width="63.265625" style="2" customWidth="1"/>
    <col min="5" max="5" width="72.1328125" style="61" customWidth="1"/>
    <col min="6" max="6" width="51.73046875" style="2" customWidth="1"/>
    <col min="7" max="7" width="67.1328125" style="2" customWidth="1"/>
    <col min="8" max="8" width="36.265625" customWidth="1"/>
  </cols>
  <sheetData>
    <row r="1" spans="1:8" s="13" customFormat="1">
      <c r="A1" s="24"/>
      <c r="B1" s="24"/>
      <c r="C1" s="25"/>
      <c r="D1" s="52"/>
      <c r="E1" s="62"/>
      <c r="F1" s="52"/>
      <c r="G1" s="52"/>
    </row>
    <row r="2" spans="1:8" s="23" customFormat="1">
      <c r="A2" s="45"/>
      <c r="B2" s="45"/>
      <c r="C2" s="26"/>
      <c r="D2" s="53"/>
      <c r="E2" s="63"/>
      <c r="F2" s="53"/>
      <c r="G2" s="53"/>
    </row>
    <row r="3" spans="1:8" s="3" customFormat="1" ht="13.5">
      <c r="A3" s="79" t="s">
        <v>29</v>
      </c>
      <c r="B3" s="73" t="s">
        <v>30</v>
      </c>
      <c r="C3" s="73" t="s">
        <v>31</v>
      </c>
      <c r="D3" s="71" t="s">
        <v>32</v>
      </c>
      <c r="E3" s="72" t="s">
        <v>33</v>
      </c>
      <c r="F3" s="71" t="s">
        <v>32</v>
      </c>
      <c r="G3" s="71" t="s">
        <v>33</v>
      </c>
      <c r="H3" s="71" t="s">
        <v>32</v>
      </c>
    </row>
    <row r="4" spans="1:8" s="3" customFormat="1" ht="13.5">
      <c r="A4" s="79"/>
      <c r="B4" s="73" t="s">
        <v>34</v>
      </c>
      <c r="C4" s="73" t="s">
        <v>35</v>
      </c>
      <c r="D4" s="71" t="s">
        <v>36</v>
      </c>
      <c r="E4" s="72" t="s">
        <v>37</v>
      </c>
      <c r="F4" s="71" t="s">
        <v>38</v>
      </c>
      <c r="G4" s="71" t="s">
        <v>39</v>
      </c>
      <c r="H4" s="71" t="s">
        <v>147</v>
      </c>
    </row>
    <row r="5" spans="1:8" s="78" customFormat="1" ht="13.9">
      <c r="A5" s="78" t="s">
        <v>40</v>
      </c>
    </row>
    <row r="6" spans="1:8" ht="57">
      <c r="A6" s="73">
        <v>3</v>
      </c>
      <c r="B6" s="72" t="s">
        <v>41</v>
      </c>
      <c r="C6" s="50" t="s">
        <v>42</v>
      </c>
      <c r="D6" s="57" t="s">
        <v>43</v>
      </c>
      <c r="E6" s="61" t="s">
        <v>44</v>
      </c>
      <c r="F6" s="57" t="s">
        <v>45</v>
      </c>
      <c r="G6" s="2" t="s">
        <v>46</v>
      </c>
      <c r="H6" s="57" t="s">
        <v>47</v>
      </c>
    </row>
    <row r="7" spans="1:8" s="78" customFormat="1" ht="13.9">
      <c r="A7" s="78" t="s">
        <v>48</v>
      </c>
    </row>
    <row r="8" spans="1:8" s="78" customFormat="1" ht="23.25" customHeight="1">
      <c r="A8" s="78" t="s">
        <v>49</v>
      </c>
    </row>
    <row r="9" spans="1:8" ht="297">
      <c r="A9" s="73">
        <v>7</v>
      </c>
      <c r="B9" s="72" t="s">
        <v>50</v>
      </c>
      <c r="C9" s="51" t="s">
        <v>51</v>
      </c>
      <c r="D9" s="57" t="s">
        <v>52</v>
      </c>
      <c r="E9" s="61" t="s">
        <v>53</v>
      </c>
      <c r="F9" s="57" t="s">
        <v>54</v>
      </c>
      <c r="G9" s="2" t="s">
        <v>55</v>
      </c>
      <c r="H9" s="76" t="s">
        <v>56</v>
      </c>
    </row>
    <row r="10" spans="1:8" s="78" customFormat="1" ht="13.9">
      <c r="A10" s="78" t="s">
        <v>57</v>
      </c>
    </row>
    <row r="11" spans="1:8" s="78" customFormat="1" ht="13.9">
      <c r="A11" s="78" t="s">
        <v>58</v>
      </c>
    </row>
    <row r="12" spans="1:8" ht="199.5">
      <c r="A12" s="73">
        <v>14</v>
      </c>
      <c r="B12" s="20" t="s">
        <v>59</v>
      </c>
      <c r="C12" s="51" t="s">
        <v>60</v>
      </c>
      <c r="D12" s="57" t="s">
        <v>61</v>
      </c>
      <c r="E12" s="61" t="s">
        <v>62</v>
      </c>
      <c r="F12" s="57" t="s">
        <v>63</v>
      </c>
      <c r="G12" s="2" t="s">
        <v>64</v>
      </c>
      <c r="H12" s="75" t="s">
        <v>65</v>
      </c>
    </row>
    <row r="13" spans="1:8" ht="348" customHeight="1">
      <c r="A13" s="82">
        <v>15</v>
      </c>
      <c r="B13" s="80" t="s">
        <v>66</v>
      </c>
      <c r="C13" s="51" t="s">
        <v>67</v>
      </c>
      <c r="D13" s="57" t="s">
        <v>68</v>
      </c>
      <c r="E13" s="61" t="s">
        <v>69</v>
      </c>
      <c r="F13" s="57" t="s">
        <v>70</v>
      </c>
      <c r="G13" s="2" t="s">
        <v>71</v>
      </c>
      <c r="H13" s="76" t="s">
        <v>72</v>
      </c>
    </row>
    <row r="14" spans="1:8" ht="256.5">
      <c r="A14" s="83"/>
      <c r="B14" s="81"/>
      <c r="C14" s="51" t="s">
        <v>73</v>
      </c>
      <c r="D14" s="57" t="s">
        <v>74</v>
      </c>
      <c r="E14" s="61" t="s">
        <v>75</v>
      </c>
      <c r="F14" s="57" t="s">
        <v>76</v>
      </c>
      <c r="G14" s="2" t="s">
        <v>77</v>
      </c>
      <c r="H14" s="75" t="s">
        <v>78</v>
      </c>
    </row>
    <row r="15" spans="1:8" s="78" customFormat="1" ht="13.9">
      <c r="A15" s="78" t="s">
        <v>79</v>
      </c>
    </row>
    <row r="16" spans="1:8" ht="215.25" customHeight="1">
      <c r="A16" s="73">
        <v>18</v>
      </c>
      <c r="B16" s="72" t="s">
        <v>80</v>
      </c>
      <c r="C16" s="60" t="s">
        <v>81</v>
      </c>
      <c r="D16" s="57" t="s">
        <v>82</v>
      </c>
      <c r="E16" s="64" t="s">
        <v>83</v>
      </c>
      <c r="F16" s="57" t="s">
        <v>82</v>
      </c>
      <c r="G16" s="2" t="s">
        <v>84</v>
      </c>
      <c r="H16" s="75" t="s">
        <v>85</v>
      </c>
    </row>
    <row r="17" spans="1:7" s="29" customFormat="1">
      <c r="A17" s="70" t="s">
        <v>86</v>
      </c>
      <c r="B17" s="27"/>
      <c r="C17" s="28"/>
      <c r="D17" s="54"/>
      <c r="E17" s="65"/>
      <c r="F17" s="54"/>
      <c r="G17" s="54"/>
    </row>
    <row r="18" spans="1:7" s="29" customFormat="1">
      <c r="A18" s="70" t="s">
        <v>87</v>
      </c>
      <c r="B18" s="27"/>
      <c r="C18" s="28"/>
      <c r="D18" s="54"/>
      <c r="E18" s="65"/>
      <c r="F18" s="54"/>
      <c r="G18" s="54"/>
    </row>
    <row r="19" spans="1:7" s="43" customFormat="1" ht="303" customHeight="1">
      <c r="A19" s="44">
        <v>20</v>
      </c>
      <c r="B19" s="42" t="s">
        <v>88</v>
      </c>
      <c r="C19" s="51" t="s">
        <v>89</v>
      </c>
      <c r="D19" s="59" t="s">
        <v>90</v>
      </c>
      <c r="E19" s="66" t="s">
        <v>91</v>
      </c>
      <c r="F19" s="59" t="s">
        <v>92</v>
      </c>
      <c r="G19" s="68" t="s">
        <v>93</v>
      </c>
    </row>
    <row r="20" spans="1:7" s="29" customFormat="1">
      <c r="A20" s="70" t="s">
        <v>94</v>
      </c>
      <c r="B20" s="27"/>
      <c r="C20" s="28"/>
      <c r="D20" s="54"/>
      <c r="E20" s="65"/>
      <c r="F20" s="54"/>
      <c r="G20" s="54"/>
    </row>
    <row r="23" spans="1:7" s="38" customFormat="1">
      <c r="A23" s="35" t="s">
        <v>95</v>
      </c>
      <c r="B23" s="36"/>
      <c r="C23" s="37"/>
      <c r="D23" s="55"/>
      <c r="E23" s="67"/>
      <c r="F23" s="55"/>
      <c r="G23" s="55"/>
    </row>
    <row r="24" spans="1:7" ht="54">
      <c r="A24" s="73">
        <v>1</v>
      </c>
      <c r="B24" s="72" t="s">
        <v>96</v>
      </c>
      <c r="C24" s="50" t="s">
        <v>97</v>
      </c>
      <c r="D24" s="56" t="s">
        <v>98</v>
      </c>
    </row>
    <row r="25" spans="1:7" ht="40.5">
      <c r="A25" s="73">
        <v>2</v>
      </c>
      <c r="B25" s="72" t="s">
        <v>99</v>
      </c>
      <c r="C25" s="50" t="s">
        <v>97</v>
      </c>
      <c r="D25" s="56" t="s">
        <v>100</v>
      </c>
    </row>
    <row r="26" spans="1:7" ht="40.5">
      <c r="A26" s="73">
        <v>6</v>
      </c>
      <c r="B26" s="72" t="s">
        <v>101</v>
      </c>
      <c r="C26" s="50" t="s">
        <v>97</v>
      </c>
      <c r="D26" s="56" t="s">
        <v>100</v>
      </c>
    </row>
    <row r="27" spans="1:7" ht="54">
      <c r="A27" s="73">
        <v>8</v>
      </c>
      <c r="B27" s="72" t="s">
        <v>102</v>
      </c>
      <c r="C27" s="50" t="s">
        <v>97</v>
      </c>
      <c r="D27" s="56" t="s">
        <v>100</v>
      </c>
    </row>
    <row r="28" spans="1:7" ht="108">
      <c r="A28" s="73">
        <v>9</v>
      </c>
      <c r="B28" s="72" t="s">
        <v>103</v>
      </c>
      <c r="C28" s="51" t="s">
        <v>104</v>
      </c>
      <c r="D28" s="56" t="s">
        <v>100</v>
      </c>
    </row>
    <row r="29" spans="1:7" ht="67.5">
      <c r="A29" s="73">
        <v>10</v>
      </c>
      <c r="B29" s="72" t="s">
        <v>105</v>
      </c>
      <c r="C29" s="49" t="s">
        <v>106</v>
      </c>
      <c r="D29" s="56" t="s">
        <v>100</v>
      </c>
    </row>
    <row r="30" spans="1:7" ht="228">
      <c r="A30" s="73">
        <v>11</v>
      </c>
      <c r="B30" s="72" t="s">
        <v>107</v>
      </c>
      <c r="C30" s="51" t="s">
        <v>108</v>
      </c>
      <c r="D30" s="56" t="s">
        <v>109</v>
      </c>
    </row>
    <row r="31" spans="1:7" ht="40.5">
      <c r="A31" s="73">
        <v>16</v>
      </c>
      <c r="B31" s="72" t="s">
        <v>110</v>
      </c>
      <c r="C31" s="50" t="s">
        <v>97</v>
      </c>
      <c r="D31" s="58" t="s">
        <v>100</v>
      </c>
    </row>
    <row r="32" spans="1:7" ht="71.25">
      <c r="A32" s="73">
        <v>17</v>
      </c>
      <c r="B32" s="20" t="s">
        <v>111</v>
      </c>
      <c r="C32" s="51" t="s">
        <v>112</v>
      </c>
      <c r="D32" s="58" t="s">
        <v>109</v>
      </c>
    </row>
    <row r="33" spans="1:6" ht="108">
      <c r="A33" s="44">
        <v>19</v>
      </c>
      <c r="B33" s="42" t="s">
        <v>113</v>
      </c>
      <c r="C33" s="50" t="s">
        <v>114</v>
      </c>
      <c r="D33" s="58" t="s">
        <v>115</v>
      </c>
    </row>
    <row r="34" spans="1:6" ht="27.75">
      <c r="A34" s="73">
        <v>25</v>
      </c>
      <c r="B34" s="47" t="s">
        <v>116</v>
      </c>
      <c r="C34" s="51" t="s">
        <v>117</v>
      </c>
      <c r="D34" s="56" t="s">
        <v>118</v>
      </c>
    </row>
    <row r="35" spans="1:6" ht="306.75" customHeight="1">
      <c r="A35" s="73">
        <v>4</v>
      </c>
      <c r="B35" s="72" t="s">
        <v>119</v>
      </c>
      <c r="C35" s="51" t="s">
        <v>120</v>
      </c>
      <c r="D35" s="57" t="s">
        <v>121</v>
      </c>
      <c r="E35" s="61" t="s">
        <v>122</v>
      </c>
      <c r="F35" s="56" t="s">
        <v>100</v>
      </c>
    </row>
    <row r="36" spans="1:6" ht="384.75">
      <c r="A36" s="73">
        <v>5</v>
      </c>
      <c r="B36" s="72" t="s">
        <v>123</v>
      </c>
      <c r="C36" s="51" t="s">
        <v>124</v>
      </c>
      <c r="D36" s="57" t="s">
        <v>125</v>
      </c>
      <c r="E36" s="61" t="s">
        <v>126</v>
      </c>
      <c r="F36" s="56" t="s">
        <v>127</v>
      </c>
    </row>
    <row r="37" spans="1:6">
      <c r="A37" s="73"/>
      <c r="B37" s="73"/>
    </row>
    <row r="38" spans="1:6">
      <c r="A38" s="73"/>
      <c r="B38" s="73"/>
      <c r="C38" s="2"/>
    </row>
    <row r="39" spans="1:6">
      <c r="A39" s="73"/>
      <c r="B39" s="73"/>
    </row>
    <row r="40" spans="1:6">
      <c r="A40" s="73"/>
      <c r="B40" s="73"/>
    </row>
  </sheetData>
  <mergeCells count="9">
    <mergeCell ref="A15:XFD15"/>
    <mergeCell ref="A3:A4"/>
    <mergeCell ref="A11:XFD11"/>
    <mergeCell ref="A10:XFD10"/>
    <mergeCell ref="A8:XFD8"/>
    <mergeCell ref="A7:XFD7"/>
    <mergeCell ref="A5:XFD5"/>
    <mergeCell ref="B13:B14"/>
    <mergeCell ref="A13:A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8"/>
  <sheetViews>
    <sheetView workbookViewId="0">
      <selection activeCell="G20" sqref="G20"/>
    </sheetView>
  </sheetViews>
  <sheetFormatPr defaultColWidth="9.1328125" defaultRowHeight="14.25"/>
  <cols>
    <col min="1" max="1" width="22.1328125" style="13" customWidth="1"/>
    <col min="2" max="4" width="20.73046875" style="13" customWidth="1"/>
    <col min="5" max="5" width="9.1328125" style="13"/>
    <col min="6" max="6" width="21.73046875" style="13" customWidth="1"/>
    <col min="7" max="8" width="17.86328125" style="13" customWidth="1"/>
    <col min="9" max="9" width="15.3984375" style="13" customWidth="1"/>
    <col min="10" max="16384" width="9.1328125" style="13"/>
  </cols>
  <sheetData>
    <row r="2" spans="1:9" s="23" customFormat="1"/>
    <row r="4" spans="1:9" s="6" customFormat="1" ht="20.65">
      <c r="A4" s="77" t="s">
        <v>128</v>
      </c>
      <c r="B4" s="77"/>
    </row>
    <row r="5" spans="1:9" ht="43.15">
      <c r="A5" s="84" t="s">
        <v>129</v>
      </c>
      <c r="B5" s="74" t="s">
        <v>130</v>
      </c>
      <c r="C5" s="86" t="s">
        <v>131</v>
      </c>
      <c r="D5" s="86"/>
    </row>
    <row r="6" spans="1:9">
      <c r="A6" s="85"/>
      <c r="B6" s="74" t="s">
        <v>132</v>
      </c>
      <c r="C6" s="74" t="s">
        <v>132</v>
      </c>
      <c r="D6" s="74" t="s">
        <v>133</v>
      </c>
    </row>
    <row r="7" spans="1:9" ht="40.5" customHeight="1">
      <c r="A7" s="30" t="s">
        <v>134</v>
      </c>
      <c r="B7" s="16">
        <v>73.3</v>
      </c>
      <c r="C7" s="31"/>
      <c r="D7" s="31"/>
    </row>
    <row r="8" spans="1:9" ht="21" customHeight="1">
      <c r="A8" s="30" t="s">
        <v>135</v>
      </c>
      <c r="B8" s="16">
        <v>60.7</v>
      </c>
      <c r="C8" s="16">
        <f>B7-B8</f>
        <v>12.599999999999994</v>
      </c>
      <c r="D8" s="39">
        <f>C8/$B$7</f>
        <v>0.17189631650750334</v>
      </c>
    </row>
    <row r="9" spans="1:9" ht="21" customHeight="1">
      <c r="A9" s="30" t="s">
        <v>136</v>
      </c>
      <c r="B9" s="16">
        <v>60.7</v>
      </c>
      <c r="C9" s="16">
        <f>B8-B9</f>
        <v>0</v>
      </c>
      <c r="D9" s="39">
        <f>C9/$B$7</f>
        <v>0</v>
      </c>
    </row>
    <row r="10" spans="1:9" ht="21" customHeight="1">
      <c r="A10" s="30" t="s">
        <v>137</v>
      </c>
      <c r="B10" s="16">
        <v>40.1</v>
      </c>
      <c r="C10" s="16">
        <f>B9-B10</f>
        <v>20.6</v>
      </c>
      <c r="D10" s="39">
        <f>C10/$B$7</f>
        <v>0.28103683492496595</v>
      </c>
    </row>
    <row r="11" spans="1:9" ht="21" customHeight="1">
      <c r="A11" s="32" t="s">
        <v>138</v>
      </c>
      <c r="B11" s="33"/>
      <c r="C11" s="16">
        <f>SUM(C8:C10)</f>
        <v>33.199999999999996</v>
      </c>
      <c r="D11" s="39">
        <f>C11/$B$7</f>
        <v>0.45293315143246926</v>
      </c>
    </row>
    <row r="12" spans="1:9" ht="21" customHeight="1">
      <c r="A12" s="17"/>
      <c r="B12" s="18"/>
      <c r="C12" s="19"/>
      <c r="D12" s="19"/>
    </row>
    <row r="14" spans="1:9" ht="20.65">
      <c r="A14" s="77" t="s">
        <v>139</v>
      </c>
      <c r="B14" s="77"/>
      <c r="C14" s="6"/>
      <c r="D14" s="6"/>
      <c r="F14" s="77" t="s">
        <v>140</v>
      </c>
      <c r="G14" s="77"/>
      <c r="H14" s="6"/>
      <c r="I14" s="6"/>
    </row>
    <row r="15" spans="1:9" ht="43.15">
      <c r="A15" s="84" t="s">
        <v>129</v>
      </c>
      <c r="B15" s="74" t="s">
        <v>130</v>
      </c>
      <c r="C15" s="86" t="s">
        <v>131</v>
      </c>
      <c r="D15" s="86"/>
      <c r="F15" s="84" t="s">
        <v>129</v>
      </c>
      <c r="G15" s="74" t="s">
        <v>130</v>
      </c>
      <c r="H15" s="86" t="s">
        <v>131</v>
      </c>
      <c r="I15" s="86"/>
    </row>
    <row r="16" spans="1:9" ht="27.75">
      <c r="A16" s="85"/>
      <c r="B16" s="74" t="s">
        <v>132</v>
      </c>
      <c r="C16" s="74" t="s">
        <v>132</v>
      </c>
      <c r="D16" s="74" t="s">
        <v>133</v>
      </c>
      <c r="F16" s="85"/>
      <c r="G16" s="74" t="s">
        <v>132</v>
      </c>
      <c r="H16" s="74" t="s">
        <v>132</v>
      </c>
      <c r="I16" s="74" t="s">
        <v>133</v>
      </c>
    </row>
    <row r="17" spans="1:9" ht="40.5" customHeight="1">
      <c r="A17" s="30" t="s">
        <v>134</v>
      </c>
      <c r="B17" s="16">
        <v>601.79999999999995</v>
      </c>
      <c r="C17" s="31"/>
      <c r="D17" s="31"/>
      <c r="F17" s="30" t="s">
        <v>134</v>
      </c>
      <c r="G17" s="16">
        <f>649.8-B17</f>
        <v>48</v>
      </c>
      <c r="H17" s="31"/>
      <c r="I17" s="31"/>
    </row>
    <row r="18" spans="1:9" ht="21" customHeight="1">
      <c r="A18" s="30" t="s">
        <v>135</v>
      </c>
      <c r="B18" s="16">
        <v>556.5</v>
      </c>
      <c r="C18" s="16">
        <f>B17-B18</f>
        <v>45.299999999999955</v>
      </c>
      <c r="D18" s="39">
        <f>C18/$B$17</f>
        <v>7.5274177467597139E-2</v>
      </c>
      <c r="F18" s="30" t="s">
        <v>135</v>
      </c>
      <c r="G18" s="16">
        <f>587.7-B18</f>
        <v>31.200000000000045</v>
      </c>
      <c r="H18" s="16">
        <f>G17-G18</f>
        <v>16.799999999999955</v>
      </c>
      <c r="I18" s="39">
        <f>H18/$G$17</f>
        <v>0.34999999999999903</v>
      </c>
    </row>
    <row r="19" spans="1:9" ht="21" customHeight="1">
      <c r="A19" s="30" t="s">
        <v>136</v>
      </c>
      <c r="B19" s="16">
        <v>556.5</v>
      </c>
      <c r="C19" s="16">
        <f>B18-B19</f>
        <v>0</v>
      </c>
      <c r="D19" s="39">
        <f>C19/$B$17</f>
        <v>0</v>
      </c>
      <c r="F19" s="30" t="s">
        <v>136</v>
      </c>
      <c r="G19" s="16">
        <f>587.7-B19</f>
        <v>31.200000000000045</v>
      </c>
      <c r="H19" s="16">
        <f>G18-G19</f>
        <v>0</v>
      </c>
      <c r="I19" s="39">
        <f t="shared" ref="I19:I21" si="0">H19/$G$17</f>
        <v>0</v>
      </c>
    </row>
    <row r="20" spans="1:9" ht="21" customHeight="1">
      <c r="A20" s="30" t="s">
        <v>137</v>
      </c>
      <c r="B20" s="16">
        <v>394.5</v>
      </c>
      <c r="C20" s="16">
        <f>B19-B20</f>
        <v>162</v>
      </c>
      <c r="D20" s="39">
        <f>C20/$B$17</f>
        <v>0.2691924227318046</v>
      </c>
      <c r="F20" s="30" t="s">
        <v>137</v>
      </c>
      <c r="G20" s="16">
        <f>417.8-B20</f>
        <v>23.300000000000011</v>
      </c>
      <c r="H20" s="16">
        <f>G19-G20</f>
        <v>7.9000000000000341</v>
      </c>
      <c r="I20" s="39">
        <f t="shared" si="0"/>
        <v>0.16458333333333405</v>
      </c>
    </row>
    <row r="21" spans="1:9" ht="21" customHeight="1">
      <c r="A21" s="32" t="s">
        <v>138</v>
      </c>
      <c r="B21" s="33"/>
      <c r="C21" s="16">
        <f>SUM(C18:C20)</f>
        <v>207.29999999999995</v>
      </c>
      <c r="D21" s="69">
        <f>C21/$B$17</f>
        <v>0.34446660019940173</v>
      </c>
      <c r="F21" s="32" t="s">
        <v>138</v>
      </c>
      <c r="G21" s="33"/>
      <c r="H21" s="16">
        <f>SUM(H18:H20)</f>
        <v>24.699999999999989</v>
      </c>
      <c r="I21" s="39">
        <f t="shared" si="0"/>
        <v>0.51458333333333306</v>
      </c>
    </row>
    <row r="24" spans="1:9" ht="20.65">
      <c r="A24" s="77" t="s">
        <v>141</v>
      </c>
      <c r="B24" s="77"/>
    </row>
    <row r="25" spans="1:9" ht="45">
      <c r="A25" s="34"/>
      <c r="B25" s="21" t="s">
        <v>142</v>
      </c>
      <c r="C25" s="21" t="s">
        <v>143</v>
      </c>
    </row>
    <row r="26" spans="1:9" ht="15">
      <c r="A26" s="14" t="s">
        <v>144</v>
      </c>
      <c r="B26" s="15">
        <f>B10</f>
        <v>40.1</v>
      </c>
      <c r="C26" s="48">
        <v>114358</v>
      </c>
    </row>
    <row r="27" spans="1:9" ht="15">
      <c r="A27" s="14" t="s">
        <v>145</v>
      </c>
      <c r="B27" s="15">
        <f>B20</f>
        <v>394.5</v>
      </c>
      <c r="C27" s="48">
        <f>B27*95*30</f>
        <v>1124325</v>
      </c>
    </row>
    <row r="28" spans="1:9" ht="15">
      <c r="A28" s="14" t="s">
        <v>146</v>
      </c>
      <c r="B28" s="48">
        <f>SUM(B26:B27)</f>
        <v>434.6</v>
      </c>
      <c r="C28" s="48">
        <f>SUM(C26:C27)</f>
        <v>1238683</v>
      </c>
    </row>
  </sheetData>
  <mergeCells count="10">
    <mergeCell ref="A4:B4"/>
    <mergeCell ref="A14:B14"/>
    <mergeCell ref="C15:D15"/>
    <mergeCell ref="A5:A6"/>
    <mergeCell ref="A15:A16"/>
    <mergeCell ref="F14:G14"/>
    <mergeCell ref="F15:F16"/>
    <mergeCell ref="H15:I15"/>
    <mergeCell ref="A24:B24"/>
    <mergeCell ref="C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details</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Ioanna Mytilinaiou</dc:creator>
  <cp:keywords/>
  <dc:description/>
  <cp:lastModifiedBy>Areena Berktold</cp:lastModifiedBy>
  <cp:revision/>
  <dcterms:created xsi:type="dcterms:W3CDTF">2019-08-15T13:10:39Z</dcterms:created>
  <dcterms:modified xsi:type="dcterms:W3CDTF">2021-06-22T14:15:17Z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8d61c5-93d1-4091-b01b-ac48f4008754_Enabled">
    <vt:lpwstr>True</vt:lpwstr>
  </property>
  <property fmtid="{D5CDD505-2E9C-101B-9397-08002B2CF9AE}" pid="3" name="MSIP_Label_818d61c5-93d1-4091-b01b-ac48f4008754_SiteId">
    <vt:lpwstr>e30a82f4-3fdd-4882-820f-d2b6cfa037b5</vt:lpwstr>
  </property>
  <property fmtid="{D5CDD505-2E9C-101B-9397-08002B2CF9AE}" pid="4" name="MSIP_Label_818d61c5-93d1-4091-b01b-ac48f4008754_Owner">
    <vt:lpwstr>shardy@geraldeve.com</vt:lpwstr>
  </property>
  <property fmtid="{D5CDD505-2E9C-101B-9397-08002B2CF9AE}" pid="5" name="MSIP_Label_818d61c5-93d1-4091-b01b-ac48f4008754_SetDate">
    <vt:lpwstr>2021-02-25T09:25:46.3533266Z</vt:lpwstr>
  </property>
  <property fmtid="{D5CDD505-2E9C-101B-9397-08002B2CF9AE}" pid="6" name="MSIP_Label_818d61c5-93d1-4091-b01b-ac48f4008754_Name">
    <vt:lpwstr>Public</vt:lpwstr>
  </property>
  <property fmtid="{D5CDD505-2E9C-101B-9397-08002B2CF9AE}" pid="7" name="MSIP_Label_818d61c5-93d1-4091-b01b-ac48f4008754_Application">
    <vt:lpwstr>Microsoft Azure Information Protection</vt:lpwstr>
  </property>
  <property fmtid="{D5CDD505-2E9C-101B-9397-08002B2CF9AE}" pid="8" name="MSIP_Label_818d61c5-93d1-4091-b01b-ac48f4008754_ActionId">
    <vt:lpwstr>07ec46cc-0093-4554-b3e6-f6f6e60f2523</vt:lpwstr>
  </property>
  <property fmtid="{D5CDD505-2E9C-101B-9397-08002B2CF9AE}" pid="9" name="MSIP_Label_818d61c5-93d1-4091-b01b-ac48f4008754_Extended_MSFT_Method">
    <vt:lpwstr>Automatic</vt:lpwstr>
  </property>
  <property fmtid="{D5CDD505-2E9C-101B-9397-08002B2CF9AE}" pid="10" name="Sensitivity">
    <vt:lpwstr>Public</vt:lpwstr>
  </property>
</Properties>
</file>