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Dropbox (Scotch Partners)\Projects\1 Museum Street - 5259\10 - Sustainability - Working Folder\03 LCA\"/>
    </mc:Choice>
  </mc:AlternateContent>
  <xr:revisionPtr revIDLastSave="0" documentId="13_ncr:1_{0A3DEFA9-E96E-4AAE-A46C-5913C038013D}" xr6:coauthVersionLast="46" xr6:coauthVersionMax="46" xr10:uidLastSave="{00000000-0000-0000-0000-000000000000}"/>
  <bookViews>
    <workbookView xWindow="-110" yWindow="-110" windowWidth="19420" windowHeight="10420" activeTab="2"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7" i="11" l="1"/>
  <c r="S108" i="11"/>
  <c r="S109" i="11"/>
  <c r="S110" i="11"/>
  <c r="S111" i="11"/>
  <c r="S112" i="11"/>
  <c r="S113" i="11"/>
  <c r="S114" i="11"/>
  <c r="S115" i="11"/>
  <c r="S116" i="11"/>
  <c r="S117" i="11"/>
  <c r="S118" i="11"/>
  <c r="S119" i="11"/>
  <c r="S120" i="11"/>
  <c r="S121" i="11"/>
  <c r="S122" i="11"/>
  <c r="S123" i="11"/>
  <c r="S124" i="11"/>
  <c r="S125" i="11"/>
  <c r="S106" i="11"/>
  <c r="L126" i="11" l="1"/>
  <c r="N126" i="11"/>
  <c r="N127" i="11" s="1"/>
  <c r="L127" i="11" l="1"/>
  <c r="M18" i="11"/>
  <c r="M18" i="9" s="1"/>
  <c r="S90" i="11"/>
  <c r="I126" i="11"/>
  <c r="I127" i="11" s="1"/>
  <c r="K126" i="11"/>
  <c r="K127" i="11" s="1"/>
  <c r="S93" i="11"/>
  <c r="C126" i="11"/>
  <c r="S92" i="11"/>
  <c r="S91" i="11"/>
  <c r="S88" i="1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86" i="10"/>
  <c r="R186" i="10"/>
  <c r="R187" i="10" s="1"/>
  <c r="Q186" i="10"/>
  <c r="Q187" i="10" s="1"/>
  <c r="P186" i="10"/>
  <c r="P187" i="10" s="1"/>
  <c r="O186" i="10"/>
  <c r="N186" i="10"/>
  <c r="L186" i="10"/>
  <c r="L187" i="10" s="1"/>
  <c r="K186" i="10"/>
  <c r="K187" i="10" s="1"/>
  <c r="J186" i="10"/>
  <c r="J187" i="10" s="1"/>
  <c r="I186" i="10"/>
  <c r="I187" i="10" s="1"/>
  <c r="H186" i="10"/>
  <c r="H187" i="10" s="1"/>
  <c r="G186" i="10"/>
  <c r="F186" i="10"/>
  <c r="F187" i="10" s="1"/>
  <c r="E186" i="10"/>
  <c r="E187" i="10" s="1"/>
  <c r="D186" i="10"/>
  <c r="D187" i="10" s="1"/>
  <c r="C186" i="10"/>
  <c r="S185" i="10"/>
  <c r="S184" i="10"/>
  <c r="S183" i="10"/>
  <c r="S182" i="10"/>
  <c r="S181" i="10"/>
  <c r="S180" i="10"/>
  <c r="S179" i="10"/>
  <c r="S178" i="10"/>
  <c r="S177" i="10"/>
  <c r="S176" i="10"/>
  <c r="S175" i="10"/>
  <c r="S174" i="10"/>
  <c r="S173" i="10"/>
  <c r="S172" i="10"/>
  <c r="S171" i="10"/>
  <c r="S170" i="10"/>
  <c r="S169" i="10"/>
  <c r="S168" i="10"/>
  <c r="S167" i="10"/>
  <c r="S166" i="10"/>
  <c r="T154" i="10"/>
  <c r="R154" i="10"/>
  <c r="R155" i="10" s="1"/>
  <c r="Q154" i="10"/>
  <c r="Q155" i="10" s="1"/>
  <c r="P154" i="10"/>
  <c r="P155" i="10" s="1"/>
  <c r="O154" i="10"/>
  <c r="N154" i="10"/>
  <c r="N155" i="10" s="1"/>
  <c r="L154" i="10"/>
  <c r="K154" i="10"/>
  <c r="J154" i="10"/>
  <c r="J155" i="10" s="1"/>
  <c r="I154" i="10"/>
  <c r="I155" i="10" s="1"/>
  <c r="H154" i="10"/>
  <c r="H155" i="10" s="1"/>
  <c r="G154" i="10"/>
  <c r="F154" i="10"/>
  <c r="F155" i="10" s="1"/>
  <c r="E154" i="10"/>
  <c r="E155" i="10" s="1"/>
  <c r="D154" i="10"/>
  <c r="D155" i="10" s="1"/>
  <c r="C154" i="10"/>
  <c r="S153" i="10"/>
  <c r="S152" i="10"/>
  <c r="S151" i="10"/>
  <c r="S150" i="10"/>
  <c r="S149" i="10"/>
  <c r="S148" i="10"/>
  <c r="S147" i="10"/>
  <c r="S146" i="10"/>
  <c r="S145" i="10"/>
  <c r="S144" i="10"/>
  <c r="S143" i="10"/>
  <c r="S142" i="10"/>
  <c r="S141" i="10"/>
  <c r="S140" i="10"/>
  <c r="S139" i="10"/>
  <c r="S138" i="10"/>
  <c r="S137" i="10"/>
  <c r="S136" i="10"/>
  <c r="S135" i="10"/>
  <c r="S134" i="10"/>
  <c r="S75" i="11"/>
  <c r="S76" i="11"/>
  <c r="S77" i="11"/>
  <c r="S78" i="11"/>
  <c r="S80" i="11"/>
  <c r="S81" i="11"/>
  <c r="S82" i="11"/>
  <c r="S83" i="11"/>
  <c r="S84" i="11"/>
  <c r="S85" i="11"/>
  <c r="S86" i="11"/>
  <c r="S87" i="11"/>
  <c r="S89" i="11"/>
  <c r="S74" i="11"/>
  <c r="P94" i="11"/>
  <c r="P95" i="11" s="1"/>
  <c r="Q94" i="11"/>
  <c r="Q95" i="11" s="1"/>
  <c r="R94" i="11"/>
  <c r="R95" i="11" s="1"/>
  <c r="T94" i="11"/>
  <c r="O94" i="11"/>
  <c r="N94" i="11"/>
  <c r="N95" i="11" s="1"/>
  <c r="L94" i="11"/>
  <c r="J94" i="11"/>
  <c r="J95" i="11" s="1"/>
  <c r="I94" i="11"/>
  <c r="I95" i="11" s="1"/>
  <c r="H94" i="11"/>
  <c r="H95" i="11" s="1"/>
  <c r="G94" i="11"/>
  <c r="F94" i="11"/>
  <c r="F95" i="11" s="1"/>
  <c r="E94" i="11"/>
  <c r="E95" i="11" s="1"/>
  <c r="O187" i="10" l="1"/>
  <c r="N18" i="10"/>
  <c r="N19" i="10" s="1"/>
  <c r="O95" i="9"/>
  <c r="F24" i="9"/>
  <c r="F25" i="9" s="1"/>
  <c r="G187" i="10"/>
  <c r="L18" i="10"/>
  <c r="G95" i="9"/>
  <c r="D24" i="9"/>
  <c r="D25" i="9" s="1"/>
  <c r="K24" i="9"/>
  <c r="K25" i="9" s="1"/>
  <c r="L127" i="9"/>
  <c r="M24" i="9"/>
  <c r="M25" i="9" s="1"/>
  <c r="T187" i="10"/>
  <c r="O18" i="10"/>
  <c r="O19" i="10" s="1"/>
  <c r="T95" i="9"/>
  <c r="G24" i="9"/>
  <c r="G25" i="9" s="1"/>
  <c r="C187" i="10"/>
  <c r="K18" i="10"/>
  <c r="K19" i="10" s="1"/>
  <c r="C24" i="9"/>
  <c r="C25" i="9" s="1"/>
  <c r="N24" i="9"/>
  <c r="N25" i="9" s="1"/>
  <c r="L24" i="9"/>
  <c r="L25" i="9" s="1"/>
  <c r="N187" i="10"/>
  <c r="M18" i="10"/>
  <c r="M19" i="10" s="1"/>
  <c r="E18" i="11"/>
  <c r="G95" i="11"/>
  <c r="F18" i="11"/>
  <c r="T95" i="11"/>
  <c r="G18" i="11"/>
  <c r="O155" i="10"/>
  <c r="G155" i="10"/>
  <c r="D18" i="10"/>
  <c r="D19" i="10" s="1"/>
  <c r="T155" i="10"/>
  <c r="C155" i="10"/>
  <c r="C18" i="10"/>
  <c r="C19" i="10" s="1"/>
  <c r="K155" i="10"/>
  <c r="L155" i="10"/>
  <c r="E18" i="10"/>
  <c r="E19" i="10" s="1"/>
  <c r="O95" i="11"/>
  <c r="L95" i="11"/>
  <c r="G127" i="9"/>
  <c r="T127" i="9"/>
  <c r="C127" i="9"/>
  <c r="C95" i="9"/>
  <c r="N95" i="9"/>
  <c r="J95" i="9"/>
  <c r="O127" i="9"/>
  <c r="S94" i="9"/>
  <c r="S95" i="9" s="1"/>
  <c r="S126" i="9"/>
  <c r="S127" i="9" s="1"/>
  <c r="S186" i="10"/>
  <c r="S187" i="10" s="1"/>
  <c r="G18" i="10"/>
  <c r="G19" i="10" s="1"/>
  <c r="S154" i="10"/>
  <c r="S155" i="10" s="1"/>
  <c r="F18" i="10"/>
  <c r="F19" i="10" s="1"/>
  <c r="G19" i="11" l="1"/>
  <c r="G19" i="9" s="1"/>
  <c r="G18" i="9"/>
  <c r="F19" i="11"/>
  <c r="F19" i="9" s="1"/>
  <c r="F18" i="9"/>
  <c r="E19" i="11"/>
  <c r="E19" i="9" s="1"/>
  <c r="E18" i="9"/>
  <c r="L19" i="10"/>
  <c r="I123" i="10"/>
  <c r="I124" i="10" s="1"/>
  <c r="H123" i="10"/>
  <c r="H124" i="10" s="1"/>
  <c r="D123" i="10"/>
  <c r="D124" i="10" s="1"/>
  <c r="D94" i="11" l="1"/>
  <c r="C94" i="11"/>
  <c r="C18" i="11" s="1"/>
  <c r="C18" i="9" s="1"/>
  <c r="C95" i="11" l="1"/>
  <c r="C19" i="11"/>
  <c r="C19" i="9" s="1"/>
  <c r="D95" i="11"/>
  <c r="K94" i="11" l="1"/>
  <c r="S79" i="11"/>
  <c r="K95" i="11" l="1"/>
  <c r="D18" i="11"/>
  <c r="D18" i="9" s="1"/>
  <c r="S94" i="11"/>
  <c r="S95" i="11" s="1"/>
  <c r="S126" i="11"/>
  <c r="S127" i="11" s="1"/>
  <c r="D19" i="11" l="1"/>
  <c r="D19" i="9" s="1"/>
</calcChain>
</file>

<file path=xl/sharedStrings.xml><?xml version="1.0" encoding="utf-8"?>
<sst xmlns="http://schemas.openxmlformats.org/spreadsheetml/2006/main" count="943" uniqueCount="277">
  <si>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</si>
  <si>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</si>
  <si>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</si>
  <si>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</si>
  <si>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</si>
  <si>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</si>
  <si>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</si>
  <si>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</si>
  <si>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</si>
  <si>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</si>
  <si>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</si>
  <si>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</si>
  <si>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</si>
  <si>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</si>
  <si>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</si>
  <si>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</si>
  <si>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</si>
  <si>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</si>
  <si>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</si>
  <si>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</si>
  <si>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</si>
  <si>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</si>
  <si>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</si>
  <si>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</si>
  <si>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</si>
  <si>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</si>
  <si>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</si>
  <si>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</si>
  <si>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</si>
  <si>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</si>
  <si>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</si>
  <si>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</si>
  <si>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</si>
  <si>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</si>
  <si>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</si>
  <si>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</si>
  <si>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</si>
  <si>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</si>
  <si>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</si>
  <si>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</si>
  <si>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</si>
  <si>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</si>
  <si>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</si>
  <si>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</si>
  <si>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</si>
  <si>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</si>
  <si>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</si>
  <si>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</si>
  <si>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</si>
  <si>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</si>
  <si>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</si>
  <si>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</si>
  <si>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</si>
  <si>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</si>
  <si>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</si>
  <si>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</si>
  <si>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</si>
  <si>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</si>
  <si>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</si>
  <si>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</si>
  <si>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</si>
  <si>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</si>
  <si>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</si>
  <si>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</si>
  <si>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</si>
  <si>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</si>
  <si>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</si>
  <si>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</si>
  <si>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</si>
  <si>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</si>
  <si>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</si>
  <si>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</si>
  <si>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</si>
  <si>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</si>
  <si>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</si>
  <si>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</si>
  <si>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</si>
  <si>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</si>
  <si>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</si>
  <si>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</si>
  <si>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</si>
  <si>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</si>
  <si>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</si>
  <si>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</si>
  <si>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</si>
  <si>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</si>
  <si>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</si>
  <si>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</si>
  <si>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</si>
  <si>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</si>
  <si>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</si>
  <si>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</si>
  <si>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</si>
  <si>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</si>
  <si>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</si>
  <si>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</si>
  <si>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</si>
  <si>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</si>
  <si>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</si>
  <si>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</si>
  <si>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</si>
  <si>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</si>
  <si>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</si>
  <si>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</si>
  <si>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</si>
  <si>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</si>
  <si>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</si>
  <si>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</si>
  <si>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</si>
  <si>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</si>
  <si>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</si>
  <si>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</si>
  <si>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</si>
  <si>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</si>
  <si>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</si>
  <si>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</si>
  <si>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</si>
  <si>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</si>
  <si>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</si>
  <si>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</si>
  <si>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</si>
  <si>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</si>
  <si>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</si>
  <si>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</si>
  <si>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</si>
  <si>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</si>
  <si>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</si>
  <si>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</si>
  <si>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</si>
  <si>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</si>
  <si>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</si>
  <si>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</si>
  <si>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</si>
  <si>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</si>
  <si>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</si>
  <si>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</si>
  <si>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</si>
  <si>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</si>
  <si>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</si>
  <si>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</si>
  <si>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</si>
  <si>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</si>
  <si>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</si>
  <si>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</si>
  <si>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</si>
  <si>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</si>
  <si>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</si>
  <si>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</si>
  <si>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</si>
  <si>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</si>
  <si>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</si>
  <si>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</si>
  <si>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</si>
  <si>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</si>
  <si>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</si>
  <si>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</si>
  <si>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</si>
  <si>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</si>
  <si>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</si>
  <si>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</si>
  <si>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</si>
  <si>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</si>
  <si>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</si>
  <si>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</si>
  <si>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</si>
  <si>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</si>
  <si>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</si>
  <si>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</si>
  <si>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</si>
  <si>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</si>
  <si>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</si>
  <si>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</si>
  <si>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</si>
  <si>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</si>
  <si>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</si>
  <si>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</si>
  <si>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</si>
  <si>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Operational Water</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</si>
  <si>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</si>
  <si>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</si>
  <si>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</si>
  <si>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</si>
  <si>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</si>
  <si>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</si>
  <si>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</si>
  <si>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</si>
  <si>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</si>
  <si>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</si>
  <si>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</si>
  <si>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</si>
  <si>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</si>
  <si>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</si>
  <si>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</si>
  <si>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</si>
  <si>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</si>
  <si>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</si>
  <si>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</si>
  <si>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</si>
  <si>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</si>
  <si>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t xml:space="preserve">
[Explain the reasons for any divergences from WLC benchmarks, including against the WLC aspirational benchmarks]</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</si>
  <si>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</si>
  <si>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</si>
  <si>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</si>
  <si>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</si>
  <si>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</si>
  <si>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</si>
  <si>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</si>
  <si>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</si>
  <si>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</si>
  <si>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</si>
  <si>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Concrete</t>
  </si>
  <si>
    <t>Timber</t>
  </si>
  <si>
    <t>Steel</t>
  </si>
  <si>
    <t>Adhesive</t>
  </si>
  <si>
    <t>Plastic</t>
  </si>
  <si>
    <t>timber</t>
  </si>
  <si>
    <t>concrete</t>
  </si>
  <si>
    <t>steel</t>
  </si>
  <si>
    <t>Asphalt</t>
  </si>
  <si>
    <t>Insulation</t>
  </si>
  <si>
    <t>Aggregate</t>
  </si>
  <si>
    <t>Aluminium</t>
  </si>
  <si>
    <t>adhesive</t>
  </si>
  <si>
    <t>Fibreglass</t>
  </si>
  <si>
    <t>Plaster</t>
  </si>
  <si>
    <t>paint</t>
  </si>
  <si>
    <t>bricks</t>
  </si>
  <si>
    <t>aluminium</t>
  </si>
  <si>
    <t>plasterboard</t>
  </si>
  <si>
    <t>glazing</t>
  </si>
  <si>
    <t>plaster</t>
  </si>
  <si>
    <t>plastics</t>
  </si>
  <si>
    <t>insulation</t>
  </si>
  <si>
    <t>Paint</t>
  </si>
  <si>
    <t>Carpet</t>
  </si>
  <si>
    <t>fibreglass</t>
  </si>
  <si>
    <t>plastic</t>
  </si>
  <si>
    <t>Refrigerants</t>
  </si>
  <si>
    <t>copper</t>
  </si>
  <si>
    <t>rubber</t>
  </si>
  <si>
    <t>electrical equipt</t>
  </si>
  <si>
    <t>Brass</t>
  </si>
  <si>
    <t>Brick</t>
  </si>
  <si>
    <t xml:space="preserve">Asphalt </t>
  </si>
  <si>
    <t xml:space="preserve">eTool LCA </t>
  </si>
  <si>
    <t>Scotch Partners</t>
  </si>
  <si>
    <t xml:space="preserve">150 years product life. </t>
  </si>
  <si>
    <t xml:space="preserve">200 year product life </t>
  </si>
  <si>
    <t xml:space="preserve">110 years product life </t>
  </si>
  <si>
    <t xml:space="preserve">50 years product life </t>
  </si>
  <si>
    <t xml:space="preserve">Can be recycled at end of life </t>
  </si>
  <si>
    <t>80 years product life</t>
  </si>
  <si>
    <t xml:space="preserve">40 years product life </t>
  </si>
  <si>
    <t>55 years product life</t>
  </si>
  <si>
    <t>10 years product life</t>
  </si>
  <si>
    <t>Difficult to recycle at the end of life</t>
  </si>
  <si>
    <t>Can not be recycled at the end of life</t>
  </si>
  <si>
    <t xml:space="preserve">Can be recycled or reused at the end of life </t>
  </si>
  <si>
    <t xml:space="preserve">150 years prodcut life </t>
  </si>
  <si>
    <t>20 years product life</t>
  </si>
  <si>
    <t xml:space="preserve">15 years product life </t>
  </si>
  <si>
    <t xml:space="preserve">30 years product life </t>
  </si>
  <si>
    <t xml:space="preserve">151 years product life. </t>
  </si>
  <si>
    <t>Redevelopment of Selkirk House, 166 High Holborn and 1 Museum Street following the substantial demolition of the existing NCP car park and former Travelodge Hotel to provide a mixed-use scheme, providing office, residential, and town centre uses at ground floor level. Works of demolition, remodelling and extension to 10-12 Museum Street, 35-41 New Oxford Street, and 16A-18 West Central Street to provide further town centre ground floor uses and residential floorspace, including affordable housing provision. Provision of new public realm including a new pedestrian route through the site to link West Central Street with High Holborn. Relocation of cycle hire docking stations on High Holborn</t>
  </si>
  <si>
    <t>Selkirk House, 1 Museum Street, 10-12 Museum Street, 35 41 New Oxford Street and 16A 18 West Central Street, London, WC1A 1J R</t>
  </si>
  <si>
    <t>BS EN 15978, with additional guidance from RICS Professional Statement</t>
  </si>
  <si>
    <t>eTool database</t>
  </si>
  <si>
    <t>Further reduction in operational energy consumption</t>
  </si>
  <si>
    <t xml:space="preserve">Further reduction in  water usage </t>
  </si>
  <si>
    <t xml:space="preserve">Further LCA study planned for Stage 4 to further optioneer LCA options </t>
  </si>
  <si>
    <t>Commitment to recycling of goods at end of use</t>
  </si>
  <si>
    <t xml:space="preserve">Increase in recycled materials </t>
  </si>
  <si>
    <t>The site is restricted in footprint. 
Key opportunity is in the review of materials assumed at stage 2 design during the detail design stages.</t>
  </si>
  <si>
    <t>A1, B1, C2</t>
  </si>
  <si>
    <t xml:space="preserve">Limited actions available at this stage, to be developed as design progresses. </t>
  </si>
  <si>
    <t>In-situ poured concrete prefered where possible</t>
  </si>
  <si>
    <t xml:space="preserve">Matieral efficiency prioritised in design to reduce emissiions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</si>
</sst>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38">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430">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8" fontId="9" fillId="5" borderId="34" xfId="0" applyNumberFormat="1" applyFont="1" applyFill="1" applyBorder="1" applyAlignment="1" applyProtection="1">
      <alignment horizontal="center" vertical="center" wrapText="1"/>
    </xf>
    <xf numFmtId="168"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8" fontId="4" fillId="11" borderId="34" xfId="0" applyNumberFormat="1" applyFont="1" applyFill="1" applyBorder="1" applyAlignment="1" applyProtection="1">
      <alignment horizontal="center" vertical="center" wrapText="1"/>
    </xf>
    <xf numFmtId="168" fontId="4" fillId="11" borderId="34" xfId="0" applyNumberFormat="1" applyFont="1" applyFill="1" applyBorder="1" applyAlignment="1" applyProtection="1">
      <alignment horizontal="center" vertical="center"/>
    </xf>
    <xf numFmtId="168" fontId="4" fillId="9" borderId="36" xfId="0" applyNumberFormat="1" applyFont="1" applyFill="1" applyBorder="1" applyAlignment="1" applyProtection="1">
      <alignment horizontal="center" vertical="center"/>
    </xf>
    <xf numFmtId="169"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9"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applyFill="1"/>
    <xf numFmtId="0" fontId="9" fillId="5" borderId="0" xfId="0" applyFont="1" applyFill="1" applyBorder="1" applyAlignment="1" applyProtection="1">
      <alignment horizontal="center" vertical="center" wrapText="1"/>
    </xf>
    <xf numFmtId="0" fontId="9" fillId="5" borderId="0" xfId="0" applyFont="1" applyFill="1" applyBorder="1" applyAlignment="1" applyProtection="1">
      <alignment vertical="center" wrapText="1"/>
    </xf>
    <xf numFmtId="0" fontId="4" fillId="9" borderId="25" xfId="0" applyFont="1" applyFill="1" applyBorder="1" applyAlignment="1" applyProtection="1">
      <alignment horizontal="center" vertical="center"/>
      <protection locked="0"/>
    </xf>
    <xf numFmtId="164" fontId="4" fillId="9" borderId="0" xfId="0" applyNumberFormat="1" applyFont="1" applyFill="1" applyBorder="1" applyAlignment="1" applyProtection="1">
      <alignment horizontal="center" vertical="center"/>
      <protection locked="0"/>
    </xf>
    <xf numFmtId="164" fontId="10" fillId="9" borderId="1" xfId="0" applyNumberFormat="1" applyFont="1" applyFill="1" applyBorder="1" applyAlignment="1" applyProtection="1">
      <alignment horizontal="center" vertical="center"/>
      <protection locked="0"/>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8" xfId="0" applyFill="1" applyBorder="1" applyAlignment="1" applyProtection="1">
      <alignment horizontal="left" vertical="center"/>
      <protection locked="0"/>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8" fillId="7" borderId="1" xfId="0" applyFont="1" applyFill="1" applyBorder="1" applyAlignment="1" applyProtection="1">
      <alignment horizontal="left" vertical="center" wrapText="1"/>
    </xf>
    <xf numFmtId="14" fontId="0" fillId="7" borderId="1" xfId="0" applyNumberFormat="1" applyFont="1" applyFill="1" applyBorder="1" applyAlignment="1" applyProtection="1">
      <alignment horizontal="left" vertical="center"/>
      <protection locked="0"/>
    </xf>
    <xf numFmtId="0" fontId="14" fillId="0" borderId="25" xfId="0" applyFont="1" applyBorder="1" applyAlignment="1" applyProtection="1"/>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7" fillId="0" borderId="19" xfId="0" applyFont="1" applyFill="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 fillId="8" borderId="1" xfId="0" applyFont="1" applyFill="1" applyBorder="1" applyAlignment="1" applyProtection="1">
      <alignment horizontal="left"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9" borderId="1" xfId="0" applyFill="1" applyBorder="1" applyAlignment="1" applyProtection="1">
      <alignment horizontal="left" vertical="center"/>
      <protection locked="0"/>
    </xf>
    <xf numFmtId="0" fontId="0" fillId="9" borderId="1" xfId="0" applyFont="1" applyFill="1" applyBorder="1" applyAlignment="1" applyProtection="1">
      <alignment horizontal="center" vertical="center"/>
      <protection locked="0"/>
    </xf>
    <xf numFmtId="0" fontId="0" fillId="9" borderId="1" xfId="0" applyFont="1" applyFill="1" applyBorder="1" applyAlignment="1" applyProtection="1">
      <alignment horizontal="left" vertical="center"/>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0" fillId="9" borderId="3" xfId="0"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0" fillId="9" borderId="1" xfId="0" applyFont="1" applyFill="1" applyBorder="1" applyAlignment="1" applyProtection="1">
      <alignment horizontal="left" vertical="center" wrapText="1"/>
      <protection locked="0"/>
    </xf>
    <xf numFmtId="14" fontId="0" fillId="9"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0" fillId="9" borderId="1" xfId="0" applyFill="1" applyBorder="1" applyAlignment="1" applyProtection="1">
      <alignment horizontal="left"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11" fillId="9" borderId="1" xfId="0" applyFont="1" applyFill="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167" fontId="0" fillId="9" borderId="1" xfId="0" applyNumberFormat="1" applyFont="1" applyFill="1" applyBorder="1" applyAlignment="1" applyProtection="1">
      <alignment horizontal="left" vertical="center"/>
      <protection locked="0"/>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6" fillId="0" borderId="9" xfId="0" applyFont="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0" fillId="11" borderId="1" xfId="0" applyFont="1" applyFill="1" applyBorder="1" applyAlignment="1" applyProtection="1">
      <alignment horizontal="left" vertical="center"/>
      <protection locked="0"/>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2.5"/>
  <cols>
    <col min="12" max="12" width="16.81640625" customWidth="1"/>
    <col min="13" max="13" width="4.26953125" customWidth="1"/>
    <col min="14" max="14" width="3.54296875" customWidth="1"/>
  </cols>
  <sheetData>
    <row r="1" spans="1:15" s="1" customFormat="1" ht="26.25" customHeight="1">
      <c r="A1" s="7" t="s">
        <v>0</v>
      </c>
      <c r="B1" s="3"/>
      <c r="C1" s="3"/>
      <c r="D1" s="3"/>
      <c r="E1" s="3"/>
      <c r="F1" s="3"/>
      <c r="G1" s="3"/>
      <c r="H1" s="3"/>
      <c r="I1" s="3"/>
      <c r="J1" s="3"/>
      <c r="K1" s="3"/>
      <c r="L1" s="3"/>
    </row>
    <row r="3" spans="1:15" ht="13">
      <c r="A3" s="8" t="s">
        <v>1</v>
      </c>
      <c r="B3" s="9"/>
      <c r="C3" s="9"/>
      <c r="D3" s="9"/>
      <c r="E3" s="9"/>
      <c r="F3" s="9"/>
      <c r="G3" s="9"/>
      <c r="H3" s="9"/>
      <c r="I3" s="9"/>
      <c r="J3" s="9"/>
      <c r="K3" s="9"/>
      <c r="L3" s="9"/>
      <c r="M3" s="5"/>
      <c r="N3" s="5"/>
      <c r="O3" s="5"/>
    </row>
    <row r="4" spans="1:15" ht="9.75" customHeight="1">
      <c r="A4" s="4"/>
      <c r="B4" s="5"/>
      <c r="C4" s="5"/>
      <c r="D4" s="5"/>
      <c r="E4" s="5"/>
      <c r="F4" s="5"/>
      <c r="G4" s="5"/>
      <c r="H4" s="5"/>
      <c r="I4" s="5"/>
      <c r="J4" s="5"/>
      <c r="K4" s="5"/>
      <c r="L4" s="5"/>
    </row>
    <row r="5" spans="1:15" ht="12.75" customHeight="1">
      <c r="A5" s="179" t="s">
        <v>208</v>
      </c>
      <c r="B5" s="179"/>
      <c r="C5" s="179"/>
      <c r="D5" s="179"/>
      <c r="E5" s="179"/>
      <c r="F5" s="179"/>
      <c r="G5" s="179"/>
      <c r="H5" s="179"/>
      <c r="I5" s="179"/>
      <c r="J5" s="179"/>
      <c r="K5" s="179"/>
      <c r="L5" s="179"/>
    </row>
    <row r="6" spans="1:15" ht="12.75" customHeight="1">
      <c r="A6" s="179"/>
      <c r="B6" s="179"/>
      <c r="C6" s="179"/>
      <c r="D6" s="179"/>
      <c r="E6" s="179"/>
      <c r="F6" s="179"/>
      <c r="G6" s="179"/>
      <c r="H6" s="179"/>
      <c r="I6" s="179"/>
      <c r="J6" s="179"/>
      <c r="K6" s="179"/>
      <c r="L6" s="179"/>
    </row>
    <row r="7" spans="1:15" ht="12.75" customHeight="1">
      <c r="A7" s="179"/>
      <c r="B7" s="179"/>
      <c r="C7" s="179"/>
      <c r="D7" s="179"/>
      <c r="E7" s="179"/>
      <c r="F7" s="179"/>
      <c r="G7" s="179"/>
      <c r="H7" s="179"/>
      <c r="I7" s="179"/>
      <c r="J7" s="179"/>
      <c r="K7" s="179"/>
      <c r="L7" s="179"/>
    </row>
    <row r="8" spans="1:15" ht="34.5" customHeight="1">
      <c r="A8" s="182" t="s">
        <v>201</v>
      </c>
      <c r="B8" s="179"/>
      <c r="C8" s="179"/>
      <c r="D8" s="179"/>
      <c r="E8" s="179"/>
      <c r="F8" s="179"/>
      <c r="G8" s="179"/>
      <c r="H8" s="179"/>
      <c r="I8" s="179"/>
      <c r="J8" s="179"/>
      <c r="K8" s="179"/>
      <c r="L8" s="179"/>
    </row>
    <row r="9" spans="1:15" ht="15" customHeight="1">
      <c r="A9" s="179" t="s">
        <v>207</v>
      </c>
      <c r="B9" s="179"/>
      <c r="C9" s="179"/>
      <c r="D9" s="179"/>
      <c r="E9" s="179"/>
      <c r="F9" s="179"/>
      <c r="G9" s="179"/>
      <c r="H9" s="179"/>
      <c r="I9" s="179"/>
      <c r="J9" s="179"/>
      <c r="K9" s="179"/>
      <c r="L9" s="179"/>
    </row>
    <row r="10" spans="1:15" ht="33" customHeight="1">
      <c r="A10" s="179"/>
      <c r="B10" s="179"/>
      <c r="C10" s="179"/>
      <c r="D10" s="179"/>
      <c r="E10" s="179"/>
      <c r="F10" s="179"/>
      <c r="G10" s="179"/>
      <c r="H10" s="179"/>
      <c r="I10" s="179"/>
      <c r="J10" s="179"/>
      <c r="K10" s="179"/>
      <c r="L10" s="179"/>
    </row>
    <row r="11" spans="1:15" ht="15" customHeight="1">
      <c r="A11" s="169" t="s">
        <v>202</v>
      </c>
      <c r="B11" s="168"/>
      <c r="C11" s="168"/>
      <c r="D11" s="166"/>
      <c r="E11" s="166"/>
      <c r="F11" s="166"/>
      <c r="G11" s="166"/>
      <c r="H11" s="166"/>
      <c r="I11" s="166"/>
      <c r="J11" s="166"/>
      <c r="K11" s="166"/>
      <c r="L11" s="166"/>
    </row>
    <row r="12" spans="1:15">
      <c r="A12" s="179" t="s">
        <v>203</v>
      </c>
      <c r="B12" s="179"/>
      <c r="C12" s="179"/>
      <c r="D12" s="179"/>
      <c r="E12" s="179"/>
      <c r="F12" s="179"/>
      <c r="G12" s="179"/>
      <c r="H12" s="179"/>
      <c r="I12" s="179"/>
      <c r="J12" s="179"/>
      <c r="K12" s="179"/>
      <c r="L12" s="179"/>
    </row>
    <row r="13" spans="1:15" ht="35.25" customHeight="1">
      <c r="A13" s="179"/>
      <c r="B13" s="179"/>
      <c r="C13" s="179"/>
      <c r="D13" s="179"/>
      <c r="E13" s="179"/>
      <c r="F13" s="179"/>
      <c r="G13" s="179"/>
      <c r="H13" s="179"/>
      <c r="I13" s="179"/>
      <c r="J13" s="179"/>
      <c r="K13" s="179"/>
      <c r="L13" s="179"/>
    </row>
    <row r="14" spans="1:15" ht="13">
      <c r="A14" s="169" t="s">
        <v>204</v>
      </c>
      <c r="B14" s="166"/>
      <c r="C14" s="166"/>
      <c r="D14" s="166"/>
      <c r="E14" s="166"/>
      <c r="F14" s="166"/>
      <c r="G14" s="166"/>
      <c r="H14" s="166"/>
      <c r="I14" s="166"/>
      <c r="J14" s="166"/>
      <c r="K14" s="166"/>
      <c r="L14" s="166"/>
    </row>
    <row r="15" spans="1:15">
      <c r="A15" s="179" t="s">
        <v>205</v>
      </c>
      <c r="B15" s="179"/>
      <c r="C15" s="179"/>
      <c r="D15" s="179"/>
      <c r="E15" s="179"/>
      <c r="F15" s="179"/>
      <c r="G15" s="179"/>
      <c r="H15" s="179"/>
      <c r="I15" s="179"/>
      <c r="J15" s="179"/>
      <c r="K15" s="179"/>
      <c r="L15" s="179"/>
    </row>
    <row r="16" spans="1:15" ht="84" customHeight="1">
      <c r="A16" s="179"/>
      <c r="B16" s="179"/>
      <c r="C16" s="179"/>
      <c r="D16" s="179"/>
      <c r="E16" s="179"/>
      <c r="F16" s="179"/>
      <c r="G16" s="179"/>
      <c r="H16" s="179"/>
      <c r="I16" s="179"/>
      <c r="J16" s="179"/>
      <c r="K16" s="179"/>
      <c r="L16" s="179"/>
    </row>
    <row r="17" spans="1:12" ht="13">
      <c r="A17" s="169" t="s">
        <v>206</v>
      </c>
      <c r="B17" s="166"/>
      <c r="C17" s="166"/>
      <c r="D17" s="166"/>
      <c r="E17" s="166"/>
      <c r="F17" s="166"/>
      <c r="G17" s="166"/>
      <c r="H17" s="166"/>
      <c r="I17" s="166"/>
      <c r="J17" s="166"/>
      <c r="K17" s="166"/>
      <c r="L17" s="166"/>
    </row>
    <row r="18" spans="1:12">
      <c r="A18" s="179" t="s">
        <v>209</v>
      </c>
      <c r="B18" s="179"/>
      <c r="C18" s="179"/>
      <c r="D18" s="179"/>
      <c r="E18" s="179"/>
      <c r="F18" s="179"/>
      <c r="G18" s="179"/>
      <c r="H18" s="179"/>
      <c r="I18" s="179"/>
      <c r="J18" s="179"/>
      <c r="K18" s="179"/>
      <c r="L18" s="179"/>
    </row>
    <row r="19" spans="1:12">
      <c r="A19" s="179"/>
      <c r="B19" s="179"/>
      <c r="C19" s="179"/>
      <c r="D19" s="179"/>
      <c r="E19" s="179"/>
      <c r="F19" s="179"/>
      <c r="G19" s="179"/>
      <c r="H19" s="179"/>
      <c r="I19" s="179"/>
      <c r="J19" s="179"/>
      <c r="K19" s="179"/>
      <c r="L19" s="179"/>
    </row>
    <row r="20" spans="1:12" ht="27.75" customHeight="1">
      <c r="A20" s="179"/>
      <c r="B20" s="179"/>
      <c r="C20" s="179"/>
      <c r="D20" s="179"/>
      <c r="E20" s="179"/>
      <c r="F20" s="179"/>
      <c r="G20" s="179"/>
      <c r="H20" s="179"/>
      <c r="I20" s="179"/>
      <c r="J20" s="179"/>
      <c r="K20" s="179"/>
      <c r="L20" s="179"/>
    </row>
    <row r="21" spans="1:12" ht="14.25" customHeight="1">
      <c r="A21" s="181" t="s">
        <v>4</v>
      </c>
      <c r="B21" s="181"/>
      <c r="C21" s="181"/>
      <c r="D21" s="181"/>
      <c r="E21" s="181"/>
      <c r="F21" s="181"/>
      <c r="G21" s="181"/>
      <c r="H21" s="181"/>
      <c r="I21" s="181"/>
      <c r="J21" s="181"/>
      <c r="K21" s="181"/>
      <c r="L21" s="181"/>
    </row>
    <row r="22" spans="1:12">
      <c r="A22" s="167"/>
      <c r="B22" s="166"/>
      <c r="C22" s="166"/>
      <c r="D22" s="166"/>
      <c r="E22" s="166"/>
      <c r="F22" s="166"/>
      <c r="G22" s="166"/>
      <c r="H22" s="166"/>
      <c r="I22" s="166"/>
      <c r="J22" s="166"/>
      <c r="K22" s="166"/>
      <c r="L22" s="166"/>
    </row>
    <row r="23" spans="1:12" s="5" customFormat="1" ht="14.25" customHeight="1">
      <c r="A23" s="8" t="s">
        <v>2</v>
      </c>
      <c r="B23" s="9"/>
      <c r="C23" s="9"/>
      <c r="D23" s="9"/>
      <c r="E23" s="9"/>
      <c r="F23" s="9"/>
      <c r="G23" s="9"/>
      <c r="H23" s="9"/>
      <c r="I23" s="9"/>
      <c r="J23" s="9"/>
      <c r="K23" s="9"/>
      <c r="L23" s="9"/>
    </row>
    <row r="24" spans="1:12" s="5" customFormat="1" ht="10.5" customHeight="1">
      <c r="A24" s="170"/>
    </row>
    <row r="25" spans="1:12" s="5" customFormat="1" ht="14.25" customHeight="1">
      <c r="A25" s="180" t="s">
        <v>3</v>
      </c>
      <c r="B25" s="180"/>
      <c r="C25" s="180"/>
      <c r="D25" s="180"/>
      <c r="E25" s="180"/>
      <c r="F25" s="180"/>
      <c r="G25" s="180"/>
      <c r="H25" s="180"/>
      <c r="I25" s="180"/>
      <c r="J25" s="180"/>
      <c r="K25" s="180"/>
      <c r="L25" s="180"/>
    </row>
    <row r="26" spans="1:12">
      <c r="A26" s="6" t="s">
        <v>4</v>
      </c>
      <c r="B26" s="2"/>
      <c r="C26" s="2"/>
      <c r="D26" s="2"/>
      <c r="E26" s="2"/>
      <c r="F26" s="2"/>
      <c r="G26" s="2"/>
      <c r="H26" s="2"/>
      <c r="I26" s="2"/>
      <c r="J26" s="2"/>
      <c r="K26" s="2"/>
      <c r="L26" s="2"/>
    </row>
    <row r="27" spans="1:12">
      <c r="A27" s="2"/>
      <c r="B27" s="2"/>
      <c r="C27" s="2"/>
      <c r="D27" s="2"/>
      <c r="E27" s="2"/>
      <c r="F27" s="2"/>
      <c r="G27" s="2"/>
      <c r="H27" s="2"/>
      <c r="I27" s="2"/>
      <c r="J27" s="2"/>
      <c r="K27" s="2"/>
      <c r="L27" s="2"/>
    </row>
    <row r="28" spans="1:12">
      <c r="A28" s="2"/>
      <c r="B28" s="2"/>
      <c r="C28" s="2"/>
      <c r="D28" s="2"/>
      <c r="E28" s="2"/>
      <c r="F28" s="2"/>
      <c r="G28" s="2"/>
      <c r="H28" s="2"/>
      <c r="I28" s="2"/>
      <c r="J28" s="2"/>
      <c r="K28" s="2"/>
      <c r="L28" s="2"/>
    </row>
    <row r="29" spans="1:12" ht="12.75" customHeight="1"/>
    <row r="30" spans="1:12" ht="13.5" customHeight="1"/>
    <row r="32" spans="1:12" ht="12" customHeight="1"/>
    <row r="33" ht="13.5" customHeight="1"/>
    <row r="35" ht="14.25" customHeight="1"/>
    <row r="36" ht="14.25" customHeight="1"/>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796875" defaultRowHeight="12.5"/>
  <cols>
    <col min="1" max="1" width="3.81640625" style="82" customWidth="1"/>
    <col min="2" max="2" width="40.54296875" style="86" customWidth="1"/>
    <col min="3" max="4" width="26.26953125" style="87" customWidth="1"/>
    <col min="5" max="5" width="24.54296875" style="87" customWidth="1"/>
    <col min="6" max="6" width="69.81640625" style="87" customWidth="1"/>
    <col min="7" max="7" width="9.1796875" style="77"/>
    <col min="8" max="8" width="18.1796875" style="77" customWidth="1"/>
    <col min="9" max="13" width="15.26953125" style="77" customWidth="1"/>
    <col min="14" max="14" width="13.1796875" style="77" bestFit="1" customWidth="1"/>
    <col min="15" max="18" width="9.1796875" style="77"/>
    <col min="19" max="19" width="13" style="77" customWidth="1"/>
    <col min="20" max="20" width="15.54296875" style="77" customWidth="1"/>
    <col min="21" max="21" width="20.54296875" style="77" customWidth="1"/>
    <col min="22" max="26" width="9.1796875" style="77"/>
    <col min="27" max="27" width="46" style="77" bestFit="1" customWidth="1"/>
    <col min="28" max="28" width="126.453125" style="77" customWidth="1"/>
    <col min="29" max="16384" width="9.1796875" style="77"/>
  </cols>
  <sheetData>
    <row r="1" spans="1:7" ht="13">
      <c r="A1" s="185" t="s">
        <v>5</v>
      </c>
      <c r="B1" s="186"/>
      <c r="C1" s="187"/>
      <c r="D1" s="187"/>
      <c r="E1" s="187"/>
      <c r="F1" s="188"/>
    </row>
    <row r="2" spans="1:7" ht="15.75" customHeight="1">
      <c r="A2" s="183" t="s">
        <v>6</v>
      </c>
      <c r="B2" s="183"/>
      <c r="C2" s="184"/>
      <c r="D2" s="184"/>
      <c r="E2" s="184"/>
      <c r="F2" s="184"/>
    </row>
    <row r="3" spans="1:7" ht="15.75" customHeight="1">
      <c r="A3" s="78"/>
      <c r="B3" s="79" t="s">
        <v>7</v>
      </c>
      <c r="C3" s="184"/>
      <c r="D3" s="184"/>
      <c r="E3" s="184"/>
      <c r="F3" s="184"/>
    </row>
    <row r="4" spans="1:7" ht="15.75" customHeight="1">
      <c r="A4" s="183" t="s">
        <v>8</v>
      </c>
      <c r="B4" s="183"/>
      <c r="C4" s="184"/>
      <c r="D4" s="184"/>
      <c r="E4" s="184"/>
      <c r="F4" s="184"/>
    </row>
    <row r="5" spans="1:7" ht="15.75" customHeight="1">
      <c r="A5" s="183" t="s">
        <v>9</v>
      </c>
      <c r="B5" s="183"/>
      <c r="C5" s="184"/>
      <c r="D5" s="184"/>
      <c r="E5" s="184"/>
      <c r="F5" s="184"/>
    </row>
    <row r="6" spans="1:7" ht="15.75" customHeight="1">
      <c r="A6" s="183" t="s">
        <v>10</v>
      </c>
      <c r="B6" s="183"/>
      <c r="C6" s="184"/>
      <c r="D6" s="184"/>
      <c r="E6" s="184"/>
      <c r="F6" s="184"/>
    </row>
    <row r="7" spans="1:7" s="80" customFormat="1" ht="15.75" customHeight="1">
      <c r="A7" s="183" t="s">
        <v>11</v>
      </c>
      <c r="B7" s="183"/>
      <c r="C7" s="184"/>
      <c r="D7" s="184"/>
      <c r="E7" s="184"/>
      <c r="F7" s="184"/>
    </row>
    <row r="8" spans="1:7" s="80" customFormat="1" ht="15.75" customHeight="1">
      <c r="A8" s="183" t="s">
        <v>12</v>
      </c>
      <c r="B8" s="183"/>
      <c r="C8" s="193"/>
      <c r="D8" s="184"/>
      <c r="E8" s="184"/>
      <c r="F8" s="184"/>
      <c r="G8" s="81"/>
    </row>
    <row r="9" spans="1:7" ht="15.75" customHeight="1">
      <c r="B9" s="77"/>
      <c r="C9" s="77"/>
      <c r="D9" s="77"/>
      <c r="E9" s="77"/>
      <c r="F9" s="77"/>
    </row>
    <row r="10" spans="1:7" s="84" customFormat="1" ht="42.75" customHeight="1">
      <c r="A10" s="189" t="s">
        <v>13</v>
      </c>
      <c r="B10" s="189" t="s">
        <v>14</v>
      </c>
      <c r="C10" s="190" t="s">
        <v>15</v>
      </c>
      <c r="D10" s="191"/>
      <c r="E10" s="83" t="s">
        <v>16</v>
      </c>
      <c r="F10" s="83" t="s">
        <v>17</v>
      </c>
    </row>
    <row r="11" spans="1:7" ht="45.75" customHeight="1">
      <c r="A11" s="78">
        <v>1</v>
      </c>
      <c r="B11" s="85" t="s">
        <v>18</v>
      </c>
      <c r="C11" s="192" t="s">
        <v>19</v>
      </c>
      <c r="D11" s="192"/>
      <c r="E11" s="11"/>
      <c r="F11" s="12"/>
    </row>
    <row r="12" spans="1:7" ht="38.25" customHeight="1">
      <c r="A12" s="78">
        <v>2</v>
      </c>
      <c r="B12" s="85" t="s">
        <v>20</v>
      </c>
      <c r="C12" s="192" t="s">
        <v>21</v>
      </c>
      <c r="D12" s="192"/>
      <c r="E12" s="11"/>
      <c r="F12" s="13"/>
    </row>
    <row r="13" spans="1:7" ht="68.25" customHeight="1">
      <c r="A13" s="78">
        <v>3</v>
      </c>
      <c r="B13" s="85" t="s">
        <v>22</v>
      </c>
      <c r="C13" s="192" t="s">
        <v>23</v>
      </c>
      <c r="D13" s="192"/>
      <c r="E13" s="11"/>
      <c r="F13" s="13"/>
    </row>
    <row r="14" spans="1:7" ht="39.75" customHeight="1">
      <c r="A14" s="78">
        <v>4</v>
      </c>
      <c r="B14" s="85" t="s">
        <v>24</v>
      </c>
      <c r="C14" s="192" t="s">
        <v>25</v>
      </c>
      <c r="D14" s="192"/>
      <c r="E14" s="11"/>
      <c r="F14" s="13"/>
    </row>
    <row r="15" spans="1:7" ht="54" customHeight="1">
      <c r="A15" s="78">
        <v>5</v>
      </c>
      <c r="B15" s="85" t="s">
        <v>26</v>
      </c>
      <c r="C15" s="192" t="s">
        <v>27</v>
      </c>
      <c r="D15" s="192"/>
      <c r="E15" s="11"/>
      <c r="F15" s="13"/>
    </row>
    <row r="16" spans="1:7" ht="51" customHeight="1">
      <c r="A16" s="78">
        <v>6</v>
      </c>
      <c r="B16" s="85" t="s">
        <v>28</v>
      </c>
      <c r="C16" s="192" t="s">
        <v>29</v>
      </c>
      <c r="D16" s="192"/>
      <c r="E16" s="11"/>
      <c r="F16" s="13"/>
    </row>
    <row r="17" spans="1:6" ht="67.5" customHeight="1">
      <c r="A17" s="78">
        <v>7</v>
      </c>
      <c r="B17" s="85" t="s">
        <v>30</v>
      </c>
      <c r="C17" s="192" t="s">
        <v>31</v>
      </c>
      <c r="D17" s="192"/>
      <c r="E17" s="11"/>
      <c r="F17" s="13"/>
    </row>
    <row r="18" spans="1:6" ht="63" customHeight="1">
      <c r="A18" s="78">
        <v>8</v>
      </c>
      <c r="B18" s="85" t="s">
        <v>32</v>
      </c>
      <c r="C18" s="192" t="s">
        <v>33</v>
      </c>
      <c r="D18" s="192"/>
      <c r="E18" s="11"/>
      <c r="F18" s="13"/>
    </row>
    <row r="19" spans="1:6" ht="85.5" customHeight="1">
      <c r="A19" s="78">
        <v>9</v>
      </c>
      <c r="B19" s="85" t="s">
        <v>34</v>
      </c>
      <c r="C19" s="192" t="s">
        <v>35</v>
      </c>
      <c r="D19" s="192"/>
      <c r="E19" s="11"/>
      <c r="F19" s="13"/>
    </row>
    <row r="20" spans="1:6" ht="49.5" customHeight="1">
      <c r="A20" s="78">
        <v>10</v>
      </c>
      <c r="B20" s="85" t="s">
        <v>36</v>
      </c>
      <c r="C20" s="192" t="s">
        <v>37</v>
      </c>
      <c r="D20" s="192"/>
      <c r="E20" s="11"/>
      <c r="F20" s="13"/>
    </row>
    <row r="21" spans="1:6" ht="85.5" customHeight="1">
      <c r="A21" s="78">
        <v>11</v>
      </c>
      <c r="B21" s="85" t="s">
        <v>38</v>
      </c>
      <c r="C21" s="192" t="s">
        <v>39</v>
      </c>
      <c r="D21" s="192"/>
      <c r="E21" s="11"/>
      <c r="F21" s="13"/>
    </row>
    <row r="22" spans="1:6" ht="54.75" customHeight="1">
      <c r="A22" s="78">
        <v>12</v>
      </c>
      <c r="B22" s="85" t="s">
        <v>40</v>
      </c>
      <c r="C22" s="192" t="s">
        <v>41</v>
      </c>
      <c r="D22" s="192"/>
      <c r="E22" s="11"/>
      <c r="F22" s="13"/>
    </row>
    <row r="23" spans="1:6" ht="78" customHeight="1">
      <c r="A23" s="78">
        <v>13</v>
      </c>
      <c r="B23" s="85" t="s">
        <v>42</v>
      </c>
      <c r="C23" s="192" t="s">
        <v>43</v>
      </c>
      <c r="D23" s="192"/>
      <c r="E23" s="11"/>
      <c r="F23" s="13"/>
    </row>
    <row r="24" spans="1:6" ht="81" customHeight="1">
      <c r="A24" s="78">
        <v>14</v>
      </c>
      <c r="B24" s="85" t="s">
        <v>44</v>
      </c>
      <c r="C24" s="192" t="s">
        <v>165</v>
      </c>
      <c r="D24" s="192"/>
      <c r="E24" s="11"/>
      <c r="F24" s="13"/>
    </row>
    <row r="25" spans="1:6" ht="81" customHeight="1">
      <c r="A25" s="78">
        <v>15</v>
      </c>
      <c r="B25" s="85" t="s">
        <v>45</v>
      </c>
      <c r="C25" s="195" t="s">
        <v>46</v>
      </c>
      <c r="D25" s="196"/>
      <c r="E25" s="11"/>
      <c r="F25" s="13"/>
    </row>
    <row r="26" spans="1:6" ht="70.5" customHeight="1">
      <c r="A26" s="78">
        <v>16</v>
      </c>
      <c r="B26" s="85" t="s">
        <v>47</v>
      </c>
      <c r="C26" s="192" t="s">
        <v>48</v>
      </c>
      <c r="D26" s="192"/>
      <c r="E26" s="11"/>
      <c r="F26" s="13"/>
    </row>
    <row r="27" spans="1:6" ht="13">
      <c r="B27" s="194"/>
      <c r="C27" s="194"/>
      <c r="D27" s="194"/>
      <c r="E27" s="194"/>
      <c r="F27" s="194"/>
    </row>
  </sheetData>
  <sheetProtection sheet="1" scenarios="1" formatCells="0" formatColumns="0" formatRows="0" insertColumns="0" insertRows="0" sort="0"/>
  <mergeCells count="34">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 ref="A10:B10"/>
    <mergeCell ref="C10:D10"/>
    <mergeCell ref="C11:D11"/>
    <mergeCell ref="C12:D12"/>
    <mergeCell ref="A7:B7"/>
    <mergeCell ref="C7:F7"/>
    <mergeCell ref="A8:B8"/>
    <mergeCell ref="C8:F8"/>
    <mergeCell ref="A5:B5"/>
    <mergeCell ref="C5:F5"/>
    <mergeCell ref="A6:B6"/>
    <mergeCell ref="C6:F6"/>
    <mergeCell ref="A1:B1"/>
    <mergeCell ref="C1:F1"/>
    <mergeCell ref="A2:B2"/>
    <mergeCell ref="C2:F2"/>
    <mergeCell ref="C3:F3"/>
    <mergeCell ref="A4:B4"/>
    <mergeCell ref="C4:F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91"/>
  <sheetViews>
    <sheetView showGridLines="0" tabSelected="1" zoomScale="55" zoomScaleNormal="55" workbookViewId="0">
      <selection activeCell="L186" sqref="L186:M186"/>
    </sheetView>
  </sheetViews>
  <sheetFormatPr defaultColWidth="9.1796875" defaultRowHeight="12.5"/>
  <cols>
    <col min="1" max="1" width="14.26953125" style="82" customWidth="1"/>
    <col min="2" max="2" width="47.54296875" style="86" customWidth="1"/>
    <col min="3" max="4" width="26.26953125" style="87" customWidth="1"/>
    <col min="5" max="5" width="35.54296875" style="87" customWidth="1"/>
    <col min="6" max="6" width="27" style="87" customWidth="1"/>
    <col min="7" max="7" width="18" style="77" customWidth="1"/>
    <col min="8" max="8" width="16.7265625" style="77" customWidth="1"/>
    <col min="9" max="9" width="18.7265625" style="77" customWidth="1"/>
    <col min="10" max="10" width="27.54296875" style="77" customWidth="1"/>
    <col min="11" max="11" width="22.453125" style="77" customWidth="1"/>
    <col min="12" max="13" width="19" style="77" customWidth="1"/>
    <col min="14" max="14" width="22" style="77" bestFit="1" customWidth="1"/>
    <col min="15" max="15" width="16.1796875" style="82" customWidth="1"/>
    <col min="16" max="18" width="11" style="82" customWidth="1"/>
    <col min="19" max="19" width="14.81640625" style="77" customWidth="1"/>
    <col min="20" max="20" width="29.1796875" style="77" customWidth="1"/>
    <col min="21" max="25" width="9.1796875" style="77"/>
    <col min="26" max="26" width="46" style="77" bestFit="1" customWidth="1"/>
    <col min="27" max="27" width="126.453125" style="77" customWidth="1"/>
    <col min="28" max="16384" width="9.1796875" style="77"/>
  </cols>
  <sheetData>
    <row r="1" spans="1:47" ht="13">
      <c r="A1" s="322" t="s">
        <v>5</v>
      </c>
      <c r="B1" s="323"/>
      <c r="C1" s="324"/>
      <c r="D1" s="324"/>
      <c r="E1" s="324"/>
      <c r="F1" s="325"/>
    </row>
    <row r="2" spans="1:47">
      <c r="A2" s="183" t="s">
        <v>6</v>
      </c>
      <c r="B2" s="183"/>
      <c r="C2" s="303" t="s">
        <v>264</v>
      </c>
      <c r="D2" s="303"/>
      <c r="E2" s="303"/>
      <c r="F2" s="303"/>
    </row>
    <row r="3" spans="1:47">
      <c r="A3" s="317" t="s">
        <v>7</v>
      </c>
      <c r="B3" s="318"/>
      <c r="C3" s="303"/>
      <c r="D3" s="303"/>
      <c r="E3" s="303"/>
      <c r="F3" s="303"/>
    </row>
    <row r="4" spans="1:47">
      <c r="A4" s="183" t="s">
        <v>8</v>
      </c>
      <c r="B4" s="183"/>
      <c r="C4" s="303" t="s">
        <v>273</v>
      </c>
      <c r="D4" s="303"/>
      <c r="E4" s="303"/>
      <c r="F4" s="303"/>
    </row>
    <row r="5" spans="1:47" ht="36" customHeight="1">
      <c r="A5" s="183" t="s">
        <v>9</v>
      </c>
      <c r="B5" s="183"/>
      <c r="C5" s="315" t="s">
        <v>263</v>
      </c>
      <c r="D5" s="303"/>
      <c r="E5" s="303"/>
      <c r="F5" s="303"/>
    </row>
    <row r="6" spans="1:47" ht="14.5">
      <c r="A6" s="183" t="s">
        <v>10</v>
      </c>
      <c r="B6" s="183"/>
      <c r="C6" s="303">
        <v>30267</v>
      </c>
      <c r="D6" s="303"/>
      <c r="E6" s="303"/>
      <c r="F6" s="303"/>
    </row>
    <row r="7" spans="1:47" s="80" customFormat="1">
      <c r="A7" s="183" t="s">
        <v>11</v>
      </c>
      <c r="B7" s="183"/>
      <c r="C7" s="303" t="s">
        <v>245</v>
      </c>
      <c r="D7" s="303"/>
      <c r="E7" s="303"/>
      <c r="F7" s="303"/>
      <c r="O7" s="88"/>
      <c r="P7" s="88"/>
      <c r="Q7" s="88"/>
      <c r="R7" s="88"/>
    </row>
    <row r="8" spans="1:47" s="80" customFormat="1" ht="13">
      <c r="A8" s="183" t="s">
        <v>49</v>
      </c>
      <c r="B8" s="183"/>
      <c r="C8" s="316">
        <v>44316</v>
      </c>
      <c r="D8" s="303"/>
      <c r="E8" s="303"/>
      <c r="F8" s="303"/>
      <c r="G8" s="81"/>
      <c r="O8" s="88"/>
      <c r="P8" s="88"/>
      <c r="Q8" s="88"/>
      <c r="R8" s="88"/>
    </row>
    <row r="9" spans="1:47" ht="13">
      <c r="A9" s="183" t="s">
        <v>50</v>
      </c>
      <c r="B9" s="183"/>
      <c r="C9" s="303" t="s">
        <v>265</v>
      </c>
      <c r="D9" s="303"/>
      <c r="E9" s="303"/>
      <c r="F9" s="303"/>
      <c r="G9" s="89"/>
    </row>
    <row r="10" spans="1:47" ht="64.5" customHeight="1">
      <c r="A10" s="317" t="s">
        <v>51</v>
      </c>
      <c r="B10" s="318"/>
      <c r="C10" s="319" t="s">
        <v>117</v>
      </c>
      <c r="D10" s="320"/>
      <c r="E10" s="320"/>
      <c r="F10" s="321"/>
      <c r="G10" s="89"/>
    </row>
    <row r="11" spans="1:47" ht="39" customHeight="1">
      <c r="A11" s="183" t="s">
        <v>52</v>
      </c>
      <c r="B11" s="183"/>
      <c r="C11" s="315" t="s">
        <v>244</v>
      </c>
      <c r="D11" s="315"/>
      <c r="E11" s="315"/>
      <c r="F11" s="315"/>
      <c r="G11" s="90"/>
    </row>
    <row r="12" spans="1:47" ht="13">
      <c r="A12" s="183" t="s">
        <v>53</v>
      </c>
      <c r="B12" s="183"/>
      <c r="C12" s="303" t="s">
        <v>266</v>
      </c>
      <c r="D12" s="303"/>
      <c r="E12" s="303"/>
      <c r="F12" s="303"/>
      <c r="G12" s="90"/>
    </row>
    <row r="13" spans="1:47" ht="13">
      <c r="A13" s="317" t="s">
        <v>55</v>
      </c>
      <c r="B13" s="318"/>
      <c r="C13" s="338" t="s">
        <v>154</v>
      </c>
      <c r="D13" s="339"/>
      <c r="E13" s="339"/>
      <c r="F13" s="340"/>
      <c r="G13" s="90"/>
    </row>
    <row r="14" spans="1:47" s="91" customFormat="1" ht="13">
      <c r="A14" s="313"/>
      <c r="B14" s="313"/>
      <c r="C14" s="314"/>
      <c r="D14" s="314"/>
      <c r="E14" s="314"/>
      <c r="F14" s="314"/>
      <c r="G14" s="90"/>
      <c r="H14" s="77"/>
      <c r="I14" s="77"/>
      <c r="J14" s="77"/>
      <c r="K14" s="77"/>
      <c r="L14" s="77"/>
      <c r="M14" s="77"/>
      <c r="N14" s="77"/>
      <c r="O14" s="82"/>
      <c r="P14" s="82"/>
      <c r="Q14" s="82"/>
      <c r="R14" s="82"/>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c r="A15" s="313"/>
      <c r="B15" s="313"/>
      <c r="C15" s="314"/>
      <c r="D15" s="314"/>
      <c r="E15" s="314"/>
      <c r="F15" s="314"/>
      <c r="G15" s="90"/>
    </row>
    <row r="16" spans="1:47" ht="52.5" customHeight="1">
      <c r="A16" s="333" t="s">
        <v>183</v>
      </c>
      <c r="B16" s="334"/>
      <c r="C16" s="334"/>
      <c r="D16" s="334"/>
      <c r="E16" s="334"/>
      <c r="F16" s="334"/>
      <c r="G16" s="335"/>
      <c r="I16" s="204" t="s">
        <v>172</v>
      </c>
      <c r="J16" s="205"/>
      <c r="K16" s="205"/>
      <c r="L16" s="205"/>
      <c r="M16" s="205"/>
      <c r="N16" s="205"/>
      <c r="O16" s="206"/>
    </row>
    <row r="17" spans="1:18" s="84" customFormat="1" ht="33.75" customHeight="1">
      <c r="A17" s="273"/>
      <c r="B17" s="274"/>
      <c r="C17" s="92" t="s">
        <v>56</v>
      </c>
      <c r="D17" s="92" t="s">
        <v>174</v>
      </c>
      <c r="E17" s="92" t="s">
        <v>173</v>
      </c>
      <c r="F17" s="92" t="s">
        <v>57</v>
      </c>
      <c r="G17" s="92" t="s">
        <v>58</v>
      </c>
      <c r="I17" s="273"/>
      <c r="J17" s="274"/>
      <c r="K17" s="92" t="s">
        <v>56</v>
      </c>
      <c r="L17" s="92" t="s">
        <v>174</v>
      </c>
      <c r="M17" s="92" t="s">
        <v>173</v>
      </c>
      <c r="N17" s="92" t="s">
        <v>57</v>
      </c>
      <c r="O17" s="92" t="s">
        <v>58</v>
      </c>
      <c r="P17" s="87"/>
      <c r="Q17" s="87"/>
      <c r="R17" s="87"/>
    </row>
    <row r="18" spans="1:18" s="84" customFormat="1" ht="33.75" customHeight="1">
      <c r="A18" s="245" t="s">
        <v>59</v>
      </c>
      <c r="B18" s="246"/>
      <c r="C18" s="64">
        <f>C154+D154+E154+F154</f>
        <v>19850426.810000002</v>
      </c>
      <c r="D18" s="64">
        <f>G154+H154+I154+J154+K154</f>
        <v>7472419.7399999993</v>
      </c>
      <c r="E18" s="64">
        <f>L154+N154</f>
        <v>76251828.989999995</v>
      </c>
      <c r="F18" s="64">
        <f>O154+P154+Q154+R154</f>
        <v>2316278.2200000002</v>
      </c>
      <c r="G18" s="64">
        <f>T154</f>
        <v>-134110.03999999998</v>
      </c>
      <c r="I18" s="245" t="s">
        <v>59</v>
      </c>
      <c r="J18" s="246"/>
      <c r="K18" s="64">
        <f>C186+D186+E186+F186</f>
        <v>19850426.810000002</v>
      </c>
      <c r="L18" s="64">
        <f>G186+H186+I186+J186+K186</f>
        <v>7472419.7399999993</v>
      </c>
      <c r="M18" s="64">
        <f>L186+N186</f>
        <v>59651386.990000002</v>
      </c>
      <c r="N18" s="64">
        <f>O186+P186+Q186+R186</f>
        <v>2316278.2200000002</v>
      </c>
      <c r="O18" s="64">
        <f>T186</f>
        <v>-134110.03999999998</v>
      </c>
      <c r="P18" s="87"/>
      <c r="Q18" s="87"/>
      <c r="R18" s="87"/>
    </row>
    <row r="19" spans="1:18" ht="33.75" customHeight="1">
      <c r="A19" s="328" t="s">
        <v>60</v>
      </c>
      <c r="B19" s="329"/>
      <c r="C19" s="10">
        <f>C18/$C$6</f>
        <v>655.84388310701434</v>
      </c>
      <c r="D19" s="10">
        <f t="shared" ref="D19" si="0">D18/$C$6</f>
        <v>246.88339577757952</v>
      </c>
      <c r="E19" s="10">
        <f>E18/$C$6</f>
        <v>2519.3058112796111</v>
      </c>
      <c r="F19" s="10">
        <f>F18/$C$6</f>
        <v>76.528173258003775</v>
      </c>
      <c r="G19" s="10">
        <f>G18/$C$6</f>
        <v>-4.4308996596953767</v>
      </c>
      <c r="I19" s="328" t="s">
        <v>60</v>
      </c>
      <c r="J19" s="329"/>
      <c r="K19" s="10">
        <f>K18/$C$6</f>
        <v>655.84388310701434</v>
      </c>
      <c r="L19" s="10">
        <f t="shared" ref="L19" si="1">L18/$C$6</f>
        <v>246.88339577757952</v>
      </c>
      <c r="M19" s="10">
        <f>M18/$C$6</f>
        <v>1970.8390983579477</v>
      </c>
      <c r="N19" s="10">
        <f t="shared" ref="N19" si="2">N18/$C$6</f>
        <v>76.528173258003775</v>
      </c>
      <c r="O19" s="10">
        <f t="shared" ref="O19" si="3">O18/$C$6</f>
        <v>-4.4308996596953767</v>
      </c>
      <c r="P19" s="93"/>
      <c r="Q19" s="93"/>
    </row>
    <row r="20" spans="1:18" ht="69" customHeight="1">
      <c r="A20" s="336" t="s">
        <v>184</v>
      </c>
      <c r="B20" s="337"/>
      <c r="C20" s="330" t="s">
        <v>199</v>
      </c>
      <c r="D20" s="331"/>
      <c r="E20" s="331"/>
      <c r="F20" s="331"/>
      <c r="G20" s="332"/>
      <c r="I20" s="336" t="s">
        <v>185</v>
      </c>
      <c r="J20" s="337"/>
      <c r="K20" s="330" t="s">
        <v>198</v>
      </c>
      <c r="L20" s="331"/>
      <c r="M20" s="331"/>
      <c r="N20" s="331"/>
      <c r="O20" s="332"/>
      <c r="P20" s="93"/>
      <c r="Q20" s="93"/>
    </row>
    <row r="21" spans="1:18" ht="15.75" customHeight="1">
      <c r="A21" s="94"/>
      <c r="B21" s="94"/>
      <c r="C21" s="95"/>
      <c r="D21" s="95"/>
      <c r="E21" s="95"/>
      <c r="F21" s="95"/>
      <c r="G21" s="96"/>
      <c r="H21" s="97"/>
      <c r="I21" s="97"/>
      <c r="J21" s="93"/>
      <c r="K21" s="93"/>
      <c r="L21" s="93"/>
      <c r="M21" s="93"/>
      <c r="N21" s="98"/>
      <c r="O21" s="93"/>
      <c r="P21" s="93"/>
      <c r="Q21" s="93"/>
    </row>
    <row r="22" spans="1:18" ht="79.900000000000006" customHeight="1">
      <c r="A22" s="289" t="s">
        <v>61</v>
      </c>
      <c r="B22" s="289"/>
      <c r="C22" s="341" t="s">
        <v>272</v>
      </c>
      <c r="D22" s="341"/>
      <c r="E22" s="341"/>
      <c r="F22" s="341"/>
      <c r="G22" s="90"/>
      <c r="H22" s="97"/>
      <c r="I22" s="97"/>
      <c r="J22" s="93"/>
      <c r="K22" s="93"/>
      <c r="L22" s="93"/>
      <c r="M22" s="93"/>
      <c r="N22" s="98"/>
      <c r="O22" s="93"/>
      <c r="P22" s="93"/>
      <c r="Q22" s="93"/>
    </row>
    <row r="23" spans="1:18" s="101" customFormat="1" ht="13">
      <c r="A23" s="99"/>
      <c r="B23" s="99"/>
      <c r="C23" s="100"/>
      <c r="D23" s="95"/>
      <c r="E23" s="95"/>
      <c r="F23" s="100"/>
      <c r="G23" s="96"/>
      <c r="H23" s="97"/>
      <c r="I23" s="97"/>
      <c r="J23" s="93"/>
      <c r="K23" s="93"/>
      <c r="L23" s="93"/>
      <c r="M23" s="93"/>
      <c r="N23" s="98"/>
      <c r="O23" s="93"/>
      <c r="P23" s="93"/>
      <c r="Q23" s="93"/>
      <c r="R23" s="95"/>
    </row>
    <row r="24" spans="1:18" ht="33" customHeight="1">
      <c r="A24" s="199" t="s">
        <v>188</v>
      </c>
      <c r="B24" s="200"/>
      <c r="C24" s="300" t="s">
        <v>186</v>
      </c>
      <c r="D24" s="300"/>
      <c r="E24" s="300"/>
      <c r="F24" s="102" t="s">
        <v>187</v>
      </c>
      <c r="G24" s="90"/>
      <c r="H24" s="97"/>
      <c r="I24" s="97"/>
      <c r="J24" s="93"/>
      <c r="K24" s="93"/>
      <c r="L24" s="93"/>
      <c r="M24" s="93"/>
      <c r="N24" s="98"/>
      <c r="O24" s="93"/>
      <c r="P24" s="93"/>
      <c r="Q24" s="93"/>
    </row>
    <row r="25" spans="1:18" ht="24.75" customHeight="1">
      <c r="A25" s="199"/>
      <c r="B25" s="200"/>
      <c r="C25" s="301" t="s">
        <v>274</v>
      </c>
      <c r="D25" s="301"/>
      <c r="E25" s="301"/>
      <c r="F25" s="74"/>
      <c r="G25" s="90"/>
      <c r="H25" s="97"/>
      <c r="I25" s="97"/>
      <c r="J25" s="103"/>
      <c r="K25" s="103"/>
      <c r="L25" s="103"/>
      <c r="M25" s="103"/>
      <c r="N25" s="98"/>
      <c r="O25" s="93"/>
      <c r="P25" s="93"/>
      <c r="Q25" s="93"/>
    </row>
    <row r="26" spans="1:18" ht="12.75" customHeight="1">
      <c r="A26" s="199"/>
      <c r="B26" s="200"/>
      <c r="C26" s="302" t="s">
        <v>275</v>
      </c>
      <c r="D26" s="302"/>
      <c r="E26" s="302"/>
      <c r="F26" s="74"/>
      <c r="G26" s="90"/>
      <c r="H26" s="97"/>
      <c r="I26" s="97"/>
      <c r="J26" s="93"/>
      <c r="K26" s="93"/>
      <c r="L26" s="93"/>
      <c r="M26" s="93"/>
      <c r="N26" s="98"/>
      <c r="O26" s="93"/>
      <c r="P26" s="93"/>
      <c r="Q26" s="93"/>
    </row>
    <row r="27" spans="1:18" s="84" customFormat="1" ht="13">
      <c r="A27" s="298"/>
      <c r="B27" s="299"/>
      <c r="C27" s="303" t="s">
        <v>276</v>
      </c>
      <c r="D27" s="303"/>
      <c r="E27" s="303"/>
      <c r="F27" s="74"/>
      <c r="G27" s="90"/>
      <c r="H27" s="97"/>
      <c r="I27" s="97"/>
      <c r="J27" s="103"/>
      <c r="K27" s="103"/>
      <c r="L27" s="103"/>
      <c r="M27" s="103"/>
      <c r="N27" s="98"/>
      <c r="O27" s="93"/>
      <c r="P27" s="93"/>
      <c r="Q27" s="93"/>
      <c r="R27" s="87"/>
    </row>
    <row r="28" spans="1:18" s="107" customFormat="1" ht="13">
      <c r="A28" s="104"/>
      <c r="B28" s="104"/>
      <c r="C28" s="105"/>
      <c r="D28" s="105"/>
      <c r="E28" s="105"/>
      <c r="F28" s="106"/>
      <c r="G28" s="96"/>
      <c r="O28" s="105"/>
      <c r="P28" s="105"/>
      <c r="Q28" s="105"/>
      <c r="R28" s="105"/>
    </row>
    <row r="29" spans="1:18" s="84" customFormat="1" ht="29">
      <c r="A29" s="199" t="s">
        <v>189</v>
      </c>
      <c r="B29" s="200"/>
      <c r="C29" s="300" t="s">
        <v>106</v>
      </c>
      <c r="D29" s="300"/>
      <c r="E29" s="300"/>
      <c r="F29" s="102" t="s">
        <v>63</v>
      </c>
      <c r="G29" s="90"/>
      <c r="O29" s="87"/>
      <c r="P29" s="87"/>
      <c r="Q29" s="87"/>
      <c r="R29" s="87"/>
    </row>
    <row r="30" spans="1:18" s="84" customFormat="1" ht="12.75" customHeight="1">
      <c r="A30" s="199"/>
      <c r="B30" s="200"/>
      <c r="C30" s="301" t="s">
        <v>267</v>
      </c>
      <c r="D30" s="301"/>
      <c r="E30" s="301"/>
      <c r="F30" s="22"/>
      <c r="G30" s="90"/>
      <c r="O30" s="87"/>
      <c r="P30" s="87"/>
      <c r="Q30" s="87"/>
      <c r="R30" s="87"/>
    </row>
    <row r="31" spans="1:18">
      <c r="A31" s="199"/>
      <c r="B31" s="200"/>
      <c r="C31" s="301" t="s">
        <v>268</v>
      </c>
      <c r="D31" s="301"/>
      <c r="E31" s="301"/>
      <c r="F31" s="22"/>
    </row>
    <row r="32" spans="1:18">
      <c r="A32" s="199"/>
      <c r="B32" s="200"/>
      <c r="C32" s="176" t="s">
        <v>269</v>
      </c>
      <c r="D32" s="177"/>
      <c r="E32" s="178"/>
      <c r="F32" s="22"/>
      <c r="J32" s="84"/>
      <c r="K32" s="84"/>
      <c r="L32" s="84"/>
    </row>
    <row r="33" spans="1:48">
      <c r="A33" s="199"/>
      <c r="B33" s="200"/>
      <c r="C33" s="310" t="s">
        <v>270</v>
      </c>
      <c r="D33" s="311"/>
      <c r="E33" s="312"/>
      <c r="F33" s="22"/>
      <c r="J33" s="84"/>
      <c r="K33" s="84"/>
      <c r="L33" s="84"/>
    </row>
    <row r="34" spans="1:48">
      <c r="A34" s="199"/>
      <c r="B34" s="200"/>
      <c r="C34" s="310" t="s">
        <v>271</v>
      </c>
      <c r="D34" s="311"/>
      <c r="E34" s="312"/>
      <c r="F34" s="22"/>
      <c r="J34" s="84"/>
      <c r="K34" s="84"/>
      <c r="L34" s="84"/>
    </row>
    <row r="35" spans="1:48">
      <c r="A35" s="199"/>
      <c r="B35" s="200"/>
      <c r="C35" s="201"/>
      <c r="D35" s="202"/>
      <c r="E35" s="203"/>
      <c r="F35" s="22"/>
      <c r="J35" s="84"/>
      <c r="K35" s="84"/>
      <c r="L35" s="84"/>
    </row>
    <row r="36" spans="1:48">
      <c r="A36" s="199"/>
      <c r="B36" s="200"/>
      <c r="C36" s="201"/>
      <c r="D36" s="202"/>
      <c r="E36" s="203"/>
      <c r="F36" s="22"/>
      <c r="J36" s="84"/>
      <c r="K36" s="84"/>
      <c r="L36" s="84"/>
    </row>
    <row r="37" spans="1:48">
      <c r="B37" s="194"/>
      <c r="C37" s="194"/>
      <c r="D37" s="194"/>
      <c r="E37" s="194"/>
      <c r="F37" s="194"/>
    </row>
    <row r="38" spans="1:48" s="91" customFormat="1" ht="13">
      <c r="A38" s="77"/>
      <c r="B38" s="288"/>
      <c r="C38" s="288"/>
      <c r="D38" s="288"/>
      <c r="E38" s="288"/>
      <c r="F38" s="288"/>
      <c r="G38" s="77"/>
      <c r="H38" s="77"/>
      <c r="I38" s="77"/>
      <c r="J38" s="77"/>
      <c r="K38" s="77"/>
      <c r="L38" s="77"/>
      <c r="M38" s="77"/>
      <c r="N38" s="77"/>
      <c r="O38" s="82"/>
      <c r="P38" s="82"/>
      <c r="Q38" s="82"/>
      <c r="R38" s="82"/>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8" s="91" customFormat="1" ht="27.75" customHeight="1">
      <c r="A39" s="289" t="s">
        <v>110</v>
      </c>
      <c r="B39" s="289"/>
      <c r="C39" s="294" t="s">
        <v>156</v>
      </c>
      <c r="D39" s="309"/>
      <c r="E39" s="304" t="s">
        <v>155</v>
      </c>
      <c r="F39" s="290" t="s">
        <v>130</v>
      </c>
      <c r="G39" s="291"/>
      <c r="H39" s="294" t="s">
        <v>64</v>
      </c>
      <c r="I39" s="295"/>
      <c r="J39" s="77"/>
      <c r="K39" s="77"/>
      <c r="L39" s="77"/>
      <c r="M39" s="77"/>
      <c r="N39" s="82"/>
      <c r="O39" s="82"/>
      <c r="P39" s="82"/>
      <c r="Q39" s="82"/>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row>
    <row r="40" spans="1:48" s="91" customFormat="1" ht="42" customHeight="1">
      <c r="A40" s="296" t="s">
        <v>65</v>
      </c>
      <c r="B40" s="297"/>
      <c r="C40" s="108" t="s">
        <v>134</v>
      </c>
      <c r="D40" s="108" t="s">
        <v>66</v>
      </c>
      <c r="E40" s="305"/>
      <c r="F40" s="292"/>
      <c r="G40" s="293"/>
      <c r="H40" s="108" t="s">
        <v>148</v>
      </c>
      <c r="I40" s="108" t="s">
        <v>149</v>
      </c>
      <c r="J40" s="77"/>
      <c r="K40" s="77"/>
      <c r="L40" s="77"/>
      <c r="M40" s="77"/>
      <c r="N40" s="82"/>
      <c r="O40" s="82"/>
      <c r="P40" s="82"/>
      <c r="Q40" s="82"/>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row>
    <row r="41" spans="1:48" s="91" customFormat="1" ht="50">
      <c r="A41" s="275" t="s">
        <v>108</v>
      </c>
      <c r="B41" s="276"/>
      <c r="C41" s="109" t="s">
        <v>166</v>
      </c>
      <c r="D41" s="110" t="s">
        <v>137</v>
      </c>
      <c r="E41" s="306" t="s">
        <v>109</v>
      </c>
      <c r="F41" s="279" t="s">
        <v>111</v>
      </c>
      <c r="G41" s="280"/>
      <c r="H41" s="110" t="s">
        <v>147</v>
      </c>
      <c r="I41" s="110" t="s">
        <v>151</v>
      </c>
      <c r="J41" s="77"/>
      <c r="K41" s="77"/>
      <c r="L41" s="77"/>
      <c r="M41" s="77"/>
      <c r="N41" s="82"/>
      <c r="O41" s="82"/>
      <c r="P41" s="82"/>
      <c r="Q41" s="82"/>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row>
    <row r="42" spans="1:48" s="91" customFormat="1" ht="13">
      <c r="A42" s="277"/>
      <c r="B42" s="278"/>
      <c r="C42" s="111" t="s">
        <v>135</v>
      </c>
      <c r="D42" s="110" t="s">
        <v>138</v>
      </c>
      <c r="E42" s="307"/>
      <c r="F42" s="281"/>
      <c r="G42" s="282"/>
      <c r="H42" s="110" t="s">
        <v>150</v>
      </c>
      <c r="I42" s="110" t="s">
        <v>152</v>
      </c>
      <c r="J42" s="77"/>
      <c r="K42" s="77"/>
      <c r="L42" s="77"/>
      <c r="M42" s="77"/>
      <c r="N42" s="82"/>
      <c r="O42" s="82"/>
      <c r="P42" s="82"/>
      <c r="Q42" s="82"/>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row>
    <row r="43" spans="1:48" s="91" customFormat="1" ht="13">
      <c r="A43" s="277"/>
      <c r="B43" s="278"/>
      <c r="C43" s="111" t="s">
        <v>136</v>
      </c>
      <c r="D43" s="112" t="s">
        <v>139</v>
      </c>
      <c r="E43" s="308"/>
      <c r="F43" s="283"/>
      <c r="G43" s="284"/>
      <c r="H43" s="112" t="s">
        <v>147</v>
      </c>
      <c r="I43" s="112" t="s">
        <v>147</v>
      </c>
      <c r="J43" s="77"/>
      <c r="K43" s="77"/>
      <c r="L43" s="77"/>
      <c r="M43" s="77"/>
      <c r="N43" s="82"/>
      <c r="O43" s="82"/>
      <c r="P43" s="82"/>
      <c r="Q43" s="82"/>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row>
    <row r="44" spans="1:48" s="91" customFormat="1" ht="25">
      <c r="A44" s="113">
        <v>0.1</v>
      </c>
      <c r="B44" s="114" t="s">
        <v>67</v>
      </c>
      <c r="C44" s="14"/>
      <c r="D44" s="20"/>
      <c r="E44" s="285"/>
      <c r="F44" s="197"/>
      <c r="G44" s="198"/>
      <c r="H44" s="18"/>
      <c r="I44" s="18"/>
      <c r="J44" s="77"/>
      <c r="K44" s="77"/>
      <c r="L44" s="77"/>
      <c r="M44" s="77"/>
      <c r="N44" s="82"/>
      <c r="O44" s="82"/>
      <c r="P44" s="82"/>
      <c r="Q44" s="82"/>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row>
    <row r="45" spans="1:48" s="91" customFormat="1" ht="22.5" customHeight="1">
      <c r="A45" s="115">
        <v>0.2</v>
      </c>
      <c r="B45" s="116" t="s">
        <v>68</v>
      </c>
      <c r="C45" s="15"/>
      <c r="D45" s="21"/>
      <c r="E45" s="286"/>
      <c r="F45" s="197"/>
      <c r="G45" s="198"/>
      <c r="H45" s="18"/>
      <c r="I45" s="18"/>
      <c r="J45" s="77"/>
      <c r="K45" s="77"/>
      <c r="L45" s="77"/>
      <c r="M45" s="77"/>
      <c r="N45" s="82"/>
      <c r="O45" s="82"/>
      <c r="P45" s="82"/>
      <c r="Q45" s="82"/>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row>
    <row r="46" spans="1:48" s="91" customFormat="1" ht="22.5" customHeight="1">
      <c r="A46" s="115">
        <v>0.3</v>
      </c>
      <c r="B46" s="116" t="s">
        <v>69</v>
      </c>
      <c r="C46" s="15"/>
      <c r="D46" s="21"/>
      <c r="E46" s="286"/>
      <c r="F46" s="197"/>
      <c r="G46" s="198"/>
      <c r="H46" s="18"/>
      <c r="I46" s="18"/>
      <c r="J46" s="77"/>
      <c r="K46" s="77"/>
      <c r="L46" s="77"/>
      <c r="M46" s="77"/>
      <c r="N46" s="82"/>
      <c r="O46" s="82"/>
      <c r="P46" s="82"/>
      <c r="Q46" s="82"/>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row>
    <row r="47" spans="1:48" s="91" customFormat="1" ht="20.25" customHeight="1">
      <c r="A47" s="115">
        <v>0.4</v>
      </c>
      <c r="B47" s="116" t="s">
        <v>70</v>
      </c>
      <c r="C47" s="15"/>
      <c r="D47" s="21"/>
      <c r="E47" s="287"/>
      <c r="F47" s="197"/>
      <c r="G47" s="198"/>
      <c r="H47" s="18"/>
      <c r="I47" s="18"/>
      <c r="J47" s="77"/>
      <c r="K47" s="77"/>
      <c r="L47" s="77"/>
      <c r="M47" s="77"/>
      <c r="N47" s="82"/>
      <c r="O47" s="82"/>
      <c r="P47" s="82"/>
      <c r="Q47" s="82"/>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row>
    <row r="48" spans="1:48" s="91" customFormat="1" ht="20.25" customHeight="1">
      <c r="A48" s="115">
        <v>1</v>
      </c>
      <c r="B48" s="116" t="s">
        <v>71</v>
      </c>
      <c r="C48" s="15" t="s">
        <v>210</v>
      </c>
      <c r="D48" s="21">
        <v>14269.343094</v>
      </c>
      <c r="E48" s="16" t="s">
        <v>246</v>
      </c>
      <c r="F48" s="197" t="s">
        <v>250</v>
      </c>
      <c r="G48" s="198"/>
      <c r="H48" s="18"/>
      <c r="I48" s="175">
        <v>14269.343094</v>
      </c>
      <c r="J48" s="77"/>
      <c r="K48" s="77"/>
      <c r="L48" s="77"/>
      <c r="M48" s="77"/>
      <c r="N48" s="82"/>
      <c r="O48" s="82"/>
      <c r="P48" s="82"/>
      <c r="Q48" s="82"/>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row>
    <row r="49" spans="1:48" s="91" customFormat="1" ht="20.25" customHeight="1">
      <c r="A49" s="115"/>
      <c r="B49" s="116"/>
      <c r="C49" s="15" t="s">
        <v>211</v>
      </c>
      <c r="D49" s="21">
        <v>376.33263399999998</v>
      </c>
      <c r="E49" s="16" t="s">
        <v>247</v>
      </c>
      <c r="F49" s="197" t="s">
        <v>250</v>
      </c>
      <c r="G49" s="198"/>
      <c r="H49" s="18"/>
      <c r="I49" s="18">
        <v>376.33263399999998</v>
      </c>
      <c r="J49" s="77"/>
      <c r="K49" s="77"/>
      <c r="L49" s="77"/>
      <c r="M49" s="77"/>
      <c r="N49" s="82"/>
      <c r="O49" s="82"/>
      <c r="P49" s="82"/>
      <c r="Q49" s="82"/>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row>
    <row r="50" spans="1:48" s="91" customFormat="1" ht="20.25" customHeight="1">
      <c r="A50" s="115"/>
      <c r="B50" s="116"/>
      <c r="C50" s="15" t="s">
        <v>212</v>
      </c>
      <c r="D50" s="21">
        <v>147884.44956199997</v>
      </c>
      <c r="E50" s="16" t="s">
        <v>246</v>
      </c>
      <c r="F50" s="197" t="s">
        <v>250</v>
      </c>
      <c r="G50" s="198"/>
      <c r="H50" s="18"/>
      <c r="I50" s="18">
        <v>147884.44956199997</v>
      </c>
      <c r="J50" s="77"/>
      <c r="K50" s="77"/>
      <c r="L50" s="77"/>
      <c r="M50" s="77"/>
      <c r="N50" s="82"/>
      <c r="O50" s="82"/>
      <c r="P50" s="82"/>
      <c r="Q50" s="82"/>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row>
    <row r="51" spans="1:48" s="91" customFormat="1" ht="20.25" customHeight="1">
      <c r="A51" s="115"/>
      <c r="B51" s="116"/>
      <c r="C51" s="15" t="s">
        <v>213</v>
      </c>
      <c r="D51" s="21">
        <v>10.059704</v>
      </c>
      <c r="E51" s="16" t="s">
        <v>248</v>
      </c>
      <c r="F51" s="197" t="s">
        <v>256</v>
      </c>
      <c r="G51" s="198"/>
      <c r="H51" s="18"/>
      <c r="I51" s="18"/>
      <c r="J51" s="77"/>
      <c r="K51" s="77"/>
      <c r="L51" s="77"/>
      <c r="M51" s="77"/>
      <c r="N51" s="82"/>
      <c r="O51" s="82"/>
      <c r="P51" s="82"/>
      <c r="Q51" s="82"/>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row>
    <row r="52" spans="1:48" s="91" customFormat="1" ht="20.25" customHeight="1">
      <c r="A52" s="115"/>
      <c r="B52" s="116"/>
      <c r="C52" s="15" t="s">
        <v>214</v>
      </c>
      <c r="D52" s="21">
        <v>6.3020000000000007E-2</v>
      </c>
      <c r="E52" s="16" t="s">
        <v>249</v>
      </c>
      <c r="F52" s="197" t="s">
        <v>250</v>
      </c>
      <c r="G52" s="198"/>
      <c r="H52" s="18"/>
      <c r="I52" s="18">
        <v>6.3020000000000007E-2</v>
      </c>
      <c r="J52" s="77"/>
      <c r="K52" s="77"/>
      <c r="L52" s="77"/>
      <c r="M52" s="77"/>
      <c r="N52" s="82"/>
      <c r="O52" s="82"/>
      <c r="P52" s="82"/>
      <c r="Q52" s="82"/>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row>
    <row r="53" spans="1:48" s="91" customFormat="1" ht="20.25" customHeight="1">
      <c r="A53" s="117">
        <v>2.1</v>
      </c>
      <c r="B53" s="116" t="s">
        <v>72</v>
      </c>
      <c r="C53" s="15" t="s">
        <v>210</v>
      </c>
      <c r="D53" s="21">
        <v>4002.0499735000003</v>
      </c>
      <c r="E53" s="16" t="s">
        <v>246</v>
      </c>
      <c r="F53" s="197" t="s">
        <v>250</v>
      </c>
      <c r="G53" s="198"/>
      <c r="H53" s="18"/>
      <c r="I53" s="18">
        <v>4002.0499735000003</v>
      </c>
      <c r="J53" s="77"/>
      <c r="K53" s="77"/>
      <c r="L53" s="77"/>
      <c r="M53" s="77"/>
      <c r="N53" s="82"/>
      <c r="O53" s="82"/>
      <c r="P53" s="82"/>
      <c r="Q53" s="82"/>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row>
    <row r="54" spans="1:48" s="91" customFormat="1" ht="20.25" customHeight="1">
      <c r="A54" s="117"/>
      <c r="B54" s="116"/>
      <c r="C54" s="15" t="s">
        <v>211</v>
      </c>
      <c r="D54" s="21">
        <v>56</v>
      </c>
      <c r="E54" s="16" t="s">
        <v>247</v>
      </c>
      <c r="F54" s="197" t="s">
        <v>250</v>
      </c>
      <c r="G54" s="198"/>
      <c r="H54" s="18"/>
      <c r="I54" s="18">
        <v>56</v>
      </c>
      <c r="J54" s="77"/>
      <c r="K54" s="77"/>
      <c r="L54" s="77"/>
      <c r="M54" s="77"/>
      <c r="N54" s="82"/>
      <c r="O54" s="82"/>
      <c r="P54" s="82"/>
      <c r="Q54" s="82"/>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row>
    <row r="55" spans="1:48" s="91" customFormat="1" ht="20.25" customHeight="1">
      <c r="A55" s="117"/>
      <c r="B55" s="116"/>
      <c r="C55" s="15" t="s">
        <v>212</v>
      </c>
      <c r="D55" s="21">
        <v>345.67343349999999</v>
      </c>
      <c r="E55" s="16" t="s">
        <v>246</v>
      </c>
      <c r="F55" s="197" t="s">
        <v>250</v>
      </c>
      <c r="G55" s="198"/>
      <c r="H55" s="18"/>
      <c r="I55" s="18">
        <v>345.67343349999999</v>
      </c>
      <c r="J55" s="77"/>
      <c r="K55" s="77"/>
      <c r="L55" s="77"/>
      <c r="M55" s="77"/>
      <c r="N55" s="82"/>
      <c r="O55" s="82"/>
      <c r="P55" s="82"/>
      <c r="Q55" s="82"/>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row>
    <row r="56" spans="1:48" s="91" customFormat="1" ht="20.25" customHeight="1">
      <c r="A56" s="115">
        <v>2.2000000000000002</v>
      </c>
      <c r="B56" s="116" t="s">
        <v>73</v>
      </c>
      <c r="C56" s="15" t="s">
        <v>215</v>
      </c>
      <c r="D56" s="21">
        <v>81</v>
      </c>
      <c r="E56" s="16" t="s">
        <v>247</v>
      </c>
      <c r="F56" s="197" t="s">
        <v>250</v>
      </c>
      <c r="G56" s="198"/>
      <c r="H56" s="18"/>
      <c r="I56" s="18">
        <v>81</v>
      </c>
      <c r="J56" s="77"/>
      <c r="K56" s="77"/>
      <c r="L56" s="77"/>
      <c r="M56" s="77"/>
      <c r="N56" s="82"/>
      <c r="O56" s="82"/>
      <c r="P56" s="82"/>
      <c r="Q56" s="82"/>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row>
    <row r="57" spans="1:48" s="91" customFormat="1" ht="20.25" customHeight="1">
      <c r="A57" s="115"/>
      <c r="B57" s="116"/>
      <c r="C57" s="15" t="s">
        <v>216</v>
      </c>
      <c r="D57" s="21">
        <v>9755.873873999999</v>
      </c>
      <c r="E57" s="16" t="s">
        <v>246</v>
      </c>
      <c r="F57" s="197" t="s">
        <v>250</v>
      </c>
      <c r="G57" s="198"/>
      <c r="H57" s="18"/>
      <c r="I57" s="18">
        <v>9755.873873999999</v>
      </c>
      <c r="J57" s="77"/>
      <c r="K57" s="77"/>
      <c r="L57" s="77"/>
      <c r="M57" s="77"/>
      <c r="N57" s="82"/>
      <c r="O57" s="82"/>
      <c r="P57" s="82"/>
      <c r="Q57" s="82"/>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row>
    <row r="58" spans="1:48" s="91" customFormat="1" ht="20.25" customHeight="1">
      <c r="A58" s="115"/>
      <c r="B58" s="116"/>
      <c r="C58" s="15" t="s">
        <v>217</v>
      </c>
      <c r="D58" s="21">
        <v>95</v>
      </c>
      <c r="E58" s="16" t="s">
        <v>246</v>
      </c>
      <c r="F58" s="197" t="s">
        <v>250</v>
      </c>
      <c r="G58" s="198"/>
      <c r="H58" s="18"/>
      <c r="I58" s="18">
        <v>95</v>
      </c>
      <c r="J58" s="77"/>
      <c r="K58" s="77"/>
      <c r="L58" s="77"/>
      <c r="M58" s="77"/>
      <c r="N58" s="82"/>
      <c r="O58" s="82"/>
      <c r="P58" s="82"/>
      <c r="Q58" s="82"/>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row>
    <row r="59" spans="1:48" s="91" customFormat="1" ht="20.25" customHeight="1">
      <c r="A59" s="115">
        <v>2.2999999999999998</v>
      </c>
      <c r="B59" s="116" t="s">
        <v>74</v>
      </c>
      <c r="C59" s="15" t="s">
        <v>218</v>
      </c>
      <c r="D59" s="21">
        <v>3.18384</v>
      </c>
      <c r="E59" s="16"/>
      <c r="F59" s="197" t="s">
        <v>250</v>
      </c>
      <c r="G59" s="198"/>
      <c r="H59" s="18"/>
      <c r="I59" s="18">
        <v>3.18384</v>
      </c>
      <c r="J59" s="77"/>
      <c r="K59" s="77"/>
      <c r="L59" s="77"/>
      <c r="M59" s="77"/>
      <c r="N59" s="82"/>
      <c r="O59" s="82"/>
      <c r="P59" s="82"/>
      <c r="Q59" s="82"/>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row>
    <row r="60" spans="1:48" s="91" customFormat="1" ht="20.25" customHeight="1">
      <c r="A60" s="115"/>
      <c r="B60" s="116"/>
      <c r="C60" s="15" t="s">
        <v>219</v>
      </c>
      <c r="D60" s="21">
        <v>10.5898386</v>
      </c>
      <c r="E60" s="16" t="s">
        <v>251</v>
      </c>
      <c r="F60" s="197" t="s">
        <v>255</v>
      </c>
      <c r="G60" s="198"/>
      <c r="H60" s="18"/>
      <c r="I60" s="18"/>
      <c r="J60" s="77"/>
      <c r="K60" s="77"/>
      <c r="L60" s="77"/>
      <c r="M60" s="77"/>
      <c r="N60" s="82"/>
      <c r="O60" s="82"/>
      <c r="P60" s="82"/>
      <c r="Q60" s="82"/>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row>
    <row r="61" spans="1:48" s="91" customFormat="1" ht="20.25" customHeight="1">
      <c r="A61" s="115"/>
      <c r="B61" s="116"/>
      <c r="C61" s="15" t="s">
        <v>214</v>
      </c>
      <c r="D61" s="21">
        <v>5.3668285999999998</v>
      </c>
      <c r="E61" s="16" t="s">
        <v>249</v>
      </c>
      <c r="F61" s="197" t="s">
        <v>250</v>
      </c>
      <c r="G61" s="198"/>
      <c r="H61" s="18"/>
      <c r="I61" s="18">
        <v>5.3668285999999998</v>
      </c>
      <c r="J61" s="77"/>
      <c r="K61" s="77"/>
      <c r="L61" s="77"/>
      <c r="M61" s="77"/>
      <c r="N61" s="82"/>
      <c r="O61" s="82"/>
      <c r="P61" s="82"/>
      <c r="Q61" s="82"/>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row>
    <row r="62" spans="1:48" s="91" customFormat="1" ht="20.25" customHeight="1">
      <c r="A62" s="115"/>
      <c r="B62" s="116"/>
      <c r="C62" s="15" t="s">
        <v>220</v>
      </c>
      <c r="D62" s="21">
        <v>244.03749999999999</v>
      </c>
      <c r="E62" s="16"/>
      <c r="F62" s="197" t="s">
        <v>250</v>
      </c>
      <c r="G62" s="198"/>
      <c r="H62" s="18"/>
      <c r="I62" s="18">
        <v>244.03749999999999</v>
      </c>
      <c r="J62" s="77"/>
      <c r="K62" s="77"/>
      <c r="L62" s="77"/>
      <c r="M62" s="77"/>
      <c r="N62" s="82"/>
      <c r="O62" s="82"/>
      <c r="P62" s="82"/>
      <c r="Q62" s="82"/>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row>
    <row r="63" spans="1:48" s="91" customFormat="1" ht="20.25" customHeight="1">
      <c r="A63" s="115"/>
      <c r="B63" s="116"/>
      <c r="C63" s="15" t="s">
        <v>221</v>
      </c>
      <c r="D63" s="21">
        <v>2.1940753000000002</v>
      </c>
      <c r="E63" s="16" t="s">
        <v>251</v>
      </c>
      <c r="F63" s="197" t="s">
        <v>250</v>
      </c>
      <c r="G63" s="198"/>
      <c r="H63" s="18"/>
      <c r="I63" s="18">
        <v>2.1940753000000002</v>
      </c>
      <c r="J63" s="77"/>
      <c r="K63" s="77"/>
      <c r="L63" s="77"/>
      <c r="M63" s="77"/>
      <c r="N63" s="82"/>
      <c r="O63" s="82"/>
      <c r="P63" s="82"/>
      <c r="Q63" s="82"/>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row>
    <row r="64" spans="1:48" s="91" customFormat="1" ht="20.25" customHeight="1">
      <c r="A64" s="115"/>
      <c r="B64" s="116"/>
      <c r="C64" s="15" t="s">
        <v>222</v>
      </c>
      <c r="D64" s="21">
        <v>1.1644780000000001</v>
      </c>
      <c r="E64" s="16" t="s">
        <v>252</v>
      </c>
      <c r="F64" s="197" t="s">
        <v>256</v>
      </c>
      <c r="G64" s="198"/>
      <c r="H64" s="18"/>
      <c r="I64" s="18"/>
      <c r="J64" s="77"/>
      <c r="K64" s="77"/>
      <c r="L64" s="77"/>
      <c r="M64" s="77"/>
      <c r="N64" s="82"/>
      <c r="O64" s="82"/>
      <c r="P64" s="82"/>
      <c r="Q64" s="82"/>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row>
    <row r="65" spans="1:48" s="91" customFormat="1" ht="20.25" customHeight="1">
      <c r="A65" s="115"/>
      <c r="B65" s="116"/>
      <c r="C65" s="15" t="s">
        <v>216</v>
      </c>
      <c r="D65" s="21">
        <v>448.83355929999993</v>
      </c>
      <c r="E65" s="16" t="s">
        <v>246</v>
      </c>
      <c r="F65" s="197" t="s">
        <v>250</v>
      </c>
      <c r="G65" s="198"/>
      <c r="H65" s="18"/>
      <c r="I65" s="18">
        <v>448.83355929999993</v>
      </c>
      <c r="J65" s="77"/>
      <c r="K65" s="77"/>
      <c r="L65" s="77"/>
      <c r="M65" s="77"/>
      <c r="N65" s="82"/>
      <c r="O65" s="82"/>
      <c r="P65" s="82"/>
      <c r="Q65" s="82"/>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row>
    <row r="66" spans="1:48" s="91" customFormat="1" ht="20.25" customHeight="1">
      <c r="A66" s="115"/>
      <c r="B66" s="116"/>
      <c r="C66" s="15" t="s">
        <v>215</v>
      </c>
      <c r="D66" s="21">
        <v>6.6279079999999997</v>
      </c>
      <c r="E66" s="16" t="s">
        <v>247</v>
      </c>
      <c r="F66" s="197" t="s">
        <v>250</v>
      </c>
      <c r="G66" s="198"/>
      <c r="H66" s="18"/>
      <c r="I66" s="18">
        <v>6.6279079999999997</v>
      </c>
      <c r="J66" s="77"/>
      <c r="K66" s="77"/>
      <c r="L66" s="77"/>
      <c r="M66" s="77"/>
      <c r="N66" s="82"/>
      <c r="O66" s="82"/>
      <c r="P66" s="82"/>
      <c r="Q66" s="82"/>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row>
    <row r="67" spans="1:48" s="91" customFormat="1" ht="20.25" customHeight="1">
      <c r="A67" s="115"/>
      <c r="B67" s="116"/>
      <c r="C67" s="15" t="s">
        <v>217</v>
      </c>
      <c r="D67" s="21">
        <v>2.2088965999999997</v>
      </c>
      <c r="E67" s="16" t="s">
        <v>246</v>
      </c>
      <c r="F67" s="197" t="s">
        <v>250</v>
      </c>
      <c r="G67" s="198"/>
      <c r="H67" s="18"/>
      <c r="I67" s="18">
        <v>2.2088965999999997</v>
      </c>
      <c r="J67" s="77"/>
      <c r="K67" s="77"/>
      <c r="L67" s="77"/>
      <c r="M67" s="77"/>
      <c r="N67" s="82"/>
      <c r="O67" s="82"/>
      <c r="P67" s="82"/>
      <c r="Q67" s="82"/>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row>
    <row r="68" spans="1:48" s="91" customFormat="1" ht="20.25" customHeight="1">
      <c r="A68" s="115">
        <v>2.4</v>
      </c>
      <c r="B68" s="116" t="s">
        <v>75</v>
      </c>
      <c r="C68" s="15" t="s">
        <v>216</v>
      </c>
      <c r="D68" s="21">
        <v>295.73255</v>
      </c>
      <c r="E68" s="16" t="s">
        <v>246</v>
      </c>
      <c r="F68" s="197" t="s">
        <v>250</v>
      </c>
      <c r="G68" s="198"/>
      <c r="H68" s="18"/>
      <c r="I68" s="18">
        <v>295.73255</v>
      </c>
      <c r="J68" s="77"/>
      <c r="K68" s="77"/>
      <c r="L68" s="77"/>
      <c r="M68" s="77"/>
      <c r="N68" s="82"/>
      <c r="O68" s="82"/>
      <c r="P68" s="82"/>
      <c r="Q68" s="82"/>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row>
    <row r="69" spans="1:48" s="91" customFormat="1" ht="20.25" customHeight="1">
      <c r="A69" s="115"/>
      <c r="B69" s="116"/>
      <c r="C69" s="15" t="s">
        <v>217</v>
      </c>
      <c r="D69" s="21">
        <v>1</v>
      </c>
      <c r="E69" s="16" t="s">
        <v>246</v>
      </c>
      <c r="F69" s="197" t="s">
        <v>250</v>
      </c>
      <c r="G69" s="198"/>
      <c r="H69" s="18"/>
      <c r="I69" s="18">
        <v>1</v>
      </c>
      <c r="J69" s="77"/>
      <c r="K69" s="77"/>
      <c r="L69" s="77"/>
      <c r="M69" s="77"/>
      <c r="N69" s="82"/>
      <c r="O69" s="82"/>
      <c r="P69" s="82"/>
      <c r="Q69" s="82"/>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row>
    <row r="70" spans="1:48" s="91" customFormat="1" ht="20.25" customHeight="1">
      <c r="A70" s="115"/>
      <c r="B70" s="116"/>
      <c r="C70" s="15" t="s">
        <v>215</v>
      </c>
      <c r="D70" s="21">
        <v>4.4325749999999999</v>
      </c>
      <c r="E70" s="16" t="s">
        <v>247</v>
      </c>
      <c r="F70" s="197" t="s">
        <v>250</v>
      </c>
      <c r="G70" s="198"/>
      <c r="H70" s="18"/>
      <c r="I70" s="18">
        <v>4.4325749999999999</v>
      </c>
      <c r="J70" s="77"/>
      <c r="K70" s="77"/>
      <c r="L70" s="77"/>
      <c r="M70" s="77"/>
      <c r="N70" s="82"/>
      <c r="O70" s="82"/>
      <c r="P70" s="82"/>
      <c r="Q70" s="82"/>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row>
    <row r="71" spans="1:48" s="91" customFormat="1" ht="20.25" customHeight="1">
      <c r="A71" s="115">
        <v>2.5</v>
      </c>
      <c r="B71" s="116" t="s">
        <v>76</v>
      </c>
      <c r="C71" s="15" t="s">
        <v>212</v>
      </c>
      <c r="D71" s="21">
        <v>48.247253999999998</v>
      </c>
      <c r="E71" s="16" t="s">
        <v>246</v>
      </c>
      <c r="F71" s="197" t="s">
        <v>250</v>
      </c>
      <c r="G71" s="198"/>
      <c r="H71" s="18"/>
      <c r="I71" s="18">
        <v>48.247253999999998</v>
      </c>
      <c r="J71" s="77"/>
      <c r="K71" s="77"/>
      <c r="L71" s="77"/>
      <c r="M71" s="77"/>
      <c r="N71" s="82"/>
      <c r="O71" s="82"/>
      <c r="P71" s="82"/>
      <c r="Q71" s="82"/>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row>
    <row r="72" spans="1:48" s="91" customFormat="1" ht="20.25" customHeight="1">
      <c r="A72" s="115"/>
      <c r="B72" s="116"/>
      <c r="C72" s="15" t="s">
        <v>210</v>
      </c>
      <c r="D72" s="21">
        <v>4399.5766629999998</v>
      </c>
      <c r="E72" s="16" t="s">
        <v>246</v>
      </c>
      <c r="F72" s="197" t="s">
        <v>250</v>
      </c>
      <c r="G72" s="198"/>
      <c r="H72" s="18"/>
      <c r="I72" s="18">
        <v>4399.5766629999998</v>
      </c>
      <c r="J72" s="77"/>
      <c r="K72" s="77"/>
      <c r="L72" s="77"/>
      <c r="M72" s="77"/>
      <c r="N72" s="82"/>
      <c r="O72" s="82"/>
      <c r="P72" s="82"/>
      <c r="Q72" s="82"/>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row>
    <row r="73" spans="1:48" s="91" customFormat="1" ht="20.25" customHeight="1">
      <c r="A73" s="115"/>
      <c r="B73" s="116"/>
      <c r="C73" s="15" t="s">
        <v>214</v>
      </c>
      <c r="D73" s="21">
        <v>59.048404899999994</v>
      </c>
      <c r="E73" s="16" t="s">
        <v>249</v>
      </c>
      <c r="F73" s="197" t="s">
        <v>250</v>
      </c>
      <c r="G73" s="198"/>
      <c r="H73" s="18"/>
      <c r="I73" s="18">
        <v>59.048404899999994</v>
      </c>
      <c r="J73" s="77"/>
      <c r="K73" s="77"/>
      <c r="L73" s="77"/>
      <c r="M73" s="77"/>
      <c r="N73" s="82"/>
      <c r="O73" s="82"/>
      <c r="P73" s="82"/>
      <c r="Q73" s="82"/>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row>
    <row r="74" spans="1:48" s="91" customFormat="1" ht="20.25" customHeight="1">
      <c r="A74" s="115"/>
      <c r="B74" s="116"/>
      <c r="C74" s="15" t="s">
        <v>223</v>
      </c>
      <c r="D74" s="21">
        <v>8.1921613999999998</v>
      </c>
      <c r="E74" s="16" t="s">
        <v>249</v>
      </c>
      <c r="F74" s="197" t="s">
        <v>250</v>
      </c>
      <c r="G74" s="198"/>
      <c r="H74" s="18"/>
      <c r="I74" s="18">
        <v>8.1921613999999998</v>
      </c>
      <c r="J74" s="77"/>
      <c r="K74" s="77"/>
      <c r="L74" s="77"/>
      <c r="M74" s="77"/>
      <c r="N74" s="82"/>
      <c r="O74" s="82"/>
      <c r="P74" s="82"/>
      <c r="Q74" s="82"/>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row>
    <row r="75" spans="1:48" s="91" customFormat="1" ht="20.25" customHeight="1">
      <c r="A75" s="115"/>
      <c r="B75" s="116"/>
      <c r="C75" s="15" t="s">
        <v>219</v>
      </c>
      <c r="D75" s="21">
        <v>16.277013200000003</v>
      </c>
      <c r="E75" s="16" t="s">
        <v>251</v>
      </c>
      <c r="F75" s="197" t="s">
        <v>255</v>
      </c>
      <c r="G75" s="198"/>
      <c r="H75" s="18"/>
      <c r="I75" s="18"/>
      <c r="J75" s="77"/>
      <c r="K75" s="77"/>
      <c r="L75" s="77"/>
      <c r="M75" s="77"/>
      <c r="N75" s="82"/>
      <c r="O75" s="82"/>
      <c r="P75" s="82"/>
      <c r="Q75" s="82"/>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row>
    <row r="76" spans="1:48" s="91" customFormat="1" ht="20.25" customHeight="1">
      <c r="A76" s="115"/>
      <c r="B76" s="116"/>
      <c r="C76" s="15" t="s">
        <v>224</v>
      </c>
      <c r="D76" s="21">
        <v>100.9175388</v>
      </c>
      <c r="E76" s="16" t="s">
        <v>253</v>
      </c>
      <c r="F76" s="197" t="s">
        <v>250</v>
      </c>
      <c r="G76" s="198"/>
      <c r="H76" s="18"/>
      <c r="I76" s="18">
        <v>101</v>
      </c>
      <c r="J76" s="77"/>
      <c r="K76" s="77"/>
      <c r="L76" s="77"/>
      <c r="M76" s="77"/>
      <c r="N76" s="82"/>
      <c r="O76" s="82"/>
      <c r="P76" s="82"/>
      <c r="Q76" s="82"/>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row>
    <row r="77" spans="1:48" s="91" customFormat="1" ht="20.25" customHeight="1">
      <c r="A77" s="115"/>
      <c r="B77" s="116"/>
      <c r="C77" s="15" t="s">
        <v>225</v>
      </c>
      <c r="D77" s="21">
        <v>1.1987239999999999</v>
      </c>
      <c r="E77" s="16" t="s">
        <v>254</v>
      </c>
      <c r="F77" s="197" t="s">
        <v>256</v>
      </c>
      <c r="G77" s="198"/>
      <c r="H77" s="18"/>
      <c r="I77" s="18"/>
      <c r="J77" s="77"/>
      <c r="K77" s="77"/>
      <c r="L77" s="77"/>
      <c r="M77" s="77"/>
      <c r="N77" s="82"/>
      <c r="O77" s="82"/>
      <c r="P77" s="82"/>
      <c r="Q77" s="82"/>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row>
    <row r="78" spans="1:48" s="91" customFormat="1" ht="20.25" customHeight="1">
      <c r="A78" s="115"/>
      <c r="B78" s="116"/>
      <c r="C78" s="15" t="s">
        <v>222</v>
      </c>
      <c r="D78" s="21">
        <v>5.2118400000000002E-2</v>
      </c>
      <c r="E78" s="16" t="s">
        <v>252</v>
      </c>
      <c r="F78" s="197" t="s">
        <v>256</v>
      </c>
      <c r="G78" s="198"/>
      <c r="H78" s="18"/>
      <c r="I78" s="18"/>
      <c r="J78" s="77"/>
      <c r="K78" s="77"/>
      <c r="L78" s="77"/>
      <c r="M78" s="77"/>
      <c r="N78" s="82"/>
      <c r="O78" s="82"/>
      <c r="P78" s="82"/>
      <c r="Q78" s="82"/>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row>
    <row r="79" spans="1:48" s="91" customFormat="1" ht="20.25" customHeight="1">
      <c r="A79" s="115"/>
      <c r="B79" s="116"/>
      <c r="C79" s="15" t="s">
        <v>226</v>
      </c>
      <c r="D79" s="21">
        <v>101</v>
      </c>
      <c r="E79" s="16" t="s">
        <v>248</v>
      </c>
      <c r="F79" s="197" t="s">
        <v>257</v>
      </c>
      <c r="G79" s="198"/>
      <c r="H79" s="18">
        <v>101</v>
      </c>
      <c r="I79" s="18"/>
      <c r="J79" s="77"/>
      <c r="K79" s="77"/>
      <c r="L79" s="77"/>
      <c r="M79" s="77"/>
      <c r="N79" s="82"/>
      <c r="O79" s="82"/>
      <c r="P79" s="82"/>
      <c r="Q79" s="82"/>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row>
    <row r="80" spans="1:48" s="91" customFormat="1" ht="20.25" customHeight="1">
      <c r="A80" s="115"/>
      <c r="B80" s="116"/>
      <c r="C80" s="15" t="s">
        <v>227</v>
      </c>
      <c r="D80" s="21">
        <v>15.327521899999999</v>
      </c>
      <c r="E80" s="16" t="s">
        <v>251</v>
      </c>
      <c r="F80" s="197" t="s">
        <v>250</v>
      </c>
      <c r="G80" s="198"/>
      <c r="H80" s="18"/>
      <c r="I80" s="18">
        <v>15.327521899999999</v>
      </c>
      <c r="J80" s="77"/>
      <c r="K80" s="77"/>
      <c r="L80" s="77"/>
      <c r="M80" s="77"/>
      <c r="N80" s="82"/>
      <c r="O80" s="82"/>
      <c r="P80" s="82"/>
      <c r="Q80" s="82"/>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row>
    <row r="81" spans="1:48" s="91" customFormat="1" ht="20.25" customHeight="1">
      <c r="A81" s="115"/>
      <c r="B81" s="116"/>
      <c r="C81" s="15" t="s">
        <v>215</v>
      </c>
      <c r="D81" s="21">
        <v>81.599437499999993</v>
      </c>
      <c r="E81" s="16" t="s">
        <v>247</v>
      </c>
      <c r="F81" s="197" t="s">
        <v>250</v>
      </c>
      <c r="G81" s="198"/>
      <c r="H81" s="18"/>
      <c r="I81" s="18">
        <v>81.599437499999993</v>
      </c>
      <c r="J81" s="77"/>
      <c r="K81" s="77"/>
      <c r="L81" s="77"/>
      <c r="M81" s="77"/>
      <c r="N81" s="82"/>
      <c r="O81" s="82"/>
      <c r="P81" s="82"/>
      <c r="Q81" s="82"/>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row>
    <row r="82" spans="1:48" s="91" customFormat="1" ht="20.25" customHeight="1">
      <c r="A82" s="115"/>
      <c r="B82" s="116"/>
      <c r="C82" s="15" t="s">
        <v>228</v>
      </c>
      <c r="D82" s="21">
        <v>0.65877799999999997</v>
      </c>
      <c r="E82" s="16" t="s">
        <v>253</v>
      </c>
      <c r="F82" s="197" t="s">
        <v>250</v>
      </c>
      <c r="G82" s="198"/>
      <c r="H82" s="18"/>
      <c r="I82" s="18">
        <v>1</v>
      </c>
      <c r="J82" s="77"/>
      <c r="K82" s="77"/>
      <c r="L82" s="77"/>
      <c r="M82" s="77"/>
      <c r="N82" s="82"/>
      <c r="O82" s="82"/>
      <c r="P82" s="82"/>
      <c r="Q82" s="82"/>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row>
    <row r="83" spans="1:48" s="91" customFormat="1" ht="20.25" customHeight="1">
      <c r="A83" s="115">
        <v>2.6</v>
      </c>
      <c r="B83" s="116" t="s">
        <v>77</v>
      </c>
      <c r="C83" s="15" t="s">
        <v>229</v>
      </c>
      <c r="D83" s="21">
        <v>73.160718599999996</v>
      </c>
      <c r="E83" s="16" t="s">
        <v>258</v>
      </c>
      <c r="F83" s="197" t="s">
        <v>250</v>
      </c>
      <c r="G83" s="198"/>
      <c r="H83" s="18"/>
      <c r="I83" s="18">
        <v>73.160718599999996</v>
      </c>
      <c r="J83" s="77"/>
      <c r="K83" s="77"/>
      <c r="L83" s="77"/>
      <c r="M83" s="77"/>
      <c r="N83" s="82"/>
      <c r="O83" s="82"/>
      <c r="P83" s="82"/>
      <c r="Q83" s="82"/>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row>
    <row r="84" spans="1:48" s="91" customFormat="1" ht="20.25" customHeight="1">
      <c r="A84" s="115"/>
      <c r="B84" s="116"/>
      <c r="C84" s="15" t="s">
        <v>221</v>
      </c>
      <c r="D84" s="21">
        <v>4.8683397999999993</v>
      </c>
      <c r="E84" s="16" t="s">
        <v>251</v>
      </c>
      <c r="F84" s="197" t="s">
        <v>250</v>
      </c>
      <c r="G84" s="198"/>
      <c r="H84" s="18"/>
      <c r="I84" s="18">
        <v>4.8683397999999993</v>
      </c>
      <c r="J84" s="77"/>
      <c r="K84" s="77"/>
      <c r="L84" s="77"/>
      <c r="M84" s="77"/>
      <c r="N84" s="82"/>
      <c r="O84" s="82"/>
      <c r="P84" s="82"/>
      <c r="Q84" s="82"/>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row>
    <row r="85" spans="1:48" s="91" customFormat="1" ht="20.25" customHeight="1">
      <c r="A85" s="115"/>
      <c r="B85" s="116"/>
      <c r="C85" s="15" t="s">
        <v>217</v>
      </c>
      <c r="D85" s="21">
        <v>0.19998659999999999</v>
      </c>
      <c r="E85" s="16" t="s">
        <v>246</v>
      </c>
      <c r="F85" s="197" t="s">
        <v>250</v>
      </c>
      <c r="G85" s="198"/>
      <c r="H85" s="18"/>
      <c r="I85" s="18">
        <v>0.19998659999999999</v>
      </c>
      <c r="J85" s="77"/>
      <c r="K85" s="77"/>
      <c r="L85" s="77"/>
      <c r="M85" s="77"/>
      <c r="N85" s="82"/>
      <c r="O85" s="82"/>
      <c r="P85" s="82"/>
      <c r="Q85" s="82"/>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row>
    <row r="86" spans="1:48" s="91" customFormat="1" ht="20.25" customHeight="1">
      <c r="A86" s="115"/>
      <c r="B86" s="116"/>
      <c r="C86" s="15" t="s">
        <v>215</v>
      </c>
      <c r="D86" s="21">
        <v>1.3835267</v>
      </c>
      <c r="E86" s="16" t="s">
        <v>247</v>
      </c>
      <c r="F86" s="197" t="s">
        <v>250</v>
      </c>
      <c r="G86" s="198"/>
      <c r="H86" s="18"/>
      <c r="I86" s="18">
        <v>1.3835267</v>
      </c>
      <c r="J86" s="77"/>
      <c r="K86" s="77"/>
      <c r="L86" s="77"/>
      <c r="M86" s="77"/>
      <c r="N86" s="82"/>
      <c r="O86" s="82"/>
      <c r="P86" s="82"/>
      <c r="Q86" s="82"/>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row>
    <row r="87" spans="1:48" s="91" customFormat="1" ht="20.25" customHeight="1">
      <c r="A87" s="115"/>
      <c r="B87" s="116"/>
      <c r="C87" s="15" t="s">
        <v>219</v>
      </c>
      <c r="D87" s="21">
        <v>5.5307299999999997E-2</v>
      </c>
      <c r="E87" s="16" t="s">
        <v>251</v>
      </c>
      <c r="F87" s="197" t="s">
        <v>255</v>
      </c>
      <c r="G87" s="198"/>
      <c r="H87" s="18"/>
      <c r="I87" s="18"/>
      <c r="J87" s="77"/>
      <c r="K87" s="77"/>
      <c r="L87" s="77"/>
      <c r="M87" s="77"/>
      <c r="N87" s="82"/>
      <c r="O87" s="82"/>
      <c r="P87" s="82"/>
      <c r="Q87" s="82"/>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row>
    <row r="88" spans="1:48" s="91" customFormat="1" ht="20.25" customHeight="1">
      <c r="A88" s="115">
        <v>2.7</v>
      </c>
      <c r="B88" s="116" t="s">
        <v>78</v>
      </c>
      <c r="C88" s="15" t="s">
        <v>230</v>
      </c>
      <c r="D88" s="21">
        <v>302.68765743</v>
      </c>
      <c r="E88" s="16" t="s">
        <v>253</v>
      </c>
      <c r="F88" s="197" t="s">
        <v>250</v>
      </c>
      <c r="G88" s="198"/>
      <c r="H88" s="18"/>
      <c r="I88" s="18">
        <v>302.68765743</v>
      </c>
      <c r="J88" s="77"/>
      <c r="K88" s="77"/>
      <c r="L88" s="77"/>
      <c r="M88" s="77"/>
      <c r="N88" s="82"/>
      <c r="O88" s="82"/>
      <c r="P88" s="82"/>
      <c r="Q88" s="82"/>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row>
    <row r="89" spans="1:48" s="91" customFormat="1" ht="20.25" customHeight="1">
      <c r="A89" s="115"/>
      <c r="B89" s="116"/>
      <c r="C89" s="15" t="s">
        <v>216</v>
      </c>
      <c r="D89" s="21">
        <v>4465.1297863000009</v>
      </c>
      <c r="E89" s="16" t="s">
        <v>246</v>
      </c>
      <c r="F89" s="197" t="s">
        <v>250</v>
      </c>
      <c r="G89" s="198"/>
      <c r="H89" s="18"/>
      <c r="I89" s="18">
        <v>4465.1297863000009</v>
      </c>
      <c r="J89" s="77"/>
      <c r="K89" s="77"/>
      <c r="L89" s="77"/>
      <c r="M89" s="77"/>
      <c r="N89" s="82"/>
      <c r="O89" s="82"/>
      <c r="P89" s="82"/>
      <c r="Q89" s="82"/>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row>
    <row r="90" spans="1:48" s="91" customFormat="1" ht="20.25" customHeight="1">
      <c r="A90" s="115"/>
      <c r="B90" s="116"/>
      <c r="C90" s="15" t="s">
        <v>227</v>
      </c>
      <c r="D90" s="21">
        <v>3.7583892999999997</v>
      </c>
      <c r="E90" s="16" t="s">
        <v>251</v>
      </c>
      <c r="F90" s="197" t="s">
        <v>250</v>
      </c>
      <c r="G90" s="198"/>
      <c r="H90" s="18"/>
      <c r="I90" s="18">
        <v>3.7583892999999997</v>
      </c>
      <c r="J90" s="77"/>
      <c r="K90" s="77"/>
      <c r="L90" s="77"/>
      <c r="M90" s="77"/>
      <c r="N90" s="82"/>
      <c r="O90" s="82"/>
      <c r="P90" s="82"/>
      <c r="Q90" s="82"/>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row>
    <row r="91" spans="1:48" s="91" customFormat="1" ht="20.25" customHeight="1">
      <c r="A91" s="115"/>
      <c r="B91" s="116"/>
      <c r="C91" s="15" t="s">
        <v>225</v>
      </c>
      <c r="D91" s="21">
        <v>12.87130881</v>
      </c>
      <c r="E91" s="16" t="s">
        <v>254</v>
      </c>
      <c r="F91" s="197" t="s">
        <v>256</v>
      </c>
      <c r="G91" s="198"/>
      <c r="H91" s="18"/>
      <c r="I91" s="18"/>
      <c r="J91" s="77"/>
      <c r="K91" s="77"/>
      <c r="L91" s="77"/>
      <c r="M91" s="77"/>
      <c r="N91" s="82"/>
      <c r="O91" s="82"/>
      <c r="P91" s="82"/>
      <c r="Q91" s="82"/>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row>
    <row r="92" spans="1:48" s="91" customFormat="1" ht="20.25" customHeight="1">
      <c r="A92" s="115"/>
      <c r="B92" s="116"/>
      <c r="C92" s="15" t="s">
        <v>231</v>
      </c>
      <c r="D92" s="21">
        <v>0.1148735</v>
      </c>
      <c r="E92" s="16" t="s">
        <v>249</v>
      </c>
      <c r="F92" s="197" t="s">
        <v>250</v>
      </c>
      <c r="G92" s="198"/>
      <c r="H92" s="18"/>
      <c r="I92" s="18">
        <v>0.1148735</v>
      </c>
      <c r="J92" s="77"/>
      <c r="K92" s="77"/>
      <c r="L92" s="77"/>
      <c r="M92" s="77"/>
      <c r="N92" s="82"/>
      <c r="O92" s="82"/>
      <c r="P92" s="82"/>
      <c r="Q92" s="82"/>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row>
    <row r="93" spans="1:48" s="91" customFormat="1" ht="20.25" customHeight="1">
      <c r="A93" s="115"/>
      <c r="B93" s="116"/>
      <c r="C93" s="15" t="s">
        <v>232</v>
      </c>
      <c r="D93" s="21">
        <v>1.8347594</v>
      </c>
      <c r="E93" s="16" t="s">
        <v>251</v>
      </c>
      <c r="F93" s="197" t="s">
        <v>255</v>
      </c>
      <c r="G93" s="198"/>
      <c r="H93" s="18"/>
      <c r="I93" s="18"/>
      <c r="J93" s="77"/>
      <c r="K93" s="77"/>
      <c r="L93" s="77"/>
      <c r="M93" s="77"/>
      <c r="N93" s="82"/>
      <c r="O93" s="82"/>
      <c r="P93" s="82"/>
      <c r="Q93" s="82"/>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row>
    <row r="94" spans="1:48" s="91" customFormat="1" ht="20.25" customHeight="1">
      <c r="A94" s="115"/>
      <c r="B94" s="116"/>
      <c r="C94" s="15" t="s">
        <v>228</v>
      </c>
      <c r="D94" s="21">
        <v>110.3792639</v>
      </c>
      <c r="E94" s="16" t="s">
        <v>253</v>
      </c>
      <c r="F94" s="197" t="s">
        <v>250</v>
      </c>
      <c r="G94" s="198"/>
      <c r="H94" s="18"/>
      <c r="I94" s="18">
        <v>110.3792639</v>
      </c>
      <c r="J94" s="77"/>
      <c r="K94" s="77"/>
      <c r="L94" s="77"/>
      <c r="M94" s="77"/>
      <c r="N94" s="82"/>
      <c r="O94" s="82"/>
      <c r="P94" s="82"/>
      <c r="Q94" s="82"/>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row>
    <row r="95" spans="1:48" s="91" customFormat="1" ht="20.25" customHeight="1">
      <c r="A95" s="115"/>
      <c r="B95" s="116"/>
      <c r="C95" s="15" t="s">
        <v>215</v>
      </c>
      <c r="D95" s="21">
        <v>18</v>
      </c>
      <c r="E95" s="16" t="s">
        <v>247</v>
      </c>
      <c r="F95" s="197" t="s">
        <v>250</v>
      </c>
      <c r="G95" s="198"/>
      <c r="H95" s="18"/>
      <c r="I95" s="18">
        <v>18</v>
      </c>
      <c r="J95" s="77"/>
      <c r="K95" s="77"/>
      <c r="L95" s="77"/>
      <c r="M95" s="77"/>
      <c r="N95" s="82"/>
      <c r="O95" s="82"/>
      <c r="P95" s="82"/>
      <c r="Q95" s="82"/>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row>
    <row r="96" spans="1:48" s="91" customFormat="1" ht="20.25" customHeight="1">
      <c r="A96" s="115">
        <v>2.8</v>
      </c>
      <c r="B96" s="116" t="s">
        <v>79</v>
      </c>
      <c r="C96" s="15" t="s">
        <v>217</v>
      </c>
      <c r="D96" s="21">
        <v>6.9699999999999996E-3</v>
      </c>
      <c r="E96" s="16" t="s">
        <v>246</v>
      </c>
      <c r="F96" s="197" t="s">
        <v>250</v>
      </c>
      <c r="G96" s="198"/>
      <c r="H96" s="18"/>
      <c r="I96" s="18">
        <v>6.9699999999999996E-3</v>
      </c>
      <c r="J96" s="77"/>
      <c r="K96" s="77"/>
      <c r="L96" s="77"/>
      <c r="M96" s="77"/>
      <c r="N96" s="82"/>
      <c r="O96" s="82"/>
      <c r="P96" s="82"/>
      <c r="Q96" s="82"/>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row>
    <row r="97" spans="1:48" s="91" customFormat="1" ht="20.25" customHeight="1">
      <c r="A97" s="115">
        <v>3</v>
      </c>
      <c r="B97" s="116" t="s">
        <v>80</v>
      </c>
      <c r="C97" s="15" t="s">
        <v>233</v>
      </c>
      <c r="D97" s="21">
        <v>5.1399651999999998</v>
      </c>
      <c r="E97" s="16" t="s">
        <v>254</v>
      </c>
      <c r="F97" s="197" t="s">
        <v>256</v>
      </c>
      <c r="G97" s="198"/>
      <c r="H97" s="18"/>
      <c r="I97" s="18"/>
      <c r="J97" s="77"/>
      <c r="K97" s="77"/>
      <c r="L97" s="77"/>
      <c r="M97" s="77"/>
      <c r="N97" s="82"/>
      <c r="O97" s="82"/>
      <c r="P97" s="82"/>
      <c r="Q97" s="82"/>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row>
    <row r="98" spans="1:48" s="91" customFormat="1" ht="20.25" customHeight="1">
      <c r="A98" s="115"/>
      <c r="B98" s="116"/>
      <c r="C98" s="15" t="s">
        <v>210</v>
      </c>
      <c r="D98" s="21">
        <v>9</v>
      </c>
      <c r="E98" s="16" t="s">
        <v>246</v>
      </c>
      <c r="F98" s="197" t="s">
        <v>250</v>
      </c>
      <c r="G98" s="198"/>
      <c r="H98" s="18"/>
      <c r="I98" s="18">
        <v>9</v>
      </c>
      <c r="J98" s="77"/>
      <c r="K98" s="77"/>
      <c r="L98" s="77"/>
      <c r="M98" s="77"/>
      <c r="N98" s="82"/>
      <c r="O98" s="82"/>
      <c r="P98" s="82"/>
      <c r="Q98" s="82"/>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row>
    <row r="99" spans="1:48" s="91" customFormat="1" ht="20.25" customHeight="1">
      <c r="A99" s="115"/>
      <c r="B99" s="116"/>
      <c r="C99" s="15" t="s">
        <v>224</v>
      </c>
      <c r="D99" s="21">
        <v>168.621568</v>
      </c>
      <c r="E99" s="16" t="s">
        <v>253</v>
      </c>
      <c r="F99" s="197" t="s">
        <v>250</v>
      </c>
      <c r="G99" s="198"/>
      <c r="H99" s="18"/>
      <c r="I99" s="18">
        <v>168.621568</v>
      </c>
      <c r="J99" s="77"/>
      <c r="K99" s="77"/>
      <c r="L99" s="77"/>
      <c r="M99" s="77"/>
      <c r="N99" s="82"/>
      <c r="O99" s="82"/>
      <c r="P99" s="82"/>
      <c r="Q99" s="82"/>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row>
    <row r="100" spans="1:48" s="91" customFormat="1" ht="20.25" customHeight="1">
      <c r="A100" s="115"/>
      <c r="B100" s="116"/>
      <c r="C100" s="15" t="s">
        <v>211</v>
      </c>
      <c r="D100" s="21">
        <v>4.3500481999999998</v>
      </c>
      <c r="E100" s="16" t="s">
        <v>247</v>
      </c>
      <c r="F100" s="197" t="s">
        <v>250</v>
      </c>
      <c r="G100" s="198"/>
      <c r="H100" s="18"/>
      <c r="I100" s="18">
        <v>4.3500481999999998</v>
      </c>
      <c r="J100" s="77"/>
      <c r="K100" s="77"/>
      <c r="L100" s="77"/>
      <c r="M100" s="77"/>
      <c r="N100" s="82"/>
      <c r="O100" s="82"/>
      <c r="P100" s="82"/>
      <c r="Q100" s="82"/>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row>
    <row r="101" spans="1:48" s="91" customFormat="1" ht="20.25" customHeight="1">
      <c r="A101" s="115"/>
      <c r="B101" s="116"/>
      <c r="C101" s="15" t="s">
        <v>234</v>
      </c>
      <c r="D101" s="21">
        <v>0.27839999999999998</v>
      </c>
      <c r="E101" s="16" t="s">
        <v>249</v>
      </c>
      <c r="F101" s="197" t="s">
        <v>257</v>
      </c>
      <c r="G101" s="198"/>
      <c r="H101" s="18"/>
      <c r="I101" s="18">
        <v>0.27839999999999998</v>
      </c>
      <c r="J101" s="77"/>
      <c r="K101" s="77"/>
      <c r="L101" s="77"/>
      <c r="M101" s="77"/>
      <c r="N101" s="82"/>
      <c r="O101" s="82"/>
      <c r="P101" s="82"/>
      <c r="Q101" s="82"/>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row>
    <row r="102" spans="1:48" s="91" customFormat="1" ht="20.25" customHeight="1">
      <c r="A102" s="115">
        <v>4</v>
      </c>
      <c r="B102" s="116" t="s">
        <v>107</v>
      </c>
      <c r="C102" s="15" t="s">
        <v>217</v>
      </c>
      <c r="D102" s="21">
        <v>1.161848</v>
      </c>
      <c r="E102" s="16" t="s">
        <v>246</v>
      </c>
      <c r="F102" s="197" t="s">
        <v>250</v>
      </c>
      <c r="G102" s="198"/>
      <c r="H102" s="18"/>
      <c r="I102" s="18">
        <v>1.161848</v>
      </c>
      <c r="J102" s="77"/>
      <c r="K102" s="77"/>
      <c r="L102" s="77"/>
      <c r="M102" s="77"/>
      <c r="N102" s="82"/>
      <c r="O102" s="82"/>
      <c r="P102" s="82"/>
      <c r="Q102" s="82"/>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row>
    <row r="103" spans="1:48" s="91" customFormat="1" ht="20.25" customHeight="1">
      <c r="A103" s="115"/>
      <c r="B103" s="116"/>
      <c r="C103" s="15" t="s">
        <v>235</v>
      </c>
      <c r="D103" s="21">
        <v>458.09294999999997</v>
      </c>
      <c r="E103" s="16" t="s">
        <v>249</v>
      </c>
      <c r="F103" s="197" t="s">
        <v>250</v>
      </c>
      <c r="G103" s="198"/>
      <c r="H103" s="18"/>
      <c r="I103" s="18">
        <v>458.09294999999997</v>
      </c>
      <c r="J103" s="77"/>
      <c r="K103" s="77"/>
      <c r="L103" s="77"/>
      <c r="M103" s="77"/>
      <c r="N103" s="82"/>
      <c r="O103" s="82"/>
      <c r="P103" s="82"/>
      <c r="Q103" s="82"/>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row>
    <row r="104" spans="1:48" s="91" customFormat="1" ht="20.25" customHeight="1">
      <c r="A104" s="115"/>
      <c r="B104" s="116"/>
      <c r="C104" s="15" t="s">
        <v>236</v>
      </c>
      <c r="D104" s="21">
        <v>22.434474999999999</v>
      </c>
      <c r="E104" s="16" t="s">
        <v>249</v>
      </c>
      <c r="F104" s="197" t="s">
        <v>250</v>
      </c>
      <c r="G104" s="198"/>
      <c r="H104" s="18"/>
      <c r="I104" s="18">
        <v>22.434474999999999</v>
      </c>
      <c r="J104" s="77"/>
      <c r="K104" s="77"/>
      <c r="L104" s="77"/>
      <c r="M104" s="77"/>
      <c r="N104" s="82"/>
      <c r="O104" s="82"/>
      <c r="P104" s="82"/>
      <c r="Q104" s="82"/>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row>
    <row r="105" spans="1:48" s="91" customFormat="1" ht="20.25" customHeight="1">
      <c r="A105" s="115"/>
      <c r="B105" s="116"/>
      <c r="C105" s="15" t="s">
        <v>222</v>
      </c>
      <c r="D105" s="21">
        <v>6.6149300000000002</v>
      </c>
      <c r="E105" s="16" t="s">
        <v>252</v>
      </c>
      <c r="F105" s="197" t="s">
        <v>256</v>
      </c>
      <c r="G105" s="198"/>
      <c r="H105" s="18"/>
      <c r="I105" s="18"/>
      <c r="J105" s="77"/>
      <c r="K105" s="77"/>
      <c r="L105" s="77"/>
      <c r="M105" s="77"/>
      <c r="N105" s="82"/>
      <c r="O105" s="82"/>
      <c r="P105" s="82"/>
      <c r="Q105" s="82"/>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row>
    <row r="106" spans="1:48" s="91" customFormat="1" ht="20.25" customHeight="1">
      <c r="A106" s="115">
        <v>5</v>
      </c>
      <c r="B106" s="116" t="s">
        <v>82</v>
      </c>
      <c r="C106" s="15" t="s">
        <v>217</v>
      </c>
      <c r="D106" s="21">
        <v>3.7591451999999999</v>
      </c>
      <c r="E106" s="16" t="s">
        <v>246</v>
      </c>
      <c r="F106" s="197" t="s">
        <v>250</v>
      </c>
      <c r="G106" s="198"/>
      <c r="H106" s="18"/>
      <c r="I106" s="18">
        <v>3.7591451999999999</v>
      </c>
      <c r="J106" s="77"/>
      <c r="K106" s="77"/>
      <c r="L106" s="77"/>
      <c r="M106" s="77"/>
      <c r="N106" s="82"/>
      <c r="O106" s="82"/>
      <c r="P106" s="82"/>
      <c r="Q106" s="82"/>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row>
    <row r="107" spans="1:48" s="91" customFormat="1" ht="20.25" customHeight="1">
      <c r="A107" s="115"/>
      <c r="B107" s="116"/>
      <c r="C107" s="15" t="s">
        <v>237</v>
      </c>
      <c r="D107" s="21">
        <v>0.51480574999999995</v>
      </c>
      <c r="E107" s="16" t="s">
        <v>259</v>
      </c>
      <c r="F107" s="197" t="s">
        <v>256</v>
      </c>
      <c r="G107" s="198"/>
      <c r="H107" s="18"/>
      <c r="I107" s="18"/>
      <c r="J107" s="77"/>
      <c r="K107" s="77"/>
      <c r="L107" s="77"/>
      <c r="M107" s="77"/>
      <c r="N107" s="82"/>
      <c r="O107" s="82"/>
      <c r="P107" s="82"/>
      <c r="Q107" s="82"/>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row>
    <row r="108" spans="1:48" s="91" customFormat="1" ht="20.25" customHeight="1">
      <c r="A108" s="115"/>
      <c r="B108" s="116"/>
      <c r="C108" s="15" t="s">
        <v>219</v>
      </c>
      <c r="D108" s="21">
        <v>0.79419525000000002</v>
      </c>
      <c r="E108" s="16" t="s">
        <v>251</v>
      </c>
      <c r="F108" s="197" t="s">
        <v>255</v>
      </c>
      <c r="G108" s="198"/>
      <c r="H108" s="18"/>
      <c r="I108" s="18"/>
      <c r="J108" s="77"/>
      <c r="K108" s="77"/>
      <c r="L108" s="77"/>
      <c r="M108" s="77"/>
      <c r="N108" s="82"/>
      <c r="O108" s="82"/>
      <c r="P108" s="82"/>
      <c r="Q108" s="82"/>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row>
    <row r="109" spans="1:48" s="91" customFormat="1" ht="20.25" customHeight="1">
      <c r="A109" s="115"/>
      <c r="B109" s="116"/>
      <c r="C109" s="15" t="s">
        <v>238</v>
      </c>
      <c r="D109" s="21">
        <v>25.354934869999997</v>
      </c>
      <c r="E109" s="16" t="s">
        <v>259</v>
      </c>
      <c r="F109" s="197" t="s">
        <v>250</v>
      </c>
      <c r="G109" s="198"/>
      <c r="H109" s="18"/>
      <c r="I109" s="18">
        <v>25.354934869999997</v>
      </c>
      <c r="J109" s="77"/>
      <c r="K109" s="77"/>
      <c r="L109" s="77"/>
      <c r="M109" s="77"/>
      <c r="N109" s="82"/>
      <c r="O109" s="82"/>
      <c r="P109" s="82"/>
      <c r="Q109" s="82"/>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row>
    <row r="110" spans="1:48" s="91" customFormat="1" ht="20.25" customHeight="1">
      <c r="A110" s="115"/>
      <c r="B110" s="116"/>
      <c r="C110" s="15" t="s">
        <v>214</v>
      </c>
      <c r="D110" s="21">
        <v>12.743038000000002</v>
      </c>
      <c r="E110" s="16" t="s">
        <v>259</v>
      </c>
      <c r="F110" s="197" t="s">
        <v>250</v>
      </c>
      <c r="G110" s="198"/>
      <c r="H110" s="18"/>
      <c r="I110" s="18">
        <v>12.743038000000002</v>
      </c>
      <c r="J110" s="77"/>
      <c r="K110" s="77"/>
      <c r="L110" s="77"/>
      <c r="M110" s="77"/>
      <c r="N110" s="82"/>
      <c r="O110" s="82"/>
      <c r="P110" s="82"/>
      <c r="Q110" s="82"/>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row>
    <row r="111" spans="1:48" s="91" customFormat="1" ht="20.25" customHeight="1">
      <c r="A111" s="115"/>
      <c r="B111" s="116"/>
      <c r="C111" s="15" t="s">
        <v>239</v>
      </c>
      <c r="D111" s="21">
        <v>12.978567</v>
      </c>
      <c r="E111" s="16" t="s">
        <v>259</v>
      </c>
      <c r="F111" s="197" t="s">
        <v>250</v>
      </c>
      <c r="G111" s="198"/>
      <c r="H111" s="18"/>
      <c r="I111" s="18">
        <v>12.978567</v>
      </c>
      <c r="J111" s="77"/>
      <c r="K111" s="77"/>
      <c r="L111" s="77"/>
      <c r="M111" s="77"/>
      <c r="N111" s="82"/>
      <c r="O111" s="82"/>
      <c r="P111" s="82"/>
      <c r="Q111" s="82"/>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row>
    <row r="112" spans="1:48" s="91" customFormat="1" ht="20.25" customHeight="1">
      <c r="A112" s="115"/>
      <c r="B112" s="116"/>
      <c r="C112" s="15" t="s">
        <v>240</v>
      </c>
      <c r="D112" s="21">
        <v>13.118449500000001</v>
      </c>
      <c r="E112" s="16" t="s">
        <v>260</v>
      </c>
      <c r="F112" s="197" t="s">
        <v>257</v>
      </c>
      <c r="G112" s="198"/>
      <c r="H112" s="18">
        <v>13.118449500000001</v>
      </c>
      <c r="I112" s="18"/>
      <c r="J112" s="77"/>
      <c r="K112" s="77"/>
      <c r="L112" s="77"/>
      <c r="M112" s="77"/>
      <c r="N112" s="82"/>
      <c r="O112" s="82"/>
      <c r="P112" s="82"/>
      <c r="Q112" s="82"/>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row>
    <row r="113" spans="1:48" s="91" customFormat="1" ht="20.25" customHeight="1">
      <c r="A113" s="115"/>
      <c r="B113" s="116"/>
      <c r="C113" s="15" t="s">
        <v>241</v>
      </c>
      <c r="D113" s="21">
        <v>1</v>
      </c>
      <c r="E113" s="16" t="s">
        <v>259</v>
      </c>
      <c r="F113" s="197" t="s">
        <v>250</v>
      </c>
      <c r="G113" s="198"/>
      <c r="H113" s="18"/>
      <c r="I113" s="18">
        <v>1</v>
      </c>
      <c r="J113" s="77"/>
      <c r="K113" s="77"/>
      <c r="L113" s="77"/>
      <c r="M113" s="77"/>
      <c r="N113" s="82"/>
      <c r="O113" s="82"/>
      <c r="P113" s="82"/>
      <c r="Q113" s="82"/>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row>
    <row r="114" spans="1:48" s="91" customFormat="1" ht="20.25" customHeight="1">
      <c r="A114" s="115"/>
      <c r="B114" s="116"/>
      <c r="C114" s="15" t="s">
        <v>210</v>
      </c>
      <c r="D114" s="21">
        <v>113</v>
      </c>
      <c r="E114" s="16" t="s">
        <v>246</v>
      </c>
      <c r="F114" s="197" t="s">
        <v>250</v>
      </c>
      <c r="G114" s="198"/>
      <c r="H114" s="18"/>
      <c r="I114" s="18">
        <v>113</v>
      </c>
      <c r="J114" s="77"/>
      <c r="K114" s="77"/>
      <c r="L114" s="77"/>
      <c r="M114" s="77"/>
      <c r="N114" s="82"/>
      <c r="O114" s="82"/>
      <c r="P114" s="82"/>
      <c r="Q114" s="82"/>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row>
    <row r="115" spans="1:48" s="91" customFormat="1" ht="20.25" customHeight="1">
      <c r="A115" s="115">
        <v>6</v>
      </c>
      <c r="B115" s="116" t="s">
        <v>83</v>
      </c>
      <c r="C115" s="15" t="s">
        <v>221</v>
      </c>
      <c r="D115" s="21">
        <v>5.7099999999999998E-2</v>
      </c>
      <c r="E115" s="16" t="s">
        <v>251</v>
      </c>
      <c r="F115" s="197" t="s">
        <v>250</v>
      </c>
      <c r="G115" s="198"/>
      <c r="H115" s="18"/>
      <c r="I115" s="18">
        <v>5.7099999999999998E-2</v>
      </c>
      <c r="J115" s="77"/>
      <c r="K115" s="77"/>
      <c r="L115" s="77"/>
      <c r="M115" s="77"/>
      <c r="N115" s="82"/>
      <c r="O115" s="82"/>
      <c r="P115" s="82"/>
      <c r="Q115" s="82"/>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row>
    <row r="116" spans="1:48" s="91" customFormat="1" ht="20.25" customHeight="1">
      <c r="A116" s="115">
        <v>7</v>
      </c>
      <c r="B116" s="116" t="s">
        <v>84</v>
      </c>
      <c r="C116" s="15"/>
      <c r="D116" s="21"/>
      <c r="E116" s="16"/>
      <c r="F116" s="197"/>
      <c r="G116" s="198"/>
      <c r="H116" s="18"/>
      <c r="I116" s="18"/>
      <c r="J116" s="77"/>
      <c r="K116" s="77"/>
      <c r="L116" s="77"/>
      <c r="M116" s="77"/>
      <c r="N116" s="82"/>
      <c r="O116" s="82"/>
      <c r="P116" s="82"/>
      <c r="Q116" s="82"/>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row>
    <row r="117" spans="1:48" s="91" customFormat="1" ht="20.25" customHeight="1">
      <c r="A117" s="115">
        <v>8</v>
      </c>
      <c r="B117" s="116" t="s">
        <v>85</v>
      </c>
      <c r="C117" s="14" t="s">
        <v>212</v>
      </c>
      <c r="D117" s="20">
        <v>2</v>
      </c>
      <c r="E117" s="16" t="s">
        <v>246</v>
      </c>
      <c r="F117" s="197" t="s">
        <v>250</v>
      </c>
      <c r="G117" s="198"/>
      <c r="H117" s="19"/>
      <c r="I117" s="19">
        <v>2</v>
      </c>
      <c r="J117" s="77"/>
      <c r="K117" s="77"/>
      <c r="L117" s="77"/>
      <c r="M117" s="77"/>
      <c r="N117" s="82"/>
      <c r="O117" s="82"/>
      <c r="P117" s="82"/>
      <c r="Q117" s="82"/>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row>
    <row r="118" spans="1:48" s="91" customFormat="1" ht="20.25" customHeight="1">
      <c r="A118" s="171"/>
      <c r="B118" s="172"/>
      <c r="C118" s="14" t="s">
        <v>211</v>
      </c>
      <c r="D118" s="20">
        <v>55</v>
      </c>
      <c r="E118" s="16" t="s">
        <v>247</v>
      </c>
      <c r="F118" s="197" t="s">
        <v>250</v>
      </c>
      <c r="G118" s="198"/>
      <c r="H118" s="174"/>
      <c r="I118" s="174">
        <v>55</v>
      </c>
      <c r="J118" s="77"/>
      <c r="K118" s="77"/>
      <c r="L118" s="77"/>
      <c r="M118" s="77"/>
      <c r="N118" s="82"/>
      <c r="O118" s="82"/>
      <c r="P118" s="82"/>
      <c r="Q118" s="82"/>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row>
    <row r="119" spans="1:48" s="91" customFormat="1" ht="20.25" customHeight="1">
      <c r="A119" s="171"/>
      <c r="B119" s="172"/>
      <c r="C119" s="14" t="s">
        <v>210</v>
      </c>
      <c r="D119" s="20">
        <v>2369</v>
      </c>
      <c r="E119" s="16" t="s">
        <v>246</v>
      </c>
      <c r="F119" s="197" t="s">
        <v>250</v>
      </c>
      <c r="G119" s="198"/>
      <c r="H119" s="174"/>
      <c r="I119" s="174">
        <v>2369</v>
      </c>
      <c r="J119" s="77"/>
      <c r="K119" s="77"/>
      <c r="L119" s="77"/>
      <c r="M119" s="77"/>
      <c r="N119" s="82"/>
      <c r="O119" s="82"/>
      <c r="P119" s="82"/>
      <c r="Q119" s="82"/>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row>
    <row r="120" spans="1:48" s="91" customFormat="1" ht="20.25" customHeight="1">
      <c r="A120" s="171"/>
      <c r="B120" s="172"/>
      <c r="C120" s="14" t="s">
        <v>242</v>
      </c>
      <c r="D120" s="20">
        <v>746.16300000000001</v>
      </c>
      <c r="E120" s="16" t="s">
        <v>262</v>
      </c>
      <c r="F120" s="197" t="s">
        <v>257</v>
      </c>
      <c r="G120" s="198"/>
      <c r="H120" s="174">
        <v>746.16300000000001</v>
      </c>
      <c r="I120" s="174"/>
      <c r="J120" s="77"/>
      <c r="K120" s="77"/>
      <c r="L120" s="77"/>
      <c r="M120" s="77"/>
      <c r="N120" s="82"/>
      <c r="O120" s="82"/>
      <c r="P120" s="82"/>
      <c r="Q120" s="82"/>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row>
    <row r="121" spans="1:48" s="91" customFormat="1" ht="20.25" customHeight="1">
      <c r="A121" s="171"/>
      <c r="B121" s="172"/>
      <c r="C121" s="14" t="s">
        <v>220</v>
      </c>
      <c r="D121" s="20">
        <v>959.31700000000001</v>
      </c>
      <c r="E121" s="173" t="s">
        <v>261</v>
      </c>
      <c r="F121" s="197" t="s">
        <v>250</v>
      </c>
      <c r="G121" s="198"/>
      <c r="H121" s="174"/>
      <c r="I121" s="174">
        <v>959.31700000000001</v>
      </c>
      <c r="J121" s="77"/>
      <c r="K121" s="77"/>
      <c r="L121" s="77"/>
      <c r="M121" s="77"/>
      <c r="N121" s="82"/>
      <c r="O121" s="82"/>
      <c r="P121" s="82"/>
      <c r="Q121" s="82"/>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row>
    <row r="122" spans="1:48" s="91" customFormat="1" ht="20.25" customHeight="1" thickBot="1">
      <c r="A122" s="171"/>
      <c r="B122" s="172"/>
      <c r="C122" s="14" t="s">
        <v>243</v>
      </c>
      <c r="D122" s="20">
        <v>7</v>
      </c>
      <c r="E122" s="173" t="s">
        <v>251</v>
      </c>
      <c r="F122" s="197" t="s">
        <v>250</v>
      </c>
      <c r="G122" s="198"/>
      <c r="H122" s="174"/>
      <c r="I122" s="174">
        <v>7</v>
      </c>
      <c r="J122" s="77"/>
      <c r="K122" s="77"/>
      <c r="L122" s="77"/>
      <c r="M122" s="77"/>
      <c r="N122" s="82"/>
      <c r="O122" s="82"/>
      <c r="P122" s="82"/>
      <c r="Q122" s="82"/>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row>
    <row r="123" spans="1:48" s="91" customFormat="1" ht="29.25" customHeight="1" thickBot="1">
      <c r="C123" s="118" t="s">
        <v>142</v>
      </c>
      <c r="D123" s="57">
        <f>SUM(D44:D117)</f>
        <v>188588.77826710991</v>
      </c>
      <c r="E123" s="207"/>
      <c r="F123" s="207"/>
      <c r="G123" s="207"/>
      <c r="H123" s="58">
        <f>SUM(H44:H117)</f>
        <v>114.1184495</v>
      </c>
      <c r="I123" s="59">
        <f>SUM(I44:I117)</f>
        <v>188407.91635289995</v>
      </c>
      <c r="J123" s="77"/>
      <c r="K123" s="77"/>
      <c r="L123" s="77"/>
      <c r="M123" s="77"/>
      <c r="N123" s="82"/>
      <c r="O123" s="82"/>
      <c r="P123" s="82"/>
      <c r="Q123" s="82"/>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row>
    <row r="124" spans="1:48" s="122" customFormat="1" ht="34.5" customHeight="1" thickBot="1">
      <c r="A124" s="94"/>
      <c r="B124" s="94"/>
      <c r="C124" s="119" t="s">
        <v>153</v>
      </c>
      <c r="D124" s="62">
        <f>D123/$C$6</f>
        <v>6.2308381493742333</v>
      </c>
      <c r="E124" s="207"/>
      <c r="F124" s="207"/>
      <c r="G124" s="207"/>
      <c r="H124" s="67">
        <f t="shared" ref="H124:I124" si="4">H123/$C$6</f>
        <v>3.7703918293851388E-3</v>
      </c>
      <c r="I124" s="63">
        <f t="shared" si="4"/>
        <v>6.2248626012786188</v>
      </c>
      <c r="J124" s="120"/>
      <c r="K124" s="120"/>
      <c r="L124" s="120"/>
      <c r="M124" s="120"/>
      <c r="N124" s="120"/>
      <c r="O124" s="121"/>
      <c r="P124" s="121"/>
      <c r="Q124" s="121"/>
      <c r="R124" s="121"/>
      <c r="S124" s="120"/>
      <c r="T124" s="120"/>
      <c r="U124" s="120"/>
      <c r="V124" s="120"/>
      <c r="W124" s="120"/>
      <c r="X124" s="120"/>
      <c r="Y124" s="120"/>
      <c r="Z124" s="120"/>
      <c r="AA124" s="120"/>
      <c r="AB124" s="120"/>
      <c r="AC124" s="120"/>
      <c r="AD124" s="120"/>
      <c r="AE124" s="120"/>
      <c r="AF124" s="120"/>
      <c r="AG124" s="120"/>
      <c r="AH124" s="120"/>
      <c r="AI124" s="120"/>
      <c r="AJ124" s="120"/>
      <c r="AK124" s="120"/>
      <c r="AL124" s="120"/>
      <c r="AM124" s="120"/>
      <c r="AN124" s="120"/>
      <c r="AO124" s="120"/>
      <c r="AP124" s="120"/>
      <c r="AQ124" s="120"/>
      <c r="AR124" s="120"/>
      <c r="AS124" s="120"/>
      <c r="AT124" s="120"/>
      <c r="AU124" s="120"/>
    </row>
    <row r="125" spans="1:48" s="122" customFormat="1" ht="34.5" customHeight="1">
      <c r="A125" s="94"/>
      <c r="B125" s="94"/>
      <c r="C125" s="123"/>
      <c r="D125" s="55"/>
      <c r="E125" s="54"/>
      <c r="F125" s="54"/>
      <c r="G125" s="54"/>
      <c r="H125" s="56"/>
      <c r="I125" s="56"/>
      <c r="J125" s="120"/>
      <c r="K125" s="120"/>
      <c r="L125" s="120"/>
      <c r="M125" s="120"/>
      <c r="N125" s="120"/>
      <c r="O125" s="121"/>
      <c r="P125" s="121"/>
      <c r="Q125" s="121"/>
      <c r="R125" s="121"/>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row>
    <row r="126" spans="1:48" s="122" customFormat="1" ht="78.75" customHeight="1">
      <c r="A126" s="211" t="s">
        <v>170</v>
      </c>
      <c r="B126" s="212"/>
      <c r="C126" s="31" t="s">
        <v>131</v>
      </c>
      <c r="D126" s="93"/>
      <c r="E126" s="93"/>
      <c r="F126" s="93"/>
      <c r="G126" s="120"/>
      <c r="H126" s="120"/>
      <c r="I126" s="120"/>
      <c r="J126" s="120"/>
      <c r="K126" s="120"/>
      <c r="L126" s="120"/>
      <c r="M126" s="120"/>
      <c r="N126" s="120"/>
      <c r="O126" s="121"/>
      <c r="P126" s="121"/>
      <c r="Q126" s="121"/>
      <c r="R126" s="121"/>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row>
    <row r="127" spans="1:48" s="122" customFormat="1" ht="26.25" customHeight="1">
      <c r="A127" s="54"/>
      <c r="B127" s="54"/>
      <c r="C127" s="93"/>
      <c r="D127" s="93"/>
      <c r="E127" s="93"/>
      <c r="F127" s="93"/>
      <c r="G127" s="120"/>
      <c r="H127" s="120"/>
      <c r="I127" s="120"/>
      <c r="J127" s="120"/>
      <c r="K127" s="120"/>
      <c r="L127" s="120"/>
      <c r="M127" s="120"/>
      <c r="N127" s="120"/>
      <c r="O127" s="121"/>
      <c r="P127" s="121"/>
      <c r="Q127" s="121"/>
      <c r="R127" s="121"/>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row>
    <row r="128" spans="1:48" s="122" customFormat="1" ht="26.25" customHeight="1">
      <c r="A128" s="263" t="s">
        <v>122</v>
      </c>
      <c r="B128" s="263"/>
      <c r="C128" s="263"/>
      <c r="D128" s="263"/>
      <c r="E128" s="263"/>
      <c r="F128" s="263"/>
      <c r="G128" s="263"/>
      <c r="H128" s="263"/>
      <c r="I128" s="263"/>
      <c r="J128" s="263"/>
      <c r="K128" s="263"/>
      <c r="L128" s="263"/>
      <c r="M128" s="263"/>
      <c r="N128" s="263"/>
      <c r="O128" s="263"/>
      <c r="P128" s="263"/>
      <c r="Q128" s="263"/>
      <c r="R128" s="263"/>
      <c r="S128" s="263"/>
      <c r="T128" s="263"/>
      <c r="U128" s="120"/>
      <c r="V128" s="120"/>
      <c r="W128" s="120"/>
      <c r="X128" s="120"/>
      <c r="Y128" s="120"/>
      <c r="Z128" s="120"/>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row>
    <row r="129" spans="1:47" s="122" customFormat="1" ht="13">
      <c r="A129" s="264"/>
      <c r="B129" s="264"/>
      <c r="C129" s="264"/>
      <c r="D129" s="264"/>
      <c r="E129" s="264"/>
      <c r="F129" s="264"/>
      <c r="G129" s="264"/>
      <c r="H129" s="264"/>
      <c r="I129" s="264"/>
      <c r="J129" s="264"/>
      <c r="K129" s="264"/>
      <c r="L129" s="264"/>
      <c r="M129" s="264"/>
      <c r="N129" s="264"/>
      <c r="O129" s="264"/>
      <c r="P129" s="264"/>
      <c r="Q129" s="264"/>
      <c r="R129" s="264"/>
      <c r="S129" s="264"/>
      <c r="T129" s="264"/>
      <c r="U129" s="120"/>
      <c r="V129" s="120"/>
      <c r="W129" s="120"/>
      <c r="X129" s="120"/>
      <c r="Y129" s="120"/>
      <c r="Z129" s="120"/>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c r="AU129" s="120"/>
    </row>
    <row r="130" spans="1:47" ht="23.25" customHeight="1">
      <c r="A130" s="265" t="s">
        <v>121</v>
      </c>
      <c r="B130" s="266"/>
      <c r="C130" s="271" t="s">
        <v>164</v>
      </c>
      <c r="D130" s="271" t="s">
        <v>160</v>
      </c>
      <c r="E130" s="251" t="s">
        <v>158</v>
      </c>
      <c r="F130" s="253"/>
      <c r="G130" s="252" t="s">
        <v>159</v>
      </c>
      <c r="H130" s="252"/>
      <c r="I130" s="252"/>
      <c r="J130" s="252"/>
      <c r="K130" s="252"/>
      <c r="L130" s="252"/>
      <c r="M130" s="252"/>
      <c r="N130" s="252"/>
      <c r="O130" s="251" t="s">
        <v>161</v>
      </c>
      <c r="P130" s="252"/>
      <c r="Q130" s="252"/>
      <c r="R130" s="253"/>
      <c r="S130" s="257" t="s">
        <v>120</v>
      </c>
      <c r="T130" s="253" t="s">
        <v>162</v>
      </c>
    </row>
    <row r="131" spans="1:47" ht="39.4" customHeight="1">
      <c r="A131" s="267"/>
      <c r="B131" s="268"/>
      <c r="C131" s="326"/>
      <c r="D131" s="272"/>
      <c r="E131" s="254"/>
      <c r="F131" s="256"/>
      <c r="G131" s="255"/>
      <c r="H131" s="255"/>
      <c r="I131" s="255"/>
      <c r="J131" s="255"/>
      <c r="K131" s="255"/>
      <c r="L131" s="255"/>
      <c r="M131" s="255"/>
      <c r="N131" s="255"/>
      <c r="O131" s="254"/>
      <c r="P131" s="255"/>
      <c r="Q131" s="255"/>
      <c r="R131" s="256"/>
      <c r="S131" s="258"/>
      <c r="T131" s="256"/>
    </row>
    <row r="132" spans="1:47" ht="24.75" customHeight="1">
      <c r="A132" s="269"/>
      <c r="B132" s="270"/>
      <c r="C132" s="326"/>
      <c r="D132" s="260" t="s">
        <v>115</v>
      </c>
      <c r="E132" s="261"/>
      <c r="F132" s="262"/>
      <c r="G132" s="260" t="s">
        <v>114</v>
      </c>
      <c r="H132" s="261"/>
      <c r="I132" s="261"/>
      <c r="J132" s="261"/>
      <c r="K132" s="261"/>
      <c r="L132" s="261"/>
      <c r="M132" s="261"/>
      <c r="N132" s="262"/>
      <c r="O132" s="260" t="s">
        <v>113</v>
      </c>
      <c r="P132" s="261"/>
      <c r="Q132" s="261"/>
      <c r="R132" s="262"/>
      <c r="S132" s="258"/>
      <c r="T132" s="253" t="s">
        <v>112</v>
      </c>
    </row>
    <row r="133" spans="1:47" ht="27" customHeight="1">
      <c r="A133" s="124" t="s">
        <v>65</v>
      </c>
      <c r="B133" s="125"/>
      <c r="C133" s="327"/>
      <c r="D133" s="126" t="s">
        <v>86</v>
      </c>
      <c r="E133" s="126" t="s">
        <v>129</v>
      </c>
      <c r="F133" s="126" t="s">
        <v>88</v>
      </c>
      <c r="G133" s="126" t="s">
        <v>89</v>
      </c>
      <c r="H133" s="126" t="s">
        <v>90</v>
      </c>
      <c r="I133" s="126" t="s">
        <v>91</v>
      </c>
      <c r="J133" s="126" t="s">
        <v>92</v>
      </c>
      <c r="K133" s="126" t="s">
        <v>93</v>
      </c>
      <c r="L133" s="260" t="s">
        <v>94</v>
      </c>
      <c r="M133" s="262"/>
      <c r="N133" s="126" t="s">
        <v>95</v>
      </c>
      <c r="O133" s="126" t="s">
        <v>96</v>
      </c>
      <c r="P133" s="126" t="s">
        <v>97</v>
      </c>
      <c r="Q133" s="126" t="s">
        <v>98</v>
      </c>
      <c r="R133" s="126" t="s">
        <v>99</v>
      </c>
      <c r="S133" s="259"/>
      <c r="T133" s="256"/>
    </row>
    <row r="134" spans="1:47" ht="27" customHeight="1">
      <c r="A134" s="127">
        <v>0.1</v>
      </c>
      <c r="B134" s="116" t="s">
        <v>67</v>
      </c>
      <c r="C134" s="221"/>
      <c r="D134" s="222"/>
      <c r="E134" s="222"/>
      <c r="F134" s="222"/>
      <c r="G134" s="222"/>
      <c r="H134" s="222"/>
      <c r="I134" s="222"/>
      <c r="J134" s="222"/>
      <c r="K134" s="222"/>
      <c r="L134" s="222"/>
      <c r="M134" s="222"/>
      <c r="N134" s="223"/>
      <c r="O134" s="39"/>
      <c r="P134" s="39">
        <v>0</v>
      </c>
      <c r="Q134" s="39">
        <v>0</v>
      </c>
      <c r="R134" s="39">
        <v>0</v>
      </c>
      <c r="S134" s="128">
        <f>SUM(C134:R134)</f>
        <v>0</v>
      </c>
      <c r="T134" s="33">
        <v>0</v>
      </c>
    </row>
    <row r="135" spans="1:47" ht="27" customHeight="1">
      <c r="A135" s="115">
        <v>0.2</v>
      </c>
      <c r="B135" s="116" t="s">
        <v>68</v>
      </c>
      <c r="C135" s="224"/>
      <c r="D135" s="225"/>
      <c r="E135" s="225"/>
      <c r="F135" s="225"/>
      <c r="G135" s="225"/>
      <c r="H135" s="225"/>
      <c r="I135" s="225"/>
      <c r="J135" s="225"/>
      <c r="K135" s="225"/>
      <c r="L135" s="225"/>
      <c r="M135" s="225"/>
      <c r="N135" s="226"/>
      <c r="O135" s="39"/>
      <c r="P135" s="39">
        <v>192076.38</v>
      </c>
      <c r="Q135" s="39">
        <v>0</v>
      </c>
      <c r="R135" s="39">
        <v>0</v>
      </c>
      <c r="S135" s="128">
        <f t="shared" ref="S135:S152" si="5">SUM(C135:R135)</f>
        <v>192076.38</v>
      </c>
      <c r="T135" s="33">
        <v>0</v>
      </c>
    </row>
    <row r="136" spans="1:47" ht="27" customHeight="1">
      <c r="A136" s="115">
        <v>0.3</v>
      </c>
      <c r="B136" s="116" t="s">
        <v>69</v>
      </c>
      <c r="C136" s="35"/>
      <c r="D136" s="35"/>
      <c r="E136" s="37"/>
      <c r="F136" s="38"/>
      <c r="G136" s="38"/>
      <c r="H136" s="39"/>
      <c r="I136" s="39"/>
      <c r="J136" s="39"/>
      <c r="K136" s="39"/>
      <c r="L136" s="227"/>
      <c r="M136" s="228"/>
      <c r="N136" s="229"/>
      <c r="O136" s="39"/>
      <c r="P136" s="39">
        <v>0</v>
      </c>
      <c r="Q136" s="39">
        <v>0</v>
      </c>
      <c r="R136" s="39">
        <v>0</v>
      </c>
      <c r="S136" s="128">
        <f t="shared" si="5"/>
        <v>0</v>
      </c>
      <c r="T136" s="33">
        <v>0</v>
      </c>
    </row>
    <row r="137" spans="1:47" ht="27" customHeight="1">
      <c r="A137" s="115">
        <v>0.4</v>
      </c>
      <c r="B137" s="116" t="s">
        <v>70</v>
      </c>
      <c r="C137" s="35"/>
      <c r="D137" s="35"/>
      <c r="E137" s="37"/>
      <c r="F137" s="38"/>
      <c r="G137" s="40"/>
      <c r="H137" s="39"/>
      <c r="I137" s="39"/>
      <c r="J137" s="39"/>
      <c r="K137" s="39"/>
      <c r="L137" s="230"/>
      <c r="M137" s="231"/>
      <c r="N137" s="232"/>
      <c r="O137" s="39"/>
      <c r="P137" s="39">
        <v>0</v>
      </c>
      <c r="Q137" s="39">
        <v>0</v>
      </c>
      <c r="R137" s="39">
        <v>0</v>
      </c>
      <c r="S137" s="128">
        <f t="shared" si="5"/>
        <v>0</v>
      </c>
      <c r="T137" s="33">
        <v>0</v>
      </c>
    </row>
    <row r="138" spans="1:47" ht="27" customHeight="1">
      <c r="A138" s="115">
        <v>0.5</v>
      </c>
      <c r="B138" s="116" t="s">
        <v>100</v>
      </c>
      <c r="C138" s="35"/>
      <c r="D138" s="35"/>
      <c r="E138" s="37"/>
      <c r="F138" s="38"/>
      <c r="G138" s="40"/>
      <c r="H138" s="39"/>
      <c r="I138" s="39"/>
      <c r="J138" s="39"/>
      <c r="K138" s="39"/>
      <c r="L138" s="230"/>
      <c r="M138" s="231"/>
      <c r="N138" s="232"/>
      <c r="O138" s="39"/>
      <c r="P138" s="39">
        <v>0</v>
      </c>
      <c r="Q138" s="39">
        <v>0</v>
      </c>
      <c r="R138" s="39">
        <v>0</v>
      </c>
      <c r="S138" s="128">
        <f t="shared" si="5"/>
        <v>0</v>
      </c>
      <c r="T138" s="33">
        <v>0</v>
      </c>
    </row>
    <row r="139" spans="1:47" ht="27" customHeight="1">
      <c r="A139" s="115">
        <v>1</v>
      </c>
      <c r="B139" s="125" t="s">
        <v>71</v>
      </c>
      <c r="C139" s="35"/>
      <c r="D139" s="35">
        <v>4431179.54</v>
      </c>
      <c r="E139" s="41">
        <v>788205.69</v>
      </c>
      <c r="F139" s="35">
        <v>308463.67</v>
      </c>
      <c r="G139" s="39">
        <v>-7527.52</v>
      </c>
      <c r="H139" s="39">
        <v>0</v>
      </c>
      <c r="I139" s="39"/>
      <c r="J139" s="39">
        <v>284.89999999999998</v>
      </c>
      <c r="K139" s="39"/>
      <c r="L139" s="230"/>
      <c r="M139" s="231"/>
      <c r="N139" s="232"/>
      <c r="O139" s="39"/>
      <c r="P139" s="39">
        <v>207568</v>
      </c>
      <c r="Q139" s="39">
        <v>211478.27000000002</v>
      </c>
      <c r="R139" s="39">
        <v>308631.14</v>
      </c>
      <c r="S139" s="128">
        <f t="shared" si="5"/>
        <v>6248283.6900000004</v>
      </c>
      <c r="T139" s="33">
        <v>167474.53</v>
      </c>
    </row>
    <row r="140" spans="1:47" ht="27" customHeight="1">
      <c r="A140" s="115">
        <v>2.1</v>
      </c>
      <c r="B140" s="116" t="s">
        <v>72</v>
      </c>
      <c r="C140" s="35"/>
      <c r="D140" s="35">
        <v>4597422.71</v>
      </c>
      <c r="E140" s="41">
        <v>528572.27999999991</v>
      </c>
      <c r="F140" s="35">
        <v>417912.8</v>
      </c>
      <c r="G140" s="39">
        <v>0</v>
      </c>
      <c r="H140" s="39">
        <v>259.99</v>
      </c>
      <c r="I140" s="39"/>
      <c r="J140" s="39">
        <v>17951.79</v>
      </c>
      <c r="K140" s="39"/>
      <c r="L140" s="230"/>
      <c r="M140" s="231"/>
      <c r="N140" s="232"/>
      <c r="O140" s="39"/>
      <c r="P140" s="39">
        <v>92783.430000000008</v>
      </c>
      <c r="Q140" s="39">
        <v>198737.06</v>
      </c>
      <c r="R140" s="39">
        <v>57881.75</v>
      </c>
      <c r="S140" s="128">
        <f t="shared" si="5"/>
        <v>5911521.8099999996</v>
      </c>
      <c r="T140" s="33">
        <v>-287143.81</v>
      </c>
    </row>
    <row r="141" spans="1:47" ht="27" customHeight="1">
      <c r="A141" s="115">
        <v>2.2000000000000002</v>
      </c>
      <c r="B141" s="116" t="s">
        <v>73</v>
      </c>
      <c r="C141" s="35"/>
      <c r="D141" s="35">
        <v>1768820.3</v>
      </c>
      <c r="E141" s="41">
        <v>174411.19</v>
      </c>
      <c r="F141" s="35">
        <v>22280.57</v>
      </c>
      <c r="G141" s="39">
        <v>0</v>
      </c>
      <c r="H141" s="39">
        <v>0</v>
      </c>
      <c r="I141" s="39"/>
      <c r="J141" s="39">
        <v>0</v>
      </c>
      <c r="K141" s="39"/>
      <c r="L141" s="230"/>
      <c r="M141" s="231"/>
      <c r="N141" s="232"/>
      <c r="O141" s="39"/>
      <c r="P141" s="39">
        <v>9409.93</v>
      </c>
      <c r="Q141" s="39">
        <v>130760.44</v>
      </c>
      <c r="R141" s="39">
        <v>151.04</v>
      </c>
      <c r="S141" s="128">
        <f t="shared" si="5"/>
        <v>2105833.4700000002</v>
      </c>
      <c r="T141" s="33">
        <v>74946.41</v>
      </c>
    </row>
    <row r="142" spans="1:47" ht="27" customHeight="1">
      <c r="A142" s="115">
        <v>2.2999999999999998</v>
      </c>
      <c r="B142" s="116" t="s">
        <v>74</v>
      </c>
      <c r="C142" s="35"/>
      <c r="D142" s="35">
        <v>85241.64</v>
      </c>
      <c r="E142" s="41">
        <v>22723.58</v>
      </c>
      <c r="F142" s="35">
        <v>2095.79</v>
      </c>
      <c r="G142" s="39">
        <v>0</v>
      </c>
      <c r="H142" s="39">
        <v>18076.099999999999</v>
      </c>
      <c r="I142" s="39"/>
      <c r="J142" s="39">
        <v>31981.899999999998</v>
      </c>
      <c r="K142" s="39"/>
      <c r="L142" s="230"/>
      <c r="M142" s="231"/>
      <c r="N142" s="232"/>
      <c r="O142" s="39"/>
      <c r="P142" s="39">
        <v>6608.09</v>
      </c>
      <c r="Q142" s="39">
        <v>775.43</v>
      </c>
      <c r="R142" s="39">
        <v>4881.1000000000004</v>
      </c>
      <c r="S142" s="128">
        <f t="shared" si="5"/>
        <v>172383.62999999998</v>
      </c>
      <c r="T142" s="33">
        <v>965.31000000000006</v>
      </c>
    </row>
    <row r="143" spans="1:47" ht="27" customHeight="1">
      <c r="A143" s="115">
        <v>2.4</v>
      </c>
      <c r="B143" s="116" t="s">
        <v>75</v>
      </c>
      <c r="C143" s="35"/>
      <c r="D143" s="35">
        <v>60891.509999999995</v>
      </c>
      <c r="E143" s="41">
        <v>8246.26</v>
      </c>
      <c r="F143" s="35">
        <v>1473.23</v>
      </c>
      <c r="G143" s="39">
        <v>0</v>
      </c>
      <c r="H143" s="39">
        <v>0</v>
      </c>
      <c r="I143" s="39"/>
      <c r="J143" s="39">
        <v>1276.6099999999999</v>
      </c>
      <c r="K143" s="39"/>
      <c r="L143" s="230"/>
      <c r="M143" s="231"/>
      <c r="N143" s="232"/>
      <c r="O143" s="39"/>
      <c r="P143" s="39">
        <v>2060.9</v>
      </c>
      <c r="Q143" s="39">
        <v>3884.03</v>
      </c>
      <c r="R143" s="39">
        <v>1473.01</v>
      </c>
      <c r="S143" s="128">
        <f t="shared" si="5"/>
        <v>79305.549999999974</v>
      </c>
      <c r="T143" s="33">
        <v>955.68000000000006</v>
      </c>
    </row>
    <row r="144" spans="1:47" ht="27" customHeight="1">
      <c r="A144" s="115">
        <v>2.5</v>
      </c>
      <c r="B144" s="116" t="s">
        <v>76</v>
      </c>
      <c r="C144" s="35"/>
      <c r="D144" s="35">
        <v>2847410.5</v>
      </c>
      <c r="E144" s="41">
        <v>506183.89</v>
      </c>
      <c r="F144" s="35">
        <v>140420.21</v>
      </c>
      <c r="G144" s="39">
        <v>0</v>
      </c>
      <c r="H144" s="39">
        <v>5.81</v>
      </c>
      <c r="I144" s="39"/>
      <c r="J144" s="39">
        <v>563613.28</v>
      </c>
      <c r="K144" s="39"/>
      <c r="L144" s="230"/>
      <c r="M144" s="231"/>
      <c r="N144" s="232"/>
      <c r="O144" s="39"/>
      <c r="P144" s="39">
        <v>48193.96</v>
      </c>
      <c r="Q144" s="39">
        <v>190917.41999999998</v>
      </c>
      <c r="R144" s="39">
        <v>18579.97</v>
      </c>
      <c r="S144" s="128">
        <f t="shared" si="5"/>
        <v>4315325.04</v>
      </c>
      <c r="T144" s="33">
        <v>-983.99999999999659</v>
      </c>
    </row>
    <row r="145" spans="1:47" ht="27" customHeight="1">
      <c r="A145" s="115">
        <v>2.6</v>
      </c>
      <c r="B145" s="116" t="s">
        <v>77</v>
      </c>
      <c r="C145" s="35"/>
      <c r="D145" s="35">
        <v>495633.13</v>
      </c>
      <c r="E145" s="41">
        <v>165051.44999999998</v>
      </c>
      <c r="F145" s="35">
        <v>7419.7799999999988</v>
      </c>
      <c r="G145" s="39">
        <v>0</v>
      </c>
      <c r="H145" s="39">
        <v>13073.21</v>
      </c>
      <c r="I145" s="39"/>
      <c r="J145" s="39">
        <v>589201.59000000008</v>
      </c>
      <c r="K145" s="39"/>
      <c r="L145" s="230"/>
      <c r="M145" s="231"/>
      <c r="N145" s="232"/>
      <c r="O145" s="39"/>
      <c r="P145" s="39">
        <v>3441.9300000000003</v>
      </c>
      <c r="Q145" s="39">
        <v>4059.68</v>
      </c>
      <c r="R145" s="39">
        <v>5677.43</v>
      </c>
      <c r="S145" s="128">
        <f t="shared" si="5"/>
        <v>1283558.2</v>
      </c>
      <c r="T145" s="33">
        <v>-9621.35</v>
      </c>
    </row>
    <row r="146" spans="1:47" ht="27" customHeight="1">
      <c r="A146" s="115">
        <v>2.7</v>
      </c>
      <c r="B146" s="116" t="s">
        <v>78</v>
      </c>
      <c r="C146" s="35"/>
      <c r="D146" s="35">
        <v>25284.58</v>
      </c>
      <c r="E146" s="41">
        <v>7038.84</v>
      </c>
      <c r="F146" s="35">
        <v>4081.3500000000004</v>
      </c>
      <c r="G146" s="39">
        <v>0</v>
      </c>
      <c r="H146" s="39">
        <v>0</v>
      </c>
      <c r="I146" s="39"/>
      <c r="J146" s="39">
        <v>0</v>
      </c>
      <c r="K146" s="39"/>
      <c r="L146" s="230"/>
      <c r="M146" s="231"/>
      <c r="N146" s="232"/>
      <c r="O146" s="39"/>
      <c r="P146" s="39">
        <v>1256.82</v>
      </c>
      <c r="Q146" s="39">
        <v>1199.25</v>
      </c>
      <c r="R146" s="39">
        <v>7491.92</v>
      </c>
      <c r="S146" s="128">
        <f t="shared" si="5"/>
        <v>46352.76</v>
      </c>
      <c r="T146" s="33">
        <v>-4463.4700000000012</v>
      </c>
    </row>
    <row r="147" spans="1:47" ht="27" customHeight="1">
      <c r="A147" s="115">
        <v>2.8</v>
      </c>
      <c r="B147" s="116" t="s">
        <v>79</v>
      </c>
      <c r="C147" s="35"/>
      <c r="D147" s="35">
        <v>1129.9000000000001</v>
      </c>
      <c r="E147" s="41">
        <v>372.44</v>
      </c>
      <c r="F147" s="35">
        <v>173.38</v>
      </c>
      <c r="G147" s="39">
        <v>3</v>
      </c>
      <c r="H147" s="39">
        <v>4</v>
      </c>
      <c r="I147" s="39"/>
      <c r="J147" s="39">
        <v>5</v>
      </c>
      <c r="K147" s="39"/>
      <c r="L147" s="230"/>
      <c r="M147" s="231"/>
      <c r="N147" s="232"/>
      <c r="O147" s="39"/>
      <c r="P147" s="39">
        <v>123.44</v>
      </c>
      <c r="Q147" s="39">
        <v>9</v>
      </c>
      <c r="R147" s="39">
        <v>970.25</v>
      </c>
      <c r="S147" s="128">
        <f t="shared" si="5"/>
        <v>2790.4100000000003</v>
      </c>
      <c r="T147" s="33">
        <v>-662.71999999999991</v>
      </c>
    </row>
    <row r="148" spans="1:47" ht="27" customHeight="1">
      <c r="A148" s="115">
        <v>3</v>
      </c>
      <c r="B148" s="116" t="s">
        <v>80</v>
      </c>
      <c r="C148" s="35"/>
      <c r="D148" s="35">
        <v>146727.6</v>
      </c>
      <c r="E148" s="35">
        <v>68404.67</v>
      </c>
      <c r="F148" s="35">
        <v>5471.16</v>
      </c>
      <c r="G148" s="39">
        <v>0</v>
      </c>
      <c r="H148" s="39">
        <v>0</v>
      </c>
      <c r="I148" s="39"/>
      <c r="J148" s="39">
        <v>282707.26</v>
      </c>
      <c r="K148" s="39"/>
      <c r="L148" s="230"/>
      <c r="M148" s="231"/>
      <c r="N148" s="232"/>
      <c r="O148" s="39"/>
      <c r="P148" s="39">
        <v>4313.37</v>
      </c>
      <c r="Q148" s="39">
        <v>3787.6600000000003</v>
      </c>
      <c r="R148" s="39">
        <v>11666.4</v>
      </c>
      <c r="S148" s="128">
        <f t="shared" si="5"/>
        <v>523078.12000000005</v>
      </c>
      <c r="T148" s="33">
        <v>632.56999999999994</v>
      </c>
    </row>
    <row r="149" spans="1:47" ht="27" customHeight="1">
      <c r="A149" s="115">
        <v>4</v>
      </c>
      <c r="B149" s="116" t="s">
        <v>81</v>
      </c>
      <c r="C149" s="35"/>
      <c r="D149" s="35">
        <v>1263386.02</v>
      </c>
      <c r="E149" s="41">
        <v>162883.78000000003</v>
      </c>
      <c r="F149" s="35">
        <v>71551.289999999994</v>
      </c>
      <c r="G149" s="39">
        <v>0</v>
      </c>
      <c r="H149" s="39">
        <v>0</v>
      </c>
      <c r="I149" s="39"/>
      <c r="J149" s="39">
        <v>3210755.45</v>
      </c>
      <c r="K149" s="39"/>
      <c r="L149" s="233"/>
      <c r="M149" s="234"/>
      <c r="N149" s="235"/>
      <c r="O149" s="39"/>
      <c r="P149" s="39">
        <v>411.68</v>
      </c>
      <c r="Q149" s="39">
        <v>4181.03</v>
      </c>
      <c r="R149" s="39">
        <v>180.57999999999998</v>
      </c>
      <c r="S149" s="128">
        <f t="shared" si="5"/>
        <v>4713349.83</v>
      </c>
      <c r="T149" s="33">
        <v>-12556.91</v>
      </c>
    </row>
    <row r="150" spans="1:47" ht="27" customHeight="1">
      <c r="A150" s="115">
        <v>5</v>
      </c>
      <c r="B150" s="116" t="s">
        <v>82</v>
      </c>
      <c r="C150" s="35"/>
      <c r="D150" s="35">
        <v>524238.06999999995</v>
      </c>
      <c r="E150" s="41">
        <v>82141.22</v>
      </c>
      <c r="F150" s="35">
        <v>44728.52</v>
      </c>
      <c r="G150" s="39">
        <v>-1730.69</v>
      </c>
      <c r="H150" s="39">
        <v>462388.9</v>
      </c>
      <c r="I150" s="39"/>
      <c r="J150" s="39">
        <v>2270033.8299999996</v>
      </c>
      <c r="K150" s="39"/>
      <c r="L150" s="32">
        <v>75665398</v>
      </c>
      <c r="M150" s="32">
        <v>0</v>
      </c>
      <c r="N150" s="32">
        <v>586430.99</v>
      </c>
      <c r="O150" s="39"/>
      <c r="P150" s="39">
        <v>3364.6499999999996</v>
      </c>
      <c r="Q150" s="39">
        <v>32087.759999999998</v>
      </c>
      <c r="R150" s="39">
        <v>534667.38</v>
      </c>
      <c r="S150" s="128">
        <f>SUM(C150:R150)</f>
        <v>80203748.629999995</v>
      </c>
      <c r="T150" s="33">
        <v>-65499.26</v>
      </c>
    </row>
    <row r="151" spans="1:47" ht="27" customHeight="1">
      <c r="A151" s="115">
        <v>6</v>
      </c>
      <c r="B151" s="116" t="s">
        <v>83</v>
      </c>
      <c r="C151" s="35"/>
      <c r="D151" s="35">
        <v>0</v>
      </c>
      <c r="E151" s="41">
        <v>0</v>
      </c>
      <c r="F151" s="35">
        <v>0</v>
      </c>
      <c r="G151" s="39">
        <v>0</v>
      </c>
      <c r="H151" s="39">
        <v>0</v>
      </c>
      <c r="I151" s="39"/>
      <c r="J151" s="39">
        <v>0</v>
      </c>
      <c r="K151" s="39"/>
      <c r="L151" s="227"/>
      <c r="M151" s="228"/>
      <c r="N151" s="229"/>
      <c r="O151" s="39"/>
      <c r="P151" s="39">
        <v>0</v>
      </c>
      <c r="Q151" s="39">
        <v>0</v>
      </c>
      <c r="R151" s="39">
        <v>0</v>
      </c>
      <c r="S151" s="128">
        <f t="shared" si="5"/>
        <v>0</v>
      </c>
      <c r="T151" s="33">
        <v>0</v>
      </c>
    </row>
    <row r="152" spans="1:47" ht="27" customHeight="1">
      <c r="A152" s="115">
        <v>7</v>
      </c>
      <c r="B152" s="116" t="s">
        <v>84</v>
      </c>
      <c r="C152" s="35"/>
      <c r="D152" s="35">
        <v>0</v>
      </c>
      <c r="E152" s="41">
        <v>0</v>
      </c>
      <c r="F152" s="35">
        <v>0</v>
      </c>
      <c r="G152" s="39">
        <v>0</v>
      </c>
      <c r="H152" s="39">
        <v>0</v>
      </c>
      <c r="I152" s="39"/>
      <c r="J152" s="39">
        <v>0</v>
      </c>
      <c r="K152" s="39"/>
      <c r="L152" s="230"/>
      <c r="M152" s="231"/>
      <c r="N152" s="232"/>
      <c r="O152" s="39"/>
      <c r="P152" s="39">
        <v>0</v>
      </c>
      <c r="Q152" s="39">
        <v>0</v>
      </c>
      <c r="R152" s="39">
        <v>0</v>
      </c>
      <c r="S152" s="128">
        <f t="shared" si="5"/>
        <v>0</v>
      </c>
      <c r="T152" s="33">
        <v>0</v>
      </c>
    </row>
    <row r="153" spans="1:47" ht="27" customHeight="1">
      <c r="A153" s="115">
        <v>8</v>
      </c>
      <c r="B153" s="116" t="s">
        <v>85</v>
      </c>
      <c r="C153" s="35"/>
      <c r="D153" s="35">
        <v>26875.07</v>
      </c>
      <c r="E153" s="41">
        <v>25296.29</v>
      </c>
      <c r="F153" s="35">
        <v>10582.91</v>
      </c>
      <c r="G153" s="39">
        <v>0</v>
      </c>
      <c r="H153" s="39">
        <v>0</v>
      </c>
      <c r="I153" s="39"/>
      <c r="J153" s="39">
        <v>20055.329999999998</v>
      </c>
      <c r="K153" s="39"/>
      <c r="L153" s="233"/>
      <c r="M153" s="234"/>
      <c r="N153" s="235"/>
      <c r="O153" s="39"/>
      <c r="P153" s="39">
        <v>690.5</v>
      </c>
      <c r="Q153" s="39">
        <v>9615.42</v>
      </c>
      <c r="R153" s="39">
        <v>230.72</v>
      </c>
      <c r="S153" s="128">
        <f>SUM(C153:R153)</f>
        <v>93346.240000000005</v>
      </c>
      <c r="T153" s="33">
        <v>1846.98</v>
      </c>
    </row>
    <row r="154" spans="1:47" ht="27" customHeight="1">
      <c r="A154" s="245" t="s">
        <v>103</v>
      </c>
      <c r="B154" s="246"/>
      <c r="C154" s="129">
        <f>SUM(C136:C153)</f>
        <v>0</v>
      </c>
      <c r="D154" s="129">
        <f t="shared" ref="D154:K154" si="6">SUM(D136:D153)</f>
        <v>16274240.570000002</v>
      </c>
      <c r="E154" s="130">
        <f t="shared" si="6"/>
        <v>2539531.5799999996</v>
      </c>
      <c r="F154" s="129">
        <f t="shared" si="6"/>
        <v>1036654.66</v>
      </c>
      <c r="G154" s="129">
        <f t="shared" si="6"/>
        <v>-9255.2100000000009</v>
      </c>
      <c r="H154" s="129">
        <f t="shared" si="6"/>
        <v>493808.01</v>
      </c>
      <c r="I154" s="129">
        <f t="shared" si="6"/>
        <v>0</v>
      </c>
      <c r="J154" s="129">
        <f t="shared" si="6"/>
        <v>6987866.9399999995</v>
      </c>
      <c r="K154" s="129">
        <f t="shared" si="6"/>
        <v>0</v>
      </c>
      <c r="L154" s="247">
        <f>L150+M150</f>
        <v>75665398</v>
      </c>
      <c r="M154" s="248"/>
      <c r="N154" s="129">
        <f>N150</f>
        <v>586430.99</v>
      </c>
      <c r="O154" s="129">
        <f>SUM(O134:O153)</f>
        <v>0</v>
      </c>
      <c r="P154" s="129">
        <f t="shared" ref="P154:T154" si="7">SUM(P134:P153)</f>
        <v>572303.08000000007</v>
      </c>
      <c r="Q154" s="129">
        <f t="shared" si="7"/>
        <v>791492.4500000003</v>
      </c>
      <c r="R154" s="129">
        <f t="shared" si="7"/>
        <v>952482.69</v>
      </c>
      <c r="S154" s="129">
        <f t="shared" si="7"/>
        <v>105890953.75999999</v>
      </c>
      <c r="T154" s="129">
        <f t="shared" si="7"/>
        <v>-134110.03999999998</v>
      </c>
    </row>
    <row r="155" spans="1:47" ht="27" customHeight="1">
      <c r="A155" s="245" t="s">
        <v>104</v>
      </c>
      <c r="B155" s="246"/>
      <c r="C155" s="131">
        <f t="shared" ref="C155:K155" si="8">C154/$C$6</f>
        <v>0</v>
      </c>
      <c r="D155" s="131">
        <f t="shared" si="8"/>
        <v>537.68925132983122</v>
      </c>
      <c r="E155" s="131">
        <f t="shared" si="8"/>
        <v>83.904304357881514</v>
      </c>
      <c r="F155" s="131">
        <f t="shared" si="8"/>
        <v>34.250327419301549</v>
      </c>
      <c r="G155" s="131">
        <f t="shared" si="8"/>
        <v>-0.30578550897016554</v>
      </c>
      <c r="H155" s="131">
        <f t="shared" si="8"/>
        <v>16.315062939835464</v>
      </c>
      <c r="I155" s="131">
        <f t="shared" si="8"/>
        <v>0</v>
      </c>
      <c r="J155" s="131">
        <f t="shared" si="8"/>
        <v>230.87411834671423</v>
      </c>
      <c r="K155" s="131">
        <f t="shared" si="8"/>
        <v>0</v>
      </c>
      <c r="L155" s="249">
        <f>L154/$C$6</f>
        <v>2499.9305514256453</v>
      </c>
      <c r="M155" s="250"/>
      <c r="N155" s="131">
        <f t="shared" ref="N155:T155" si="9">N154/$C$6</f>
        <v>19.375259853966366</v>
      </c>
      <c r="O155" s="131">
        <f t="shared" si="9"/>
        <v>0</v>
      </c>
      <c r="P155" s="131">
        <f t="shared" si="9"/>
        <v>18.908483827270626</v>
      </c>
      <c r="Q155" s="131">
        <f t="shared" si="9"/>
        <v>26.150343608550578</v>
      </c>
      <c r="R155" s="131">
        <f t="shared" si="9"/>
        <v>31.469345822182571</v>
      </c>
      <c r="S155" s="131">
        <f t="shared" si="9"/>
        <v>3498.5612634222089</v>
      </c>
      <c r="T155" s="131">
        <f t="shared" si="9"/>
        <v>-4.4308996596953767</v>
      </c>
    </row>
    <row r="156" spans="1:47" ht="13">
      <c r="A156" s="213" t="s">
        <v>105</v>
      </c>
      <c r="B156" s="214"/>
      <c r="C156" s="214"/>
      <c r="D156" s="214"/>
      <c r="E156" s="214"/>
      <c r="F156" s="214"/>
      <c r="G156" s="214"/>
      <c r="H156" s="214"/>
      <c r="I156" s="214"/>
      <c r="J156" s="214"/>
      <c r="K156" s="214"/>
      <c r="L156" s="214"/>
      <c r="M156" s="214"/>
      <c r="N156" s="214"/>
      <c r="O156" s="214"/>
      <c r="P156" s="214"/>
      <c r="Q156" s="215"/>
      <c r="R156" s="215"/>
      <c r="S156" s="215"/>
      <c r="T156" s="216"/>
    </row>
    <row r="157" spans="1:47" ht="12.75" customHeight="1">
      <c r="A157" s="217" t="s">
        <v>140</v>
      </c>
      <c r="B157" s="217"/>
      <c r="C157" s="217"/>
      <c r="D157" s="217"/>
      <c r="E157" s="217"/>
      <c r="F157" s="217"/>
      <c r="G157" s="217"/>
      <c r="H157" s="217"/>
      <c r="I157" s="217"/>
      <c r="J157" s="217"/>
      <c r="K157" s="217"/>
      <c r="L157" s="217"/>
      <c r="M157" s="217"/>
      <c r="N157" s="217"/>
      <c r="O157" s="217"/>
      <c r="P157" s="217"/>
      <c r="Q157" s="218"/>
      <c r="R157" s="219"/>
      <c r="S157" s="220"/>
      <c r="T157" s="132" t="s">
        <v>116</v>
      </c>
    </row>
    <row r="158" spans="1:47" ht="14.5">
      <c r="A158" s="133" t="s">
        <v>118</v>
      </c>
      <c r="B158" s="133"/>
      <c r="C158" s="133"/>
      <c r="D158" s="134"/>
      <c r="E158" s="134"/>
      <c r="F158" s="133"/>
      <c r="G158" s="133"/>
      <c r="H158" s="133"/>
      <c r="I158" s="133"/>
      <c r="J158" s="133"/>
      <c r="K158" s="133"/>
      <c r="L158" s="133"/>
      <c r="M158" s="133"/>
      <c r="N158" s="133"/>
      <c r="O158" s="134"/>
      <c r="P158" s="134"/>
      <c r="Q158" s="208"/>
      <c r="R158" s="209"/>
      <c r="S158" s="210"/>
      <c r="T158" s="135" t="s">
        <v>124</v>
      </c>
    </row>
    <row r="159" spans="1:47" ht="13.15" customHeight="1">
      <c r="A159" s="133" t="s">
        <v>143</v>
      </c>
      <c r="B159" s="133"/>
      <c r="C159" s="133"/>
      <c r="D159" s="134"/>
      <c r="E159" s="134"/>
      <c r="F159" s="133"/>
      <c r="G159" s="133"/>
      <c r="H159" s="133"/>
      <c r="I159" s="133"/>
      <c r="J159" s="133"/>
      <c r="K159" s="133"/>
      <c r="L159" s="133"/>
      <c r="M159" s="133"/>
      <c r="N159" s="133"/>
      <c r="O159" s="134"/>
      <c r="P159" s="134"/>
      <c r="Q159" s="136"/>
      <c r="R159" s="136"/>
      <c r="S159" s="137"/>
      <c r="T159" s="138"/>
    </row>
    <row r="160" spans="1:47" s="140" customFormat="1" ht="57.75" customHeight="1">
      <c r="A160" s="263" t="s">
        <v>123</v>
      </c>
      <c r="B160" s="263"/>
      <c r="C160" s="263"/>
      <c r="D160" s="263"/>
      <c r="E160" s="263"/>
      <c r="F160" s="263"/>
      <c r="G160" s="263"/>
      <c r="H160" s="263"/>
      <c r="I160" s="263"/>
      <c r="J160" s="263"/>
      <c r="K160" s="263"/>
      <c r="L160" s="263"/>
      <c r="M160" s="263"/>
      <c r="N160" s="263"/>
      <c r="O160" s="263"/>
      <c r="P160" s="263"/>
      <c r="Q160" s="263"/>
      <c r="R160" s="263"/>
      <c r="S160" s="263"/>
      <c r="T160" s="263"/>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row>
    <row r="161" spans="1:20" ht="0.75" customHeight="1">
      <c r="A161" s="264"/>
      <c r="B161" s="264"/>
      <c r="C161" s="264"/>
      <c r="D161" s="264"/>
      <c r="E161" s="264"/>
      <c r="F161" s="264"/>
      <c r="G161" s="264"/>
      <c r="H161" s="264"/>
      <c r="I161" s="264"/>
      <c r="J161" s="264"/>
      <c r="K161" s="264"/>
      <c r="L161" s="264"/>
      <c r="M161" s="264"/>
      <c r="N161" s="264"/>
      <c r="O161" s="264"/>
      <c r="P161" s="264"/>
      <c r="Q161" s="264"/>
      <c r="R161" s="264"/>
      <c r="S161" s="264"/>
      <c r="T161" s="264"/>
    </row>
    <row r="162" spans="1:20" ht="35.25" customHeight="1">
      <c r="A162" s="265" t="s">
        <v>119</v>
      </c>
      <c r="B162" s="266"/>
      <c r="C162" s="271" t="s">
        <v>164</v>
      </c>
      <c r="D162" s="271" t="s">
        <v>160</v>
      </c>
      <c r="E162" s="251" t="s">
        <v>158</v>
      </c>
      <c r="F162" s="253"/>
      <c r="G162" s="252" t="s">
        <v>159</v>
      </c>
      <c r="H162" s="252"/>
      <c r="I162" s="252"/>
      <c r="J162" s="252"/>
      <c r="K162" s="252"/>
      <c r="L162" s="252"/>
      <c r="M162" s="252"/>
      <c r="N162" s="252"/>
      <c r="O162" s="251" t="s">
        <v>161</v>
      </c>
      <c r="P162" s="252"/>
      <c r="Q162" s="252"/>
      <c r="R162" s="253"/>
      <c r="S162" s="257" t="s">
        <v>120</v>
      </c>
      <c r="T162" s="253" t="s">
        <v>162</v>
      </c>
    </row>
    <row r="163" spans="1:20">
      <c r="A163" s="267"/>
      <c r="B163" s="268"/>
      <c r="C163" s="326"/>
      <c r="D163" s="272"/>
      <c r="E163" s="254"/>
      <c r="F163" s="256"/>
      <c r="G163" s="255"/>
      <c r="H163" s="255"/>
      <c r="I163" s="255"/>
      <c r="J163" s="255"/>
      <c r="K163" s="255"/>
      <c r="L163" s="255"/>
      <c r="M163" s="255"/>
      <c r="N163" s="255"/>
      <c r="O163" s="254"/>
      <c r="P163" s="255"/>
      <c r="Q163" s="255"/>
      <c r="R163" s="256"/>
      <c r="S163" s="258"/>
      <c r="T163" s="256"/>
    </row>
    <row r="164" spans="1:20" ht="26.65" customHeight="1">
      <c r="A164" s="269"/>
      <c r="B164" s="270"/>
      <c r="C164" s="326"/>
      <c r="D164" s="260" t="s">
        <v>115</v>
      </c>
      <c r="E164" s="261"/>
      <c r="F164" s="262"/>
      <c r="G164" s="260" t="s">
        <v>114</v>
      </c>
      <c r="H164" s="261"/>
      <c r="I164" s="261"/>
      <c r="J164" s="261"/>
      <c r="K164" s="261"/>
      <c r="L164" s="261"/>
      <c r="M164" s="261"/>
      <c r="N164" s="262"/>
      <c r="O164" s="260" t="s">
        <v>113</v>
      </c>
      <c r="P164" s="261"/>
      <c r="Q164" s="261"/>
      <c r="R164" s="262"/>
      <c r="S164" s="258"/>
      <c r="T164" s="253" t="s">
        <v>112</v>
      </c>
    </row>
    <row r="165" spans="1:20" ht="25.5" customHeight="1">
      <c r="A165" s="124" t="s">
        <v>65</v>
      </c>
      <c r="B165" s="125"/>
      <c r="C165" s="327"/>
      <c r="D165" s="126" t="s">
        <v>86</v>
      </c>
      <c r="E165" s="126" t="s">
        <v>129</v>
      </c>
      <c r="F165" s="126" t="s">
        <v>88</v>
      </c>
      <c r="G165" s="126" t="s">
        <v>89</v>
      </c>
      <c r="H165" s="126" t="s">
        <v>90</v>
      </c>
      <c r="I165" s="126" t="s">
        <v>91</v>
      </c>
      <c r="J165" s="126" t="s">
        <v>92</v>
      </c>
      <c r="K165" s="126" t="s">
        <v>93</v>
      </c>
      <c r="L165" s="260" t="s">
        <v>94</v>
      </c>
      <c r="M165" s="262"/>
      <c r="N165" s="126" t="s">
        <v>95</v>
      </c>
      <c r="O165" s="126" t="s">
        <v>96</v>
      </c>
      <c r="P165" s="126" t="s">
        <v>97</v>
      </c>
      <c r="Q165" s="126" t="s">
        <v>98</v>
      </c>
      <c r="R165" s="126" t="s">
        <v>99</v>
      </c>
      <c r="S165" s="259"/>
      <c r="T165" s="256"/>
    </row>
    <row r="166" spans="1:20" ht="29.65" customHeight="1">
      <c r="A166" s="127">
        <v>0.1</v>
      </c>
      <c r="B166" s="116" t="s">
        <v>67</v>
      </c>
      <c r="C166" s="221"/>
      <c r="D166" s="222"/>
      <c r="E166" s="222"/>
      <c r="F166" s="222"/>
      <c r="G166" s="222"/>
      <c r="H166" s="222"/>
      <c r="I166" s="222"/>
      <c r="J166" s="222"/>
      <c r="K166" s="222"/>
      <c r="L166" s="222"/>
      <c r="M166" s="222"/>
      <c r="N166" s="223"/>
      <c r="O166" s="39"/>
      <c r="P166" s="39">
        <v>0</v>
      </c>
      <c r="Q166" s="39">
        <v>0</v>
      </c>
      <c r="R166" s="39">
        <v>0</v>
      </c>
      <c r="S166" s="141">
        <f>SUM(C166:R166)</f>
        <v>0</v>
      </c>
      <c r="T166" s="36">
        <v>0</v>
      </c>
    </row>
    <row r="167" spans="1:20" ht="29.25" customHeight="1">
      <c r="A167" s="115">
        <v>0.2</v>
      </c>
      <c r="B167" s="116" t="s">
        <v>68</v>
      </c>
      <c r="C167" s="224"/>
      <c r="D167" s="225"/>
      <c r="E167" s="225"/>
      <c r="F167" s="225"/>
      <c r="G167" s="225"/>
      <c r="H167" s="225"/>
      <c r="I167" s="225"/>
      <c r="J167" s="225"/>
      <c r="K167" s="225"/>
      <c r="L167" s="225"/>
      <c r="M167" s="225"/>
      <c r="N167" s="226"/>
      <c r="O167" s="39"/>
      <c r="P167" s="39">
        <v>192076.38</v>
      </c>
      <c r="Q167" s="39">
        <v>0</v>
      </c>
      <c r="R167" s="39">
        <v>0</v>
      </c>
      <c r="S167" s="141">
        <f t="shared" ref="S167:S184" si="10">SUM(C167:R167)</f>
        <v>192076.38</v>
      </c>
      <c r="T167" s="35">
        <v>0</v>
      </c>
    </row>
    <row r="168" spans="1:20" ht="33" customHeight="1">
      <c r="A168" s="115">
        <v>0.3</v>
      </c>
      <c r="B168" s="116" t="s">
        <v>69</v>
      </c>
      <c r="C168" s="35"/>
      <c r="D168" s="35"/>
      <c r="E168" s="37"/>
      <c r="F168" s="38"/>
      <c r="G168" s="38"/>
      <c r="H168" s="39"/>
      <c r="I168" s="39"/>
      <c r="J168" s="39"/>
      <c r="K168" s="39"/>
      <c r="L168" s="227"/>
      <c r="M168" s="228"/>
      <c r="N168" s="229"/>
      <c r="O168" s="39"/>
      <c r="P168" s="39">
        <v>0</v>
      </c>
      <c r="Q168" s="39">
        <v>0</v>
      </c>
      <c r="R168" s="39">
        <v>0</v>
      </c>
      <c r="S168" s="128">
        <f t="shared" si="10"/>
        <v>0</v>
      </c>
      <c r="T168" s="32">
        <v>0</v>
      </c>
    </row>
    <row r="169" spans="1:20" ht="33" customHeight="1">
      <c r="A169" s="115">
        <v>0.4</v>
      </c>
      <c r="B169" s="116" t="s">
        <v>70</v>
      </c>
      <c r="C169" s="35"/>
      <c r="D169" s="35"/>
      <c r="E169" s="37"/>
      <c r="F169" s="38"/>
      <c r="G169" s="40"/>
      <c r="H169" s="39"/>
      <c r="I169" s="39"/>
      <c r="J169" s="39"/>
      <c r="K169" s="39"/>
      <c r="L169" s="230"/>
      <c r="M169" s="231"/>
      <c r="N169" s="232"/>
      <c r="O169" s="39"/>
      <c r="P169" s="39">
        <v>0</v>
      </c>
      <c r="Q169" s="39">
        <v>0</v>
      </c>
      <c r="R169" s="39">
        <v>0</v>
      </c>
      <c r="S169" s="128">
        <f t="shared" si="10"/>
        <v>0</v>
      </c>
      <c r="T169" s="34">
        <v>0</v>
      </c>
    </row>
    <row r="170" spans="1:20" ht="33.4" customHeight="1">
      <c r="A170" s="115">
        <v>0.5</v>
      </c>
      <c r="B170" s="116" t="s">
        <v>100</v>
      </c>
      <c r="C170" s="35"/>
      <c r="D170" s="35"/>
      <c r="E170" s="37"/>
      <c r="F170" s="38"/>
      <c r="G170" s="40"/>
      <c r="H170" s="39"/>
      <c r="I170" s="39"/>
      <c r="J170" s="39"/>
      <c r="K170" s="39"/>
      <c r="L170" s="230"/>
      <c r="M170" s="231"/>
      <c r="N170" s="232"/>
      <c r="O170" s="39"/>
      <c r="P170" s="39">
        <v>0</v>
      </c>
      <c r="Q170" s="39">
        <v>0</v>
      </c>
      <c r="R170" s="39">
        <v>0</v>
      </c>
      <c r="S170" s="128">
        <f t="shared" si="10"/>
        <v>0</v>
      </c>
      <c r="T170" s="34">
        <v>0</v>
      </c>
    </row>
    <row r="171" spans="1:20" ht="29.65" customHeight="1">
      <c r="A171" s="115">
        <v>1</v>
      </c>
      <c r="B171" s="116" t="s">
        <v>71</v>
      </c>
      <c r="C171" s="35"/>
      <c r="D171" s="35">
        <v>4431179.54</v>
      </c>
      <c r="E171" s="41">
        <v>788205.69</v>
      </c>
      <c r="F171" s="35">
        <v>308463.67</v>
      </c>
      <c r="G171" s="39">
        <v>-7527.52</v>
      </c>
      <c r="H171" s="39">
        <v>0</v>
      </c>
      <c r="I171" s="39"/>
      <c r="J171" s="39">
        <v>284.89999999999998</v>
      </c>
      <c r="K171" s="39"/>
      <c r="L171" s="230"/>
      <c r="M171" s="231"/>
      <c r="N171" s="232"/>
      <c r="O171" s="39"/>
      <c r="P171" s="39">
        <v>207568</v>
      </c>
      <c r="Q171" s="39">
        <v>211478.27000000002</v>
      </c>
      <c r="R171" s="39">
        <v>308631.14</v>
      </c>
      <c r="S171" s="128">
        <f t="shared" si="10"/>
        <v>6248283.6900000004</v>
      </c>
      <c r="T171" s="34">
        <v>167474.53</v>
      </c>
    </row>
    <row r="172" spans="1:20" ht="34.9" customHeight="1">
      <c r="A172" s="115">
        <v>2.1</v>
      </c>
      <c r="B172" s="116" t="s">
        <v>72</v>
      </c>
      <c r="C172" s="35"/>
      <c r="D172" s="35">
        <v>4597422.71</v>
      </c>
      <c r="E172" s="41">
        <v>528572.27999999991</v>
      </c>
      <c r="F172" s="35">
        <v>417912.8</v>
      </c>
      <c r="G172" s="39">
        <v>0</v>
      </c>
      <c r="H172" s="39">
        <v>259.99</v>
      </c>
      <c r="I172" s="39"/>
      <c r="J172" s="39">
        <v>17951.79</v>
      </c>
      <c r="K172" s="39"/>
      <c r="L172" s="230"/>
      <c r="M172" s="231"/>
      <c r="N172" s="232"/>
      <c r="O172" s="39"/>
      <c r="P172" s="39">
        <v>92783.430000000008</v>
      </c>
      <c r="Q172" s="39">
        <v>198737.06</v>
      </c>
      <c r="R172" s="39">
        <v>57881.75</v>
      </c>
      <c r="S172" s="128">
        <f t="shared" si="10"/>
        <v>5911521.8099999996</v>
      </c>
      <c r="T172" s="32">
        <v>-287143.81</v>
      </c>
    </row>
    <row r="173" spans="1:20" ht="28.9" customHeight="1">
      <c r="A173" s="115">
        <v>2.2000000000000002</v>
      </c>
      <c r="B173" s="116" t="s">
        <v>73</v>
      </c>
      <c r="C173" s="35"/>
      <c r="D173" s="35">
        <v>1768820.3</v>
      </c>
      <c r="E173" s="41">
        <v>174411.19</v>
      </c>
      <c r="F173" s="35">
        <v>22280.57</v>
      </c>
      <c r="G173" s="39">
        <v>0</v>
      </c>
      <c r="H173" s="39">
        <v>0</v>
      </c>
      <c r="I173" s="39"/>
      <c r="J173" s="39">
        <v>0</v>
      </c>
      <c r="K173" s="39"/>
      <c r="L173" s="230"/>
      <c r="M173" s="231"/>
      <c r="N173" s="232"/>
      <c r="O173" s="39"/>
      <c r="P173" s="39">
        <v>9409.93</v>
      </c>
      <c r="Q173" s="39">
        <v>130760.44</v>
      </c>
      <c r="R173" s="39">
        <v>151.04</v>
      </c>
      <c r="S173" s="128">
        <f t="shared" si="10"/>
        <v>2105833.4700000002</v>
      </c>
      <c r="T173" s="32">
        <v>74946.41</v>
      </c>
    </row>
    <row r="174" spans="1:20" ht="31.9" customHeight="1">
      <c r="A174" s="115">
        <v>2.2999999999999998</v>
      </c>
      <c r="B174" s="116" t="s">
        <v>74</v>
      </c>
      <c r="C174" s="35"/>
      <c r="D174" s="35">
        <v>85241.64</v>
      </c>
      <c r="E174" s="41">
        <v>22723.58</v>
      </c>
      <c r="F174" s="35">
        <v>2095.79</v>
      </c>
      <c r="G174" s="39">
        <v>0</v>
      </c>
      <c r="H174" s="39">
        <v>18076.099999999999</v>
      </c>
      <c r="I174" s="39"/>
      <c r="J174" s="39">
        <v>31981.899999999998</v>
      </c>
      <c r="K174" s="39"/>
      <c r="L174" s="230"/>
      <c r="M174" s="231"/>
      <c r="N174" s="232"/>
      <c r="O174" s="39"/>
      <c r="P174" s="39">
        <v>6608.09</v>
      </c>
      <c r="Q174" s="39">
        <v>775.43</v>
      </c>
      <c r="R174" s="39">
        <v>4881.1000000000004</v>
      </c>
      <c r="S174" s="128">
        <f t="shared" si="10"/>
        <v>172383.62999999998</v>
      </c>
      <c r="T174" s="32">
        <v>965.31000000000006</v>
      </c>
    </row>
    <row r="175" spans="1:20" ht="33" customHeight="1">
      <c r="A175" s="115">
        <v>2.4</v>
      </c>
      <c r="B175" s="116" t="s">
        <v>75</v>
      </c>
      <c r="C175" s="35"/>
      <c r="D175" s="35">
        <v>60891.509999999995</v>
      </c>
      <c r="E175" s="41">
        <v>8246.26</v>
      </c>
      <c r="F175" s="35">
        <v>1473.23</v>
      </c>
      <c r="G175" s="39">
        <v>0</v>
      </c>
      <c r="H175" s="39">
        <v>0</v>
      </c>
      <c r="I175" s="39"/>
      <c r="J175" s="39">
        <v>1276.6099999999999</v>
      </c>
      <c r="K175" s="39"/>
      <c r="L175" s="230"/>
      <c r="M175" s="231"/>
      <c r="N175" s="232"/>
      <c r="O175" s="39"/>
      <c r="P175" s="39">
        <v>2060.9</v>
      </c>
      <c r="Q175" s="39">
        <v>3884.03</v>
      </c>
      <c r="R175" s="39">
        <v>1473.01</v>
      </c>
      <c r="S175" s="128">
        <f t="shared" si="10"/>
        <v>79305.549999999974</v>
      </c>
      <c r="T175" s="32">
        <v>955.68000000000006</v>
      </c>
    </row>
    <row r="176" spans="1:20" ht="34.15" customHeight="1">
      <c r="A176" s="115">
        <v>2.5</v>
      </c>
      <c r="B176" s="116" t="s">
        <v>76</v>
      </c>
      <c r="C176" s="35"/>
      <c r="D176" s="35">
        <v>2847410.5</v>
      </c>
      <c r="E176" s="41">
        <v>506183.89</v>
      </c>
      <c r="F176" s="35">
        <v>140420.21</v>
      </c>
      <c r="G176" s="39">
        <v>0</v>
      </c>
      <c r="H176" s="39">
        <v>5.81</v>
      </c>
      <c r="I176" s="39"/>
      <c r="J176" s="39">
        <v>563613.28</v>
      </c>
      <c r="K176" s="39"/>
      <c r="L176" s="230"/>
      <c r="M176" s="231"/>
      <c r="N176" s="232"/>
      <c r="O176" s="39"/>
      <c r="P176" s="39">
        <v>48193.96</v>
      </c>
      <c r="Q176" s="39">
        <v>190917.41999999998</v>
      </c>
      <c r="R176" s="39">
        <v>18579.97</v>
      </c>
      <c r="S176" s="128">
        <f t="shared" si="10"/>
        <v>4315325.04</v>
      </c>
      <c r="T176" s="32">
        <v>-983.99999999999659</v>
      </c>
    </row>
    <row r="177" spans="1:20" ht="30.4" customHeight="1">
      <c r="A177" s="115">
        <v>2.6</v>
      </c>
      <c r="B177" s="116" t="s">
        <v>77</v>
      </c>
      <c r="C177" s="35"/>
      <c r="D177" s="35">
        <v>495633.13</v>
      </c>
      <c r="E177" s="41">
        <v>165051.44999999998</v>
      </c>
      <c r="F177" s="35">
        <v>7419.7799999999988</v>
      </c>
      <c r="G177" s="39">
        <v>0</v>
      </c>
      <c r="H177" s="39">
        <v>13073.21</v>
      </c>
      <c r="I177" s="39"/>
      <c r="J177" s="39">
        <v>589201.59000000008</v>
      </c>
      <c r="K177" s="39"/>
      <c r="L177" s="230"/>
      <c r="M177" s="231"/>
      <c r="N177" s="232"/>
      <c r="O177" s="39"/>
      <c r="P177" s="39">
        <v>3441.9300000000003</v>
      </c>
      <c r="Q177" s="39">
        <v>4059.68</v>
      </c>
      <c r="R177" s="39">
        <v>5677.43</v>
      </c>
      <c r="S177" s="128">
        <f t="shared" si="10"/>
        <v>1283558.2</v>
      </c>
      <c r="T177" s="32">
        <v>-9621.35</v>
      </c>
    </row>
    <row r="178" spans="1:20" ht="32.65" customHeight="1">
      <c r="A178" s="115">
        <v>2.7</v>
      </c>
      <c r="B178" s="116" t="s">
        <v>78</v>
      </c>
      <c r="C178" s="35"/>
      <c r="D178" s="35">
        <v>25284.58</v>
      </c>
      <c r="E178" s="41">
        <v>7038.84</v>
      </c>
      <c r="F178" s="35">
        <v>4081.3500000000004</v>
      </c>
      <c r="G178" s="39">
        <v>0</v>
      </c>
      <c r="H178" s="39">
        <v>0</v>
      </c>
      <c r="I178" s="39"/>
      <c r="J178" s="39">
        <v>0</v>
      </c>
      <c r="K178" s="39"/>
      <c r="L178" s="230"/>
      <c r="M178" s="231"/>
      <c r="N178" s="232"/>
      <c r="O178" s="39"/>
      <c r="P178" s="39">
        <v>1256.82</v>
      </c>
      <c r="Q178" s="39">
        <v>1199.25</v>
      </c>
      <c r="R178" s="39">
        <v>7491.92</v>
      </c>
      <c r="S178" s="128">
        <f t="shared" si="10"/>
        <v>46352.76</v>
      </c>
      <c r="T178" s="32">
        <v>-4463.4700000000012</v>
      </c>
    </row>
    <row r="179" spans="1:20" ht="31.5" customHeight="1">
      <c r="A179" s="115">
        <v>2.8</v>
      </c>
      <c r="B179" s="116" t="s">
        <v>79</v>
      </c>
      <c r="C179" s="35"/>
      <c r="D179" s="35">
        <v>1129.9000000000001</v>
      </c>
      <c r="E179" s="41">
        <v>372.44</v>
      </c>
      <c r="F179" s="35">
        <v>173.38</v>
      </c>
      <c r="G179" s="39">
        <v>3</v>
      </c>
      <c r="H179" s="39">
        <v>4</v>
      </c>
      <c r="I179" s="39"/>
      <c r="J179" s="39">
        <v>5</v>
      </c>
      <c r="K179" s="39"/>
      <c r="L179" s="230"/>
      <c r="M179" s="231"/>
      <c r="N179" s="232"/>
      <c r="O179" s="39"/>
      <c r="P179" s="39">
        <v>123.44</v>
      </c>
      <c r="Q179" s="39">
        <v>9</v>
      </c>
      <c r="R179" s="39">
        <v>970.25</v>
      </c>
      <c r="S179" s="128">
        <f t="shared" si="10"/>
        <v>2790.4100000000003</v>
      </c>
      <c r="T179" s="32">
        <v>-662.71999999999991</v>
      </c>
    </row>
    <row r="180" spans="1:20" ht="38.25" customHeight="1">
      <c r="A180" s="115">
        <v>3</v>
      </c>
      <c r="B180" s="116" t="s">
        <v>80</v>
      </c>
      <c r="C180" s="35"/>
      <c r="D180" s="35">
        <v>146727.6</v>
      </c>
      <c r="E180" s="35">
        <v>68404.67</v>
      </c>
      <c r="F180" s="35">
        <v>5471.16</v>
      </c>
      <c r="G180" s="39">
        <v>0</v>
      </c>
      <c r="H180" s="39">
        <v>0</v>
      </c>
      <c r="I180" s="39"/>
      <c r="J180" s="39">
        <v>282707.26</v>
      </c>
      <c r="K180" s="39"/>
      <c r="L180" s="230"/>
      <c r="M180" s="231"/>
      <c r="N180" s="232"/>
      <c r="O180" s="39"/>
      <c r="P180" s="39">
        <v>4313.37</v>
      </c>
      <c r="Q180" s="39">
        <v>3787.6600000000003</v>
      </c>
      <c r="R180" s="39">
        <v>11666.4</v>
      </c>
      <c r="S180" s="128">
        <f t="shared" si="10"/>
        <v>523078.12000000005</v>
      </c>
      <c r="T180" s="32">
        <v>632.56999999999994</v>
      </c>
    </row>
    <row r="181" spans="1:20" ht="24.75" customHeight="1">
      <c r="A181" s="115">
        <v>4</v>
      </c>
      <c r="B181" s="116" t="s">
        <v>81</v>
      </c>
      <c r="C181" s="35"/>
      <c r="D181" s="35">
        <v>1263386.02</v>
      </c>
      <c r="E181" s="41">
        <v>162883.78000000003</v>
      </c>
      <c r="F181" s="35">
        <v>71551.289999999994</v>
      </c>
      <c r="G181" s="39">
        <v>0</v>
      </c>
      <c r="H181" s="39">
        <v>0</v>
      </c>
      <c r="I181" s="39"/>
      <c r="J181" s="39">
        <v>3210755.45</v>
      </c>
      <c r="K181" s="39"/>
      <c r="L181" s="233"/>
      <c r="M181" s="234"/>
      <c r="N181" s="235"/>
      <c r="O181" s="39"/>
      <c r="P181" s="39">
        <v>411.68</v>
      </c>
      <c r="Q181" s="39">
        <v>4181.03</v>
      </c>
      <c r="R181" s="39">
        <v>180.57999999999998</v>
      </c>
      <c r="S181" s="128">
        <f t="shared" si="10"/>
        <v>4713349.83</v>
      </c>
      <c r="T181" s="32">
        <v>-12556.91</v>
      </c>
    </row>
    <row r="182" spans="1:20">
      <c r="A182" s="115">
        <v>5</v>
      </c>
      <c r="B182" s="116" t="s">
        <v>82</v>
      </c>
      <c r="C182" s="35"/>
      <c r="D182" s="35">
        <v>524238.06999999995</v>
      </c>
      <c r="E182" s="41">
        <v>82141.22</v>
      </c>
      <c r="F182" s="35">
        <v>44728.52</v>
      </c>
      <c r="G182" s="39">
        <v>-1730.69</v>
      </c>
      <c r="H182" s="39">
        <v>462388.9</v>
      </c>
      <c r="I182" s="39"/>
      <c r="J182" s="39">
        <v>2270033.8299999996</v>
      </c>
      <c r="K182" s="39"/>
      <c r="L182" s="32">
        <v>59064956</v>
      </c>
      <c r="M182" s="32">
        <v>0</v>
      </c>
      <c r="N182" s="32">
        <v>586430.99</v>
      </c>
      <c r="O182" s="39"/>
      <c r="P182" s="39">
        <v>3364.6499999999996</v>
      </c>
      <c r="Q182" s="39">
        <v>32087.759999999998</v>
      </c>
      <c r="R182" s="39">
        <v>534667.38</v>
      </c>
      <c r="S182" s="128">
        <f>SUM(C182:R182)</f>
        <v>63603306.630000003</v>
      </c>
      <c r="T182" s="32">
        <v>-65499.26</v>
      </c>
    </row>
    <row r="183" spans="1:20" ht="31.5" customHeight="1">
      <c r="A183" s="115">
        <v>6</v>
      </c>
      <c r="B183" s="116" t="s">
        <v>83</v>
      </c>
      <c r="C183" s="35"/>
      <c r="D183" s="35">
        <v>0</v>
      </c>
      <c r="E183" s="41">
        <v>0</v>
      </c>
      <c r="F183" s="35">
        <v>0</v>
      </c>
      <c r="G183" s="39">
        <v>0</v>
      </c>
      <c r="H183" s="39">
        <v>0</v>
      </c>
      <c r="I183" s="39"/>
      <c r="J183" s="39">
        <v>0</v>
      </c>
      <c r="K183" s="39"/>
      <c r="L183" s="236"/>
      <c r="M183" s="237"/>
      <c r="N183" s="238"/>
      <c r="O183" s="39"/>
      <c r="P183" s="39">
        <v>0</v>
      </c>
      <c r="Q183" s="39">
        <v>0</v>
      </c>
      <c r="R183" s="39">
        <v>0</v>
      </c>
      <c r="S183" s="128">
        <f t="shared" si="10"/>
        <v>0</v>
      </c>
      <c r="T183" s="32">
        <v>0</v>
      </c>
    </row>
    <row r="184" spans="1:20" ht="25.9" customHeight="1">
      <c r="A184" s="115">
        <v>7</v>
      </c>
      <c r="B184" s="116" t="s">
        <v>84</v>
      </c>
      <c r="C184" s="35"/>
      <c r="D184" s="35">
        <v>0</v>
      </c>
      <c r="E184" s="41">
        <v>0</v>
      </c>
      <c r="F184" s="35">
        <v>0</v>
      </c>
      <c r="G184" s="39">
        <v>0</v>
      </c>
      <c r="H184" s="39">
        <v>0</v>
      </c>
      <c r="I184" s="39"/>
      <c r="J184" s="39">
        <v>0</v>
      </c>
      <c r="K184" s="39"/>
      <c r="L184" s="239"/>
      <c r="M184" s="240"/>
      <c r="N184" s="241"/>
      <c r="O184" s="39"/>
      <c r="P184" s="39">
        <v>0</v>
      </c>
      <c r="Q184" s="39">
        <v>0</v>
      </c>
      <c r="R184" s="39">
        <v>0</v>
      </c>
      <c r="S184" s="128">
        <f t="shared" si="10"/>
        <v>0</v>
      </c>
      <c r="T184" s="32">
        <v>0</v>
      </c>
    </row>
    <row r="185" spans="1:20" ht="33" customHeight="1">
      <c r="A185" s="115">
        <v>8</v>
      </c>
      <c r="B185" s="116" t="s">
        <v>85</v>
      </c>
      <c r="C185" s="35"/>
      <c r="D185" s="35">
        <v>26875.07</v>
      </c>
      <c r="E185" s="41">
        <v>25296.29</v>
      </c>
      <c r="F185" s="35">
        <v>10582.91</v>
      </c>
      <c r="G185" s="39">
        <v>0</v>
      </c>
      <c r="H185" s="39">
        <v>0</v>
      </c>
      <c r="I185" s="39"/>
      <c r="J185" s="39">
        <v>20055.329999999998</v>
      </c>
      <c r="K185" s="39"/>
      <c r="L185" s="242"/>
      <c r="M185" s="243"/>
      <c r="N185" s="244"/>
      <c r="O185" s="39"/>
      <c r="P185" s="39">
        <v>690.5</v>
      </c>
      <c r="Q185" s="39">
        <v>9615.42</v>
      </c>
      <c r="R185" s="39">
        <v>230.72</v>
      </c>
      <c r="S185" s="128">
        <f>SUM(C185:R185)</f>
        <v>93346.240000000005</v>
      </c>
      <c r="T185" s="32">
        <v>1846.98</v>
      </c>
    </row>
    <row r="186" spans="1:20" ht="37.9" customHeight="1">
      <c r="A186" s="245" t="s">
        <v>103</v>
      </c>
      <c r="B186" s="246"/>
      <c r="C186" s="129">
        <f t="shared" ref="C186:K186" si="11">SUM(C168:C185)</f>
        <v>0</v>
      </c>
      <c r="D186" s="129">
        <f t="shared" si="11"/>
        <v>16274240.570000002</v>
      </c>
      <c r="E186" s="130">
        <f t="shared" si="11"/>
        <v>2539531.5799999996</v>
      </c>
      <c r="F186" s="129">
        <f t="shared" si="11"/>
        <v>1036654.66</v>
      </c>
      <c r="G186" s="129">
        <f t="shared" si="11"/>
        <v>-9255.2100000000009</v>
      </c>
      <c r="H186" s="129">
        <f t="shared" si="11"/>
        <v>493808.01</v>
      </c>
      <c r="I186" s="129">
        <f t="shared" si="11"/>
        <v>0</v>
      </c>
      <c r="J186" s="129">
        <f t="shared" si="11"/>
        <v>6987866.9399999995</v>
      </c>
      <c r="K186" s="129">
        <f t="shared" si="11"/>
        <v>0</v>
      </c>
      <c r="L186" s="247">
        <f>L182+M182</f>
        <v>59064956</v>
      </c>
      <c r="M186" s="248"/>
      <c r="N186" s="129">
        <f>N182</f>
        <v>586430.99</v>
      </c>
      <c r="O186" s="129">
        <f t="shared" ref="O186:T186" si="12">SUM(O166:O185)</f>
        <v>0</v>
      </c>
      <c r="P186" s="129">
        <f t="shared" si="12"/>
        <v>572303.08000000007</v>
      </c>
      <c r="Q186" s="129">
        <f t="shared" si="12"/>
        <v>791492.4500000003</v>
      </c>
      <c r="R186" s="129">
        <f t="shared" si="12"/>
        <v>952482.69</v>
      </c>
      <c r="S186" s="129">
        <f t="shared" si="12"/>
        <v>89290511.760000005</v>
      </c>
      <c r="T186" s="129">
        <f t="shared" si="12"/>
        <v>-134110.03999999998</v>
      </c>
    </row>
    <row r="187" spans="1:20" ht="37.9" customHeight="1">
      <c r="A187" s="245" t="s">
        <v>104</v>
      </c>
      <c r="B187" s="246"/>
      <c r="C187" s="131">
        <f t="shared" ref="C187:K187" si="13">C186/$C$6</f>
        <v>0</v>
      </c>
      <c r="D187" s="131">
        <f t="shared" si="13"/>
        <v>537.68925132983122</v>
      </c>
      <c r="E187" s="131">
        <f t="shared" si="13"/>
        <v>83.904304357881514</v>
      </c>
      <c r="F187" s="131">
        <f t="shared" si="13"/>
        <v>34.250327419301549</v>
      </c>
      <c r="G187" s="131">
        <f t="shared" si="13"/>
        <v>-0.30578550897016554</v>
      </c>
      <c r="H187" s="131">
        <f t="shared" si="13"/>
        <v>16.315062939835464</v>
      </c>
      <c r="I187" s="131">
        <f t="shared" si="13"/>
        <v>0</v>
      </c>
      <c r="J187" s="131">
        <f t="shared" si="13"/>
        <v>230.87411834671423</v>
      </c>
      <c r="K187" s="131">
        <f t="shared" si="13"/>
        <v>0</v>
      </c>
      <c r="L187" s="249">
        <f>L186/$C$6</f>
        <v>1951.4638385039812</v>
      </c>
      <c r="M187" s="250"/>
      <c r="N187" s="131">
        <f t="shared" ref="N187:T187" si="14">N186/$C$6</f>
        <v>19.375259853966366</v>
      </c>
      <c r="O187" s="131">
        <f t="shared" si="14"/>
        <v>0</v>
      </c>
      <c r="P187" s="131">
        <f t="shared" si="14"/>
        <v>18.908483827270626</v>
      </c>
      <c r="Q187" s="131">
        <f t="shared" si="14"/>
        <v>26.150343608550578</v>
      </c>
      <c r="R187" s="131">
        <f t="shared" si="14"/>
        <v>31.469345822182571</v>
      </c>
      <c r="S187" s="131">
        <f t="shared" si="14"/>
        <v>2950.0945505005452</v>
      </c>
      <c r="T187" s="131">
        <f t="shared" si="14"/>
        <v>-4.4308996596953767</v>
      </c>
    </row>
    <row r="188" spans="1:20" ht="13">
      <c r="A188" s="213" t="s">
        <v>105</v>
      </c>
      <c r="B188" s="214"/>
      <c r="C188" s="214"/>
      <c r="D188" s="214"/>
      <c r="E188" s="214"/>
      <c r="F188" s="214"/>
      <c r="G188" s="214"/>
      <c r="H188" s="214"/>
      <c r="I188" s="214"/>
      <c r="J188" s="214"/>
      <c r="K188" s="214"/>
      <c r="L188" s="214"/>
      <c r="M188" s="214"/>
      <c r="N188" s="214"/>
      <c r="O188" s="214"/>
      <c r="P188" s="214"/>
      <c r="Q188" s="215"/>
      <c r="R188" s="215"/>
      <c r="S188" s="215"/>
      <c r="T188" s="216"/>
    </row>
    <row r="189" spans="1:20" ht="12.75" customHeight="1">
      <c r="A189" s="217" t="s">
        <v>141</v>
      </c>
      <c r="B189" s="217"/>
      <c r="C189" s="217"/>
      <c r="D189" s="217"/>
      <c r="E189" s="217"/>
      <c r="F189" s="217"/>
      <c r="G189" s="217"/>
      <c r="H189" s="217"/>
      <c r="I189" s="217"/>
      <c r="J189" s="217"/>
      <c r="K189" s="217"/>
      <c r="L189" s="217"/>
      <c r="M189" s="217"/>
      <c r="N189" s="217"/>
      <c r="O189" s="217"/>
      <c r="P189" s="217"/>
      <c r="Q189" s="218"/>
      <c r="R189" s="219"/>
      <c r="S189" s="220"/>
      <c r="T189" s="132" t="s">
        <v>116</v>
      </c>
    </row>
    <row r="190" spans="1:20" ht="14.5">
      <c r="A190" s="133" t="s">
        <v>118</v>
      </c>
      <c r="B190" s="133"/>
      <c r="C190" s="133"/>
      <c r="D190" s="134"/>
      <c r="E190" s="134"/>
      <c r="F190" s="133"/>
      <c r="G190" s="133"/>
      <c r="H190" s="133"/>
      <c r="I190" s="133"/>
      <c r="J190" s="133"/>
      <c r="K190" s="133"/>
      <c r="L190" s="133"/>
      <c r="M190" s="133"/>
      <c r="N190" s="133"/>
      <c r="O190" s="134"/>
      <c r="P190" s="134"/>
      <c r="Q190" s="208"/>
      <c r="R190" s="209"/>
      <c r="S190" s="210"/>
      <c r="T190" s="135" t="s">
        <v>124</v>
      </c>
    </row>
    <row r="191" spans="1:20" ht="14.5">
      <c r="A191" s="133" t="s">
        <v>143</v>
      </c>
      <c r="B191" s="133"/>
      <c r="C191" s="133"/>
      <c r="D191" s="134"/>
      <c r="E191" s="134"/>
      <c r="F191" s="133"/>
      <c r="G191" s="133"/>
      <c r="H191" s="133"/>
      <c r="I191" s="133"/>
      <c r="J191" s="133"/>
      <c r="K191" s="133"/>
      <c r="L191" s="133"/>
      <c r="M191" s="133"/>
      <c r="N191" s="133"/>
      <c r="O191" s="134"/>
      <c r="P191" s="134"/>
      <c r="Q191" s="136"/>
      <c r="R191" s="136"/>
      <c r="S191" s="137"/>
      <c r="T191" s="138"/>
    </row>
  </sheetData>
  <sheetProtection algorithmName="SHA-512" hashValue="j6gw06n9gr3KYZFICEGiUrJ/A59jKCOAPYoYBuhahOtYom+1u3ZJk6mBGM4esWdKFUhXfeCpULKunm1/Orjj/Q==" saltValue="O/6RgfkYWhZT/Cn4ZgAKeA==" spinCount="100000" sheet="1" formatCells="0" insertRows="0" deleteRows="0"/>
  <mergeCells count="199">
    <mergeCell ref="A1:F1"/>
    <mergeCell ref="C130:C133"/>
    <mergeCell ref="C162:C16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E39:E40"/>
    <mergeCell ref="E41:E43"/>
    <mergeCell ref="C39:D39"/>
    <mergeCell ref="C33:E33"/>
    <mergeCell ref="C34:E34"/>
    <mergeCell ref="C35:E35"/>
    <mergeCell ref="F48:G48"/>
    <mergeCell ref="F53:G53"/>
    <mergeCell ref="F56:G56"/>
    <mergeCell ref="F59:G59"/>
    <mergeCell ref="F68:G68"/>
    <mergeCell ref="F71:G71"/>
    <mergeCell ref="F44:G44"/>
    <mergeCell ref="F45:G45"/>
    <mergeCell ref="F46:G46"/>
    <mergeCell ref="F47:G47"/>
    <mergeCell ref="F49:G49"/>
    <mergeCell ref="F50:G50"/>
    <mergeCell ref="F52:G52"/>
    <mergeCell ref="F54:G54"/>
    <mergeCell ref="F51:G51"/>
    <mergeCell ref="F55:G55"/>
    <mergeCell ref="F57:G57"/>
    <mergeCell ref="F58:G58"/>
    <mergeCell ref="F60:G60"/>
    <mergeCell ref="F61:G61"/>
    <mergeCell ref="F62:G62"/>
    <mergeCell ref="F63:G63"/>
    <mergeCell ref="F64:G64"/>
    <mergeCell ref="F88:G88"/>
    <mergeCell ref="F96:G96"/>
    <mergeCell ref="F97:G97"/>
    <mergeCell ref="F102:G102"/>
    <mergeCell ref="F106:G106"/>
    <mergeCell ref="F86:G86"/>
    <mergeCell ref="F87:G87"/>
    <mergeCell ref="F89:G89"/>
    <mergeCell ref="F90:G90"/>
    <mergeCell ref="F91:G91"/>
    <mergeCell ref="F92:G92"/>
    <mergeCell ref="F93:G93"/>
    <mergeCell ref="F94:G94"/>
    <mergeCell ref="F95:G95"/>
    <mergeCell ref="F98:G98"/>
    <mergeCell ref="F99:G99"/>
    <mergeCell ref="F100:G100"/>
    <mergeCell ref="F101:G101"/>
    <mergeCell ref="F103:G103"/>
    <mergeCell ref="F104:G104"/>
    <mergeCell ref="A128:T129"/>
    <mergeCell ref="A130:B132"/>
    <mergeCell ref="D130:D131"/>
    <mergeCell ref="E130:F131"/>
    <mergeCell ref="G130:N131"/>
    <mergeCell ref="O130:R131"/>
    <mergeCell ref="S130:S133"/>
    <mergeCell ref="E123:G123"/>
    <mergeCell ref="C134:N135"/>
    <mergeCell ref="L136:N149"/>
    <mergeCell ref="L151:N153"/>
    <mergeCell ref="A154:B154"/>
    <mergeCell ref="L154:M154"/>
    <mergeCell ref="A155:B155"/>
    <mergeCell ref="L155:M155"/>
    <mergeCell ref="T130:T131"/>
    <mergeCell ref="D132:F132"/>
    <mergeCell ref="G132:N132"/>
    <mergeCell ref="O132:R132"/>
    <mergeCell ref="T132:T133"/>
    <mergeCell ref="L133:M133"/>
    <mergeCell ref="L165:M165"/>
    <mergeCell ref="A156:T156"/>
    <mergeCell ref="A157:P157"/>
    <mergeCell ref="Q157:S157"/>
    <mergeCell ref="A160:T161"/>
    <mergeCell ref="A162:B164"/>
    <mergeCell ref="D162:D163"/>
    <mergeCell ref="E162:F163"/>
    <mergeCell ref="G162:N163"/>
    <mergeCell ref="A29:B36"/>
    <mergeCell ref="C36:E36"/>
    <mergeCell ref="I16:O16"/>
    <mergeCell ref="E124:G124"/>
    <mergeCell ref="Q190:S190"/>
    <mergeCell ref="A126:B126"/>
    <mergeCell ref="A188:T188"/>
    <mergeCell ref="A189:P189"/>
    <mergeCell ref="Q189:S189"/>
    <mergeCell ref="Q158:S158"/>
    <mergeCell ref="C166:N167"/>
    <mergeCell ref="L168:N181"/>
    <mergeCell ref="L183:N185"/>
    <mergeCell ref="A186:B186"/>
    <mergeCell ref="L186:M186"/>
    <mergeCell ref="A187:B187"/>
    <mergeCell ref="L187:M187"/>
    <mergeCell ref="O162:R163"/>
    <mergeCell ref="S162:S165"/>
    <mergeCell ref="T162:T163"/>
    <mergeCell ref="D164:F164"/>
    <mergeCell ref="G164:N164"/>
    <mergeCell ref="O164:R164"/>
    <mergeCell ref="T164:T165"/>
    <mergeCell ref="F65:G65"/>
    <mergeCell ref="F66:G66"/>
    <mergeCell ref="F67:G67"/>
    <mergeCell ref="F69:G69"/>
    <mergeCell ref="F70:G70"/>
    <mergeCell ref="F72:G72"/>
    <mergeCell ref="F73:G73"/>
    <mergeCell ref="F74:G74"/>
    <mergeCell ref="F75:G75"/>
    <mergeCell ref="F76:G76"/>
    <mergeCell ref="F77:G77"/>
    <mergeCell ref="F78:G78"/>
    <mergeCell ref="F79:G79"/>
    <mergeCell ref="F80:G80"/>
    <mergeCell ref="F81:G81"/>
    <mergeCell ref="F82:G82"/>
    <mergeCell ref="F84:G84"/>
    <mergeCell ref="F85:G85"/>
    <mergeCell ref="F83:G83"/>
    <mergeCell ref="F118:G118"/>
    <mergeCell ref="F119:G119"/>
    <mergeCell ref="F120:G120"/>
    <mergeCell ref="F121:G121"/>
    <mergeCell ref="F122:G122"/>
    <mergeCell ref="F105:G105"/>
    <mergeCell ref="F107:G107"/>
    <mergeCell ref="F108:G108"/>
    <mergeCell ref="F109:G109"/>
    <mergeCell ref="F110:G110"/>
    <mergeCell ref="F111:G111"/>
    <mergeCell ref="F112:G112"/>
    <mergeCell ref="F113:G113"/>
    <mergeCell ref="F114:G114"/>
    <mergeCell ref="F115:G115"/>
    <mergeCell ref="F116:G116"/>
    <mergeCell ref="F117:G117"/>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C126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31"/>
  <sheetViews>
    <sheetView showGridLines="0" topLeftCell="A64" zoomScale="40" zoomScaleNormal="40" workbookViewId="0">
      <selection activeCell="K113" sqref="K113"/>
    </sheetView>
  </sheetViews>
  <sheetFormatPr defaultColWidth="9.1796875" defaultRowHeight="12.5"/>
  <cols>
    <col min="1" max="1" width="14.26953125" style="82" customWidth="1"/>
    <col min="2" max="2" width="42.1796875" style="86" customWidth="1"/>
    <col min="3" max="3" width="44.7265625" style="87" customWidth="1"/>
    <col min="4" max="4" width="27.7265625" style="87" bestFit="1" customWidth="1"/>
    <col min="5" max="5" width="41.1796875" style="87" customWidth="1"/>
    <col min="6" max="6" width="35.7265625" style="87" bestFit="1" customWidth="1"/>
    <col min="7" max="7" width="29.453125" style="77" customWidth="1"/>
    <col min="8" max="8" width="24.453125" style="77" customWidth="1"/>
    <col min="9" max="9" width="23.81640625" style="77" bestFit="1" customWidth="1"/>
    <col min="10" max="10" width="26.54296875" style="77" customWidth="1"/>
    <col min="11" max="11" width="21.1796875" style="77" bestFit="1" customWidth="1"/>
    <col min="12" max="12" width="20.7265625" style="77" customWidth="1"/>
    <col min="13" max="13" width="24.54296875" style="77" customWidth="1"/>
    <col min="14" max="14" width="25.453125" style="77" customWidth="1"/>
    <col min="15" max="18" width="15.81640625" style="77" customWidth="1"/>
    <col min="19" max="19" width="23.81640625" style="77" customWidth="1"/>
    <col min="20" max="20" width="26.453125" style="77" customWidth="1"/>
    <col min="21" max="25" width="9.1796875" style="77"/>
    <col min="26" max="26" width="46" style="77" bestFit="1" customWidth="1"/>
    <col min="27" max="27" width="126.453125" style="77" customWidth="1"/>
    <col min="28" max="16384" width="9.1796875" style="77"/>
  </cols>
  <sheetData>
    <row r="1" spans="1:47" ht="13">
      <c r="A1" s="371" t="s">
        <v>5</v>
      </c>
      <c r="B1" s="371"/>
      <c r="C1" s="372"/>
      <c r="D1" s="372"/>
      <c r="E1" s="372"/>
      <c r="F1" s="372"/>
    </row>
    <row r="2" spans="1:47">
      <c r="A2" s="183" t="s">
        <v>6</v>
      </c>
      <c r="B2" s="183"/>
      <c r="C2" s="303"/>
      <c r="D2" s="303"/>
      <c r="E2" s="303"/>
      <c r="F2" s="303"/>
    </row>
    <row r="3" spans="1:47">
      <c r="A3" s="79"/>
      <c r="B3" s="79" t="s">
        <v>7</v>
      </c>
      <c r="C3" s="303"/>
      <c r="D3" s="303"/>
      <c r="E3" s="303"/>
      <c r="F3" s="303"/>
    </row>
    <row r="4" spans="1:47">
      <c r="A4" s="183" t="s">
        <v>8</v>
      </c>
      <c r="B4" s="183"/>
      <c r="C4" s="303" t="s">
        <v>176</v>
      </c>
      <c r="D4" s="303"/>
      <c r="E4" s="303"/>
      <c r="F4" s="303"/>
    </row>
    <row r="5" spans="1:47">
      <c r="A5" s="183" t="s">
        <v>9</v>
      </c>
      <c r="B5" s="183"/>
      <c r="C5" s="303"/>
      <c r="D5" s="303"/>
      <c r="E5" s="303"/>
      <c r="F5" s="303"/>
    </row>
    <row r="6" spans="1:47" ht="14.5">
      <c r="A6" s="183" t="s">
        <v>10</v>
      </c>
      <c r="B6" s="183"/>
      <c r="C6" s="303"/>
      <c r="D6" s="303"/>
      <c r="E6" s="303"/>
      <c r="F6" s="303"/>
    </row>
    <row r="7" spans="1:47" s="80" customFormat="1">
      <c r="A7" s="183" t="s">
        <v>11</v>
      </c>
      <c r="B7" s="183"/>
      <c r="C7" s="303"/>
      <c r="D7" s="303"/>
      <c r="E7" s="303"/>
      <c r="F7" s="303"/>
    </row>
    <row r="8" spans="1:47" s="80" customFormat="1" ht="13">
      <c r="A8" s="183" t="s">
        <v>49</v>
      </c>
      <c r="B8" s="183"/>
      <c r="C8" s="373"/>
      <c r="D8" s="373"/>
      <c r="E8" s="373"/>
      <c r="F8" s="373"/>
      <c r="G8" s="81"/>
    </row>
    <row r="9" spans="1:47" ht="13">
      <c r="A9" s="183" t="s">
        <v>50</v>
      </c>
      <c r="B9" s="183"/>
      <c r="C9" s="303" t="s">
        <v>175</v>
      </c>
      <c r="D9" s="303"/>
      <c r="E9" s="303"/>
      <c r="F9" s="303"/>
      <c r="G9" s="89"/>
    </row>
    <row r="10" spans="1:47" ht="64.5" customHeight="1">
      <c r="A10" s="317" t="s">
        <v>51</v>
      </c>
      <c r="B10" s="318"/>
      <c r="C10" s="319" t="s">
        <v>117</v>
      </c>
      <c r="D10" s="320"/>
      <c r="E10" s="320"/>
      <c r="F10" s="321"/>
      <c r="G10" s="89"/>
    </row>
    <row r="11" spans="1:47" ht="39" customHeight="1">
      <c r="A11" s="183" t="s">
        <v>52</v>
      </c>
      <c r="B11" s="183"/>
      <c r="C11" s="315" t="s">
        <v>125</v>
      </c>
      <c r="D11" s="315"/>
      <c r="E11" s="315"/>
      <c r="F11" s="315"/>
      <c r="G11" s="90"/>
    </row>
    <row r="12" spans="1:47" ht="19.5" customHeight="1">
      <c r="A12" s="183" t="s">
        <v>53</v>
      </c>
      <c r="B12" s="183"/>
      <c r="C12" s="303" t="s">
        <v>54</v>
      </c>
      <c r="D12" s="303"/>
      <c r="E12" s="303"/>
      <c r="F12" s="303"/>
      <c r="G12" s="90"/>
    </row>
    <row r="13" spans="1:47" ht="39.75" customHeight="1">
      <c r="A13" s="317" t="s">
        <v>55</v>
      </c>
      <c r="B13" s="318"/>
      <c r="C13" s="338" t="s">
        <v>154</v>
      </c>
      <c r="D13" s="339"/>
      <c r="E13" s="339"/>
      <c r="F13" s="340"/>
      <c r="G13" s="90"/>
    </row>
    <row r="14" spans="1:47" s="91" customFormat="1" ht="13">
      <c r="A14" s="313"/>
      <c r="B14" s="313"/>
      <c r="C14" s="314"/>
      <c r="D14" s="314"/>
      <c r="E14" s="314"/>
      <c r="F14" s="314"/>
      <c r="G14" s="142"/>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5" customHeight="1">
      <c r="A15" s="313"/>
      <c r="B15" s="313"/>
      <c r="C15" s="314"/>
      <c r="D15" s="314"/>
      <c r="E15" s="314"/>
      <c r="F15" s="314"/>
      <c r="G15" s="90"/>
    </row>
    <row r="16" spans="1:47" ht="60" customHeight="1">
      <c r="A16" s="204" t="s">
        <v>183</v>
      </c>
      <c r="B16" s="205"/>
      <c r="C16" s="205"/>
      <c r="D16" s="205"/>
      <c r="E16" s="205"/>
      <c r="F16" s="205"/>
      <c r="G16" s="206"/>
      <c r="I16" s="204" t="s">
        <v>172</v>
      </c>
      <c r="J16" s="205"/>
      <c r="K16" s="205"/>
      <c r="L16" s="205"/>
      <c r="M16" s="205"/>
      <c r="N16" s="205"/>
      <c r="O16" s="206"/>
    </row>
    <row r="17" spans="1:17" s="84" customFormat="1" ht="33.75" customHeight="1">
      <c r="A17" s="273"/>
      <c r="B17" s="274"/>
      <c r="C17" s="143" t="s">
        <v>56</v>
      </c>
      <c r="D17" s="143" t="s">
        <v>174</v>
      </c>
      <c r="E17" s="143" t="s">
        <v>173</v>
      </c>
      <c r="F17" s="143" t="s">
        <v>57</v>
      </c>
      <c r="G17" s="143" t="s">
        <v>58</v>
      </c>
      <c r="I17" s="273"/>
      <c r="J17" s="274"/>
      <c r="K17" s="92" t="s">
        <v>56</v>
      </c>
      <c r="L17" s="92" t="s">
        <v>174</v>
      </c>
      <c r="M17" s="92" t="s">
        <v>173</v>
      </c>
      <c r="N17" s="92" t="s">
        <v>57</v>
      </c>
      <c r="O17" s="92" t="s">
        <v>58</v>
      </c>
    </row>
    <row r="18" spans="1:17" s="84" customFormat="1" ht="33.75" customHeight="1">
      <c r="A18" s="245" t="s">
        <v>59</v>
      </c>
      <c r="B18" s="246"/>
      <c r="C18" s="64">
        <f>C94+D94+E94+F94</f>
        <v>0</v>
      </c>
      <c r="D18" s="64">
        <f>G94+H94+I94+J94+K94</f>
        <v>0</v>
      </c>
      <c r="E18" s="64" t="e">
        <f>L94+N94</f>
        <v>#VALUE!</v>
      </c>
      <c r="F18" s="64">
        <f>O94+P94+Q94+R94</f>
        <v>0</v>
      </c>
      <c r="G18" s="64">
        <f>T94</f>
        <v>0</v>
      </c>
      <c r="I18" s="245" t="s">
        <v>59</v>
      </c>
      <c r="J18" s="246"/>
      <c r="K18" s="64">
        <f>C126+D126+E126+F126</f>
        <v>0</v>
      </c>
      <c r="L18" s="64">
        <f>G126+H126+I126+J126+K126</f>
        <v>0</v>
      </c>
      <c r="M18" s="64" t="e">
        <f>L126+N126</f>
        <v>#VALUE!</v>
      </c>
      <c r="N18" s="64">
        <f>O126+P126+Q126+R126</f>
        <v>0</v>
      </c>
      <c r="O18" s="64">
        <f>T126</f>
        <v>0</v>
      </c>
    </row>
    <row r="19" spans="1:17" s="84" customFormat="1" ht="33.75" customHeight="1">
      <c r="A19" s="328" t="s">
        <v>60</v>
      </c>
      <c r="B19" s="329"/>
      <c r="C19" s="68" t="e">
        <f>C18/$C$6</f>
        <v>#DIV/0!</v>
      </c>
      <c r="D19" s="68" t="e">
        <f t="shared" ref="D19" si="0">D18/$C$6</f>
        <v>#DIV/0!</v>
      </c>
      <c r="E19" s="68" t="e">
        <f>E18/$C$6</f>
        <v>#VALUE!</v>
      </c>
      <c r="F19" s="68" t="e">
        <f>F18/$C$6</f>
        <v>#DIV/0!</v>
      </c>
      <c r="G19" s="68" t="e">
        <f>G18/$C$6</f>
        <v>#DIV/0!</v>
      </c>
      <c r="H19" s="77"/>
      <c r="I19" s="328" t="s">
        <v>60</v>
      </c>
      <c r="J19" s="329"/>
      <c r="K19" s="69" t="e">
        <f>K18/$C$6</f>
        <v>#DIV/0!</v>
      </c>
      <c r="L19" s="69" t="e">
        <f t="shared" ref="L19" si="1">L18/$C$6</f>
        <v>#DIV/0!</v>
      </c>
      <c r="M19" s="69" t="e">
        <f>M18/$C$6</f>
        <v>#VALUE!</v>
      </c>
      <c r="N19" s="69" t="e">
        <f t="shared" ref="N19:O19" si="2">N18/$C$6</f>
        <v>#DIV/0!</v>
      </c>
      <c r="O19" s="69" t="e">
        <f t="shared" si="2"/>
        <v>#DIV/0!</v>
      </c>
      <c r="P19" s="98"/>
      <c r="Q19" s="98"/>
    </row>
    <row r="20" spans="1:17" ht="57.75" customHeight="1">
      <c r="A20" s="336" t="s">
        <v>184</v>
      </c>
      <c r="B20" s="337"/>
      <c r="C20" s="330" t="s">
        <v>199</v>
      </c>
      <c r="D20" s="331"/>
      <c r="E20" s="331"/>
      <c r="F20" s="331"/>
      <c r="G20" s="332"/>
      <c r="I20" s="336" t="s">
        <v>185</v>
      </c>
      <c r="J20" s="337"/>
      <c r="K20" s="330" t="s">
        <v>198</v>
      </c>
      <c r="L20" s="331"/>
      <c r="M20" s="331"/>
      <c r="N20" s="331"/>
      <c r="O20" s="332"/>
      <c r="P20" s="98"/>
      <c r="Q20" s="98"/>
    </row>
    <row r="21" spans="1:17" ht="15.75" customHeight="1">
      <c r="A21" s="94"/>
      <c r="B21" s="94"/>
      <c r="C21" s="95"/>
      <c r="D21" s="95"/>
      <c r="E21" s="95"/>
      <c r="F21" s="95"/>
      <c r="G21" s="96"/>
      <c r="H21" s="97"/>
      <c r="I21" s="97"/>
      <c r="J21" s="93"/>
      <c r="K21" s="93"/>
      <c r="L21" s="93"/>
      <c r="M21" s="93"/>
      <c r="N21" s="98"/>
      <c r="O21" s="98"/>
      <c r="P21" s="98"/>
      <c r="Q21" s="98"/>
    </row>
    <row r="22" spans="1:17" ht="79.900000000000006" customHeight="1">
      <c r="A22" s="289" t="s">
        <v>61</v>
      </c>
      <c r="B22" s="289"/>
      <c r="C22" s="315"/>
      <c r="D22" s="315"/>
      <c r="E22" s="315"/>
      <c r="F22" s="315"/>
      <c r="G22" s="90"/>
      <c r="H22" s="97"/>
      <c r="I22" s="97"/>
      <c r="J22" s="93"/>
      <c r="K22" s="93"/>
      <c r="L22" s="93"/>
      <c r="M22" s="93"/>
      <c r="N22" s="98"/>
      <c r="O22" s="98"/>
      <c r="P22" s="98"/>
      <c r="Q22" s="98"/>
    </row>
    <row r="23" spans="1:17" s="101" customFormat="1" ht="13">
      <c r="A23" s="99"/>
      <c r="B23" s="99"/>
      <c r="C23" s="100"/>
      <c r="D23" s="100"/>
      <c r="E23" s="100"/>
      <c r="F23" s="100"/>
      <c r="G23" s="96"/>
      <c r="H23" s="97"/>
      <c r="I23" s="97"/>
      <c r="J23" s="93"/>
      <c r="K23" s="93"/>
      <c r="L23" s="93"/>
      <c r="M23" s="93"/>
      <c r="N23" s="98"/>
      <c r="O23" s="98"/>
      <c r="P23" s="98"/>
      <c r="Q23" s="98"/>
    </row>
    <row r="24" spans="1:17" ht="40.5" customHeight="1">
      <c r="A24" s="199" t="s">
        <v>200</v>
      </c>
      <c r="B24" s="200"/>
      <c r="C24" s="300" t="s">
        <v>190</v>
      </c>
      <c r="D24" s="300"/>
      <c r="E24" s="300"/>
      <c r="F24" s="102" t="s">
        <v>191</v>
      </c>
      <c r="G24" s="90"/>
      <c r="H24" s="97"/>
      <c r="I24" s="97"/>
      <c r="J24" s="93"/>
      <c r="K24" s="93"/>
      <c r="L24" s="93"/>
      <c r="M24" s="93"/>
      <c r="N24" s="98"/>
      <c r="O24" s="98"/>
      <c r="P24" s="98"/>
      <c r="Q24" s="98"/>
    </row>
    <row r="25" spans="1:17" ht="12.75" customHeight="1">
      <c r="A25" s="199"/>
      <c r="B25" s="200"/>
      <c r="C25" s="303" t="s">
        <v>168</v>
      </c>
      <c r="D25" s="303"/>
      <c r="E25" s="303"/>
      <c r="F25" s="73"/>
      <c r="G25" s="90"/>
      <c r="H25" s="97"/>
      <c r="I25" s="97"/>
      <c r="J25" s="103"/>
      <c r="K25" s="103"/>
      <c r="L25" s="103"/>
      <c r="M25" s="103"/>
      <c r="N25" s="98"/>
      <c r="O25" s="98"/>
      <c r="P25" s="98"/>
      <c r="Q25" s="98"/>
    </row>
    <row r="26" spans="1:17" ht="12.75" customHeight="1">
      <c r="A26" s="199"/>
      <c r="B26" s="200"/>
      <c r="C26" s="303"/>
      <c r="D26" s="303"/>
      <c r="E26" s="303"/>
      <c r="F26" s="73"/>
      <c r="G26" s="90"/>
      <c r="H26" s="97"/>
      <c r="I26" s="97"/>
      <c r="J26" s="93"/>
      <c r="K26" s="93"/>
      <c r="L26" s="93"/>
      <c r="M26" s="93"/>
      <c r="N26" s="98"/>
      <c r="O26" s="98"/>
      <c r="P26" s="98"/>
      <c r="Q26" s="98"/>
    </row>
    <row r="27" spans="1:17" s="84" customFormat="1" ht="13">
      <c r="A27" s="199"/>
      <c r="B27" s="200"/>
      <c r="C27" s="315"/>
      <c r="D27" s="303"/>
      <c r="E27" s="303"/>
      <c r="F27" s="73"/>
      <c r="G27" s="90"/>
      <c r="H27" s="97"/>
      <c r="I27" s="97"/>
      <c r="J27" s="103"/>
      <c r="K27" s="103"/>
      <c r="L27" s="103"/>
      <c r="M27" s="103"/>
      <c r="N27" s="98"/>
      <c r="O27" s="98"/>
      <c r="P27" s="98"/>
      <c r="Q27" s="98"/>
    </row>
    <row r="28" spans="1:17" s="84" customFormat="1" ht="13">
      <c r="A28" s="199"/>
      <c r="B28" s="200"/>
      <c r="C28" s="315"/>
      <c r="D28" s="303"/>
      <c r="E28" s="303"/>
      <c r="F28" s="73"/>
      <c r="G28" s="90"/>
      <c r="H28" s="97"/>
      <c r="I28" s="97"/>
      <c r="J28" s="103"/>
      <c r="K28" s="103"/>
      <c r="L28" s="103"/>
      <c r="M28" s="103"/>
      <c r="N28" s="98"/>
      <c r="O28" s="98"/>
      <c r="P28" s="98"/>
      <c r="Q28" s="98"/>
    </row>
    <row r="29" spans="1:17" s="84" customFormat="1" ht="13">
      <c r="A29" s="199"/>
      <c r="B29" s="200"/>
      <c r="C29" s="315"/>
      <c r="D29" s="303"/>
      <c r="E29" s="303"/>
      <c r="F29" s="73"/>
      <c r="G29" s="90"/>
      <c r="H29" s="97"/>
      <c r="I29" s="97"/>
      <c r="J29" s="103"/>
      <c r="K29" s="103"/>
      <c r="L29" s="103"/>
      <c r="M29" s="103"/>
      <c r="N29" s="98"/>
      <c r="O29" s="98"/>
      <c r="P29" s="98"/>
      <c r="Q29" s="98"/>
    </row>
    <row r="30" spans="1:17" s="84" customFormat="1" ht="13">
      <c r="A30" s="199"/>
      <c r="B30" s="200"/>
      <c r="C30" s="315"/>
      <c r="D30" s="303"/>
      <c r="E30" s="303"/>
      <c r="F30" s="73"/>
      <c r="G30" s="90"/>
      <c r="H30" s="97"/>
      <c r="I30" s="97"/>
      <c r="J30" s="103"/>
      <c r="K30" s="103"/>
      <c r="L30" s="103"/>
      <c r="M30" s="103"/>
      <c r="N30" s="98"/>
      <c r="O30" s="98"/>
      <c r="P30" s="98"/>
      <c r="Q30" s="98"/>
    </row>
    <row r="31" spans="1:17" s="84" customFormat="1" ht="13">
      <c r="A31" s="90"/>
      <c r="B31" s="90"/>
      <c r="C31" s="90"/>
      <c r="D31" s="90"/>
      <c r="E31" s="90"/>
      <c r="F31" s="144"/>
      <c r="G31" s="90"/>
      <c r="H31" s="97"/>
      <c r="I31" s="97"/>
      <c r="J31" s="103"/>
      <c r="K31" s="103"/>
      <c r="L31" s="103"/>
      <c r="M31" s="103"/>
      <c r="N31" s="98"/>
      <c r="O31" s="98"/>
      <c r="P31" s="98"/>
      <c r="Q31" s="98"/>
    </row>
    <row r="32" spans="1:17" s="84" customFormat="1" ht="27.75" customHeight="1">
      <c r="A32" s="199" t="s">
        <v>189</v>
      </c>
      <c r="B32" s="200"/>
      <c r="C32" s="300" t="s">
        <v>106</v>
      </c>
      <c r="D32" s="300"/>
      <c r="E32" s="300"/>
      <c r="F32" s="102" t="s">
        <v>63</v>
      </c>
      <c r="G32" s="90"/>
      <c r="H32" s="97"/>
      <c r="I32" s="97"/>
      <c r="J32" s="103"/>
      <c r="K32" s="103"/>
      <c r="L32" s="103"/>
      <c r="M32" s="103"/>
      <c r="N32" s="98"/>
      <c r="O32" s="98"/>
      <c r="P32" s="98"/>
      <c r="Q32" s="98"/>
    </row>
    <row r="33" spans="1:47" s="84" customFormat="1" ht="13">
      <c r="A33" s="199"/>
      <c r="B33" s="200"/>
      <c r="C33" s="303"/>
      <c r="D33" s="303"/>
      <c r="E33" s="303"/>
      <c r="F33" s="73"/>
      <c r="G33" s="90"/>
      <c r="H33" s="97"/>
      <c r="I33" s="97"/>
      <c r="J33" s="103"/>
      <c r="K33" s="103"/>
      <c r="L33" s="103"/>
      <c r="M33" s="103"/>
      <c r="N33" s="98"/>
      <c r="O33" s="98"/>
      <c r="P33" s="98"/>
      <c r="Q33" s="98"/>
    </row>
    <row r="34" spans="1:47" s="84" customFormat="1" ht="13">
      <c r="A34" s="199"/>
      <c r="B34" s="200"/>
      <c r="C34" s="303"/>
      <c r="D34" s="303"/>
      <c r="E34" s="303"/>
      <c r="F34" s="73"/>
      <c r="G34" s="90"/>
      <c r="H34" s="97"/>
      <c r="I34" s="97"/>
      <c r="J34" s="103"/>
      <c r="K34" s="103"/>
      <c r="L34" s="103"/>
      <c r="M34" s="103"/>
      <c r="N34" s="98"/>
      <c r="O34" s="98"/>
      <c r="P34" s="98"/>
      <c r="Q34" s="98"/>
    </row>
    <row r="35" spans="1:47" s="84" customFormat="1" ht="13">
      <c r="A35" s="199"/>
      <c r="B35" s="200"/>
      <c r="C35" s="338"/>
      <c r="D35" s="311"/>
      <c r="E35" s="312"/>
      <c r="F35" s="73"/>
      <c r="G35" s="90"/>
      <c r="H35" s="97"/>
      <c r="I35" s="97"/>
      <c r="J35" s="103"/>
      <c r="K35" s="103"/>
      <c r="L35" s="103"/>
      <c r="M35" s="103"/>
      <c r="N35" s="98"/>
      <c r="O35" s="98"/>
      <c r="P35" s="98"/>
      <c r="Q35" s="98"/>
    </row>
    <row r="36" spans="1:47" s="84" customFormat="1" ht="13">
      <c r="A36" s="199"/>
      <c r="B36" s="200"/>
      <c r="C36" s="338"/>
      <c r="D36" s="311"/>
      <c r="E36" s="312"/>
      <c r="F36" s="73"/>
      <c r="G36" s="90"/>
      <c r="H36" s="97"/>
      <c r="I36" s="97"/>
      <c r="J36" s="103"/>
      <c r="K36" s="103"/>
      <c r="L36" s="103"/>
      <c r="M36" s="103"/>
      <c r="N36" s="98"/>
      <c r="O36" s="98"/>
      <c r="P36" s="98"/>
      <c r="Q36" s="98"/>
    </row>
    <row r="37" spans="1:47">
      <c r="B37" s="194"/>
      <c r="C37" s="194"/>
      <c r="D37" s="194"/>
      <c r="E37" s="194"/>
      <c r="F37" s="194"/>
    </row>
    <row r="38" spans="1:47" s="91" customFormat="1" ht="12.75" customHeight="1">
      <c r="A38" s="77"/>
      <c r="B38" s="288"/>
      <c r="C38" s="288"/>
      <c r="D38" s="288"/>
      <c r="E38" s="288"/>
      <c r="F38" s="288"/>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7" s="91" customFormat="1" ht="36.75" customHeight="1">
      <c r="A39" s="289" t="s">
        <v>110</v>
      </c>
      <c r="B39" s="289"/>
      <c r="C39" s="294" t="s">
        <v>156</v>
      </c>
      <c r="D39" s="309"/>
      <c r="E39" s="304" t="s">
        <v>157</v>
      </c>
      <c r="F39" s="290" t="s">
        <v>130</v>
      </c>
      <c r="G39" s="291"/>
      <c r="H39" s="294" t="s">
        <v>64</v>
      </c>
      <c r="I39" s="295"/>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row>
    <row r="40" spans="1:47" s="91" customFormat="1" ht="48.75" customHeight="1">
      <c r="A40" s="296" t="s">
        <v>65</v>
      </c>
      <c r="B40" s="297"/>
      <c r="C40" s="108" t="s">
        <v>134</v>
      </c>
      <c r="D40" s="108" t="s">
        <v>66</v>
      </c>
      <c r="E40" s="305"/>
      <c r="F40" s="292"/>
      <c r="G40" s="293"/>
      <c r="H40" s="108" t="s">
        <v>148</v>
      </c>
      <c r="I40" s="108" t="s">
        <v>149</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row>
    <row r="41" spans="1:47" s="91" customFormat="1" ht="74.25" customHeight="1">
      <c r="A41" s="275" t="s">
        <v>108</v>
      </c>
      <c r="B41" s="276"/>
      <c r="C41" s="109" t="s">
        <v>166</v>
      </c>
      <c r="D41" s="145" t="s">
        <v>137</v>
      </c>
      <c r="E41" s="346" t="s">
        <v>109</v>
      </c>
      <c r="F41" s="349" t="s">
        <v>111</v>
      </c>
      <c r="G41" s="350"/>
      <c r="H41" s="145" t="s">
        <v>147</v>
      </c>
      <c r="I41" s="145" t="s">
        <v>151</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row>
    <row r="42" spans="1:47" s="91" customFormat="1" ht="13">
      <c r="A42" s="277"/>
      <c r="B42" s="278"/>
      <c r="C42" s="111" t="s">
        <v>135</v>
      </c>
      <c r="D42" s="145" t="s">
        <v>138</v>
      </c>
      <c r="E42" s="347"/>
      <c r="F42" s="351"/>
      <c r="G42" s="352"/>
      <c r="H42" s="145" t="s">
        <v>150</v>
      </c>
      <c r="I42" s="145" t="s">
        <v>152</v>
      </c>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47" s="91" customFormat="1" ht="13">
      <c r="A43" s="277"/>
      <c r="B43" s="278"/>
      <c r="C43" s="111" t="s">
        <v>136</v>
      </c>
      <c r="D43" s="146" t="s">
        <v>139</v>
      </c>
      <c r="E43" s="348"/>
      <c r="F43" s="353"/>
      <c r="G43" s="354"/>
      <c r="H43" s="146" t="s">
        <v>147</v>
      </c>
      <c r="I43" s="146" t="s">
        <v>147</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47" s="91" customFormat="1" ht="32.25" customHeight="1">
      <c r="A44" s="113">
        <v>0.1</v>
      </c>
      <c r="B44" s="114" t="s">
        <v>67</v>
      </c>
      <c r="C44" s="15"/>
      <c r="D44" s="20"/>
      <c r="E44" s="285"/>
      <c r="F44" s="197"/>
      <c r="G44" s="198"/>
      <c r="H44" s="18"/>
      <c r="I44" s="18"/>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47" s="91" customFormat="1" ht="32.25" customHeight="1">
      <c r="A45" s="115">
        <v>0.2</v>
      </c>
      <c r="B45" s="116" t="s">
        <v>68</v>
      </c>
      <c r="C45" s="15"/>
      <c r="D45" s="21"/>
      <c r="E45" s="286"/>
      <c r="F45" s="197"/>
      <c r="G45" s="198"/>
      <c r="H45" s="18"/>
      <c r="I45" s="18"/>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47" s="91" customFormat="1" ht="32.25" customHeight="1">
      <c r="A46" s="115">
        <v>0.3</v>
      </c>
      <c r="B46" s="116" t="s">
        <v>69</v>
      </c>
      <c r="C46" s="15"/>
      <c r="D46" s="21"/>
      <c r="E46" s="286"/>
      <c r="F46" s="197"/>
      <c r="G46" s="198"/>
      <c r="H46" s="18"/>
      <c r="I46" s="18"/>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47" s="91" customFormat="1" ht="32.25" customHeight="1">
      <c r="A47" s="115">
        <v>0.4</v>
      </c>
      <c r="B47" s="116" t="s">
        <v>70</v>
      </c>
      <c r="C47" s="15"/>
      <c r="D47" s="21"/>
      <c r="E47" s="287"/>
      <c r="F47" s="197"/>
      <c r="G47" s="198"/>
      <c r="H47" s="18"/>
      <c r="I47" s="18"/>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row>
    <row r="48" spans="1:47" s="91" customFormat="1" ht="32.25" customHeight="1">
      <c r="A48" s="115">
        <v>1</v>
      </c>
      <c r="B48" s="116" t="s">
        <v>71</v>
      </c>
      <c r="C48" s="15"/>
      <c r="D48" s="21"/>
      <c r="E48" s="16"/>
      <c r="F48" s="197"/>
      <c r="G48" s="198"/>
      <c r="H48" s="18"/>
      <c r="I48" s="18"/>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row>
    <row r="49" spans="1:39" s="91" customFormat="1" ht="32.25" customHeight="1">
      <c r="A49" s="115">
        <v>2.1</v>
      </c>
      <c r="B49" s="116" t="s">
        <v>72</v>
      </c>
      <c r="C49" s="15"/>
      <c r="D49" s="21"/>
      <c r="E49" s="16"/>
      <c r="F49" s="197"/>
      <c r="G49" s="198"/>
      <c r="H49" s="18"/>
      <c r="I49" s="18"/>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row>
    <row r="50" spans="1:39" s="91" customFormat="1" ht="32.25" customHeight="1">
      <c r="A50" s="115">
        <v>2.2000000000000002</v>
      </c>
      <c r="B50" s="116" t="s">
        <v>73</v>
      </c>
      <c r="C50" s="15"/>
      <c r="D50" s="21"/>
      <c r="E50" s="16"/>
      <c r="F50" s="197"/>
      <c r="G50" s="198"/>
      <c r="H50" s="18"/>
      <c r="I50" s="18"/>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row>
    <row r="51" spans="1:39" s="91" customFormat="1" ht="32.25" customHeight="1">
      <c r="A51" s="115">
        <v>2.2999999999999998</v>
      </c>
      <c r="B51" s="116" t="s">
        <v>74</v>
      </c>
      <c r="C51" s="15"/>
      <c r="D51" s="21"/>
      <c r="E51" s="16"/>
      <c r="F51" s="197"/>
      <c r="G51" s="198"/>
      <c r="H51" s="18"/>
      <c r="I51" s="18"/>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row>
    <row r="52" spans="1:39" s="91" customFormat="1" ht="32.25" customHeight="1">
      <c r="A52" s="115">
        <v>2.4</v>
      </c>
      <c r="B52" s="116" t="s">
        <v>75</v>
      </c>
      <c r="C52" s="15"/>
      <c r="D52" s="21"/>
      <c r="E52" s="16"/>
      <c r="F52" s="197"/>
      <c r="G52" s="198"/>
      <c r="H52" s="18"/>
      <c r="I52" s="18"/>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row>
    <row r="53" spans="1:39" s="91" customFormat="1" ht="32.25" customHeight="1">
      <c r="A53" s="115">
        <v>2.5</v>
      </c>
      <c r="B53" s="116" t="s">
        <v>76</v>
      </c>
      <c r="C53" s="15"/>
      <c r="D53" s="21"/>
      <c r="E53" s="16"/>
      <c r="F53" s="197"/>
      <c r="G53" s="198"/>
      <c r="H53" s="18"/>
      <c r="I53" s="18"/>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39" s="91" customFormat="1" ht="32.25" customHeight="1">
      <c r="A54" s="115">
        <v>2.6</v>
      </c>
      <c r="B54" s="116" t="s">
        <v>77</v>
      </c>
      <c r="C54" s="15"/>
      <c r="D54" s="21"/>
      <c r="E54" s="16"/>
      <c r="F54" s="197"/>
      <c r="G54" s="198"/>
      <c r="H54" s="18"/>
      <c r="I54" s="18"/>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row>
    <row r="55" spans="1:39" s="91" customFormat="1" ht="32.25" customHeight="1">
      <c r="A55" s="115">
        <v>2.7</v>
      </c>
      <c r="B55" s="116" t="s">
        <v>78</v>
      </c>
      <c r="C55" s="15"/>
      <c r="D55" s="21"/>
      <c r="E55" s="16"/>
      <c r="F55" s="197"/>
      <c r="G55" s="198"/>
      <c r="H55" s="18"/>
      <c r="I55" s="18"/>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row>
    <row r="56" spans="1:39" s="91" customFormat="1" ht="32.25" customHeight="1">
      <c r="A56" s="115">
        <v>2.8</v>
      </c>
      <c r="B56" s="116" t="s">
        <v>79</v>
      </c>
      <c r="C56" s="15"/>
      <c r="D56" s="21"/>
      <c r="E56" s="16"/>
      <c r="F56" s="197"/>
      <c r="G56" s="198"/>
      <c r="H56" s="18"/>
      <c r="I56" s="18"/>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row>
    <row r="57" spans="1:39" s="91" customFormat="1" ht="32.25" customHeight="1">
      <c r="A57" s="115">
        <v>3</v>
      </c>
      <c r="B57" s="116" t="s">
        <v>80</v>
      </c>
      <c r="C57" s="15"/>
      <c r="D57" s="21"/>
      <c r="E57" s="16"/>
      <c r="F57" s="197"/>
      <c r="G57" s="198"/>
      <c r="H57" s="18"/>
      <c r="I57" s="18"/>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row>
    <row r="58" spans="1:39" s="91" customFormat="1" ht="32.25" customHeight="1">
      <c r="A58" s="115">
        <v>4</v>
      </c>
      <c r="B58" s="116" t="s">
        <v>107</v>
      </c>
      <c r="C58" s="15"/>
      <c r="D58" s="21"/>
      <c r="E58" s="16"/>
      <c r="F58" s="197"/>
      <c r="G58" s="198"/>
      <c r="H58" s="18"/>
      <c r="I58" s="18"/>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row>
    <row r="59" spans="1:39" s="91" customFormat="1" ht="32.25" customHeight="1">
      <c r="A59" s="115">
        <v>5</v>
      </c>
      <c r="B59" s="116" t="s">
        <v>82</v>
      </c>
      <c r="C59" s="15"/>
      <c r="D59" s="21"/>
      <c r="E59" s="16"/>
      <c r="F59" s="197"/>
      <c r="G59" s="198"/>
      <c r="H59" s="18"/>
      <c r="I59" s="18"/>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row>
    <row r="60" spans="1:39" s="91" customFormat="1" ht="32.25" customHeight="1">
      <c r="A60" s="115">
        <v>6</v>
      </c>
      <c r="B60" s="116" t="s">
        <v>83</v>
      </c>
      <c r="C60" s="15"/>
      <c r="D60" s="21"/>
      <c r="E60" s="16"/>
      <c r="F60" s="197"/>
      <c r="G60" s="198"/>
      <c r="H60" s="18"/>
      <c r="I60" s="18"/>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row>
    <row r="61" spans="1:39" s="91" customFormat="1" ht="32.25" customHeight="1">
      <c r="A61" s="115">
        <v>7</v>
      </c>
      <c r="B61" s="116" t="s">
        <v>84</v>
      </c>
      <c r="C61" s="15"/>
      <c r="D61" s="21"/>
      <c r="E61" s="16"/>
      <c r="F61" s="197"/>
      <c r="G61" s="198"/>
      <c r="H61" s="18"/>
      <c r="I61" s="18"/>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row>
    <row r="62" spans="1:39" s="91" customFormat="1" ht="32.25" customHeight="1" thickBot="1">
      <c r="A62" s="115">
        <v>8</v>
      </c>
      <c r="B62" s="116" t="s">
        <v>85</v>
      </c>
      <c r="C62" s="14"/>
      <c r="D62" s="20"/>
      <c r="E62" s="17"/>
      <c r="F62" s="342"/>
      <c r="G62" s="343"/>
      <c r="H62" s="19"/>
      <c r="I62" s="19"/>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row>
    <row r="63" spans="1:39" s="122" customFormat="1" ht="33" customHeight="1" thickBot="1">
      <c r="A63" s="91"/>
      <c r="B63" s="91"/>
      <c r="C63" s="118" t="s">
        <v>142</v>
      </c>
      <c r="D63" s="57">
        <f>SUM(D44:D62)</f>
        <v>0</v>
      </c>
      <c r="E63" s="344"/>
      <c r="F63" s="344"/>
      <c r="G63" s="344"/>
      <c r="H63" s="59">
        <f>SUM(H44:H62)</f>
        <v>0</v>
      </c>
      <c r="I63" s="59">
        <f>SUM(I44:I62)</f>
        <v>0</v>
      </c>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row>
    <row r="64" spans="1:39" s="122" customFormat="1" ht="33" customHeight="1" thickBot="1">
      <c r="A64" s="94"/>
      <c r="B64" s="94"/>
      <c r="C64" s="119" t="s">
        <v>153</v>
      </c>
      <c r="D64" s="62" t="e">
        <f>D63/$C$6</f>
        <v>#DIV/0!</v>
      </c>
      <c r="E64" s="345"/>
      <c r="F64" s="345"/>
      <c r="G64" s="345"/>
      <c r="H64" s="63" t="e">
        <f t="shared" ref="H64:I64" si="3">H63/$C$6</f>
        <v>#DIV/0!</v>
      </c>
      <c r="I64" s="63" t="e">
        <f t="shared" si="3"/>
        <v>#DIV/0!</v>
      </c>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row>
    <row r="65" spans="1:47" s="122" customFormat="1" ht="27" customHeight="1">
      <c r="A65" s="94"/>
      <c r="B65" s="94"/>
      <c r="C65" s="93"/>
      <c r="D65" s="93"/>
      <c r="E65" s="93"/>
      <c r="F65" s="93"/>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row>
    <row r="66" spans="1:47" s="122" customFormat="1" ht="87.75" customHeight="1">
      <c r="A66" s="211" t="s">
        <v>170</v>
      </c>
      <c r="B66" s="212"/>
      <c r="C66" s="31"/>
      <c r="D66" s="93"/>
      <c r="E66" s="93"/>
      <c r="F66" s="93"/>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7" s="122" customFormat="1" ht="31.5" customHeight="1">
      <c r="A67" s="94"/>
      <c r="B67" s="94"/>
      <c r="C67" s="93"/>
      <c r="D67" s="93"/>
      <c r="E67" s="93"/>
      <c r="F67" s="93"/>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7" s="122" customFormat="1" ht="36" customHeight="1">
      <c r="A68" s="263" t="s">
        <v>122</v>
      </c>
      <c r="B68" s="263"/>
      <c r="C68" s="263"/>
      <c r="D68" s="263"/>
      <c r="E68" s="263"/>
      <c r="F68" s="263"/>
      <c r="G68" s="263"/>
      <c r="H68" s="263"/>
      <c r="I68" s="263"/>
      <c r="J68" s="263"/>
      <c r="K68" s="263"/>
      <c r="L68" s="263"/>
      <c r="M68" s="263"/>
      <c r="N68" s="263"/>
      <c r="O68" s="263"/>
      <c r="P68" s="263"/>
      <c r="Q68" s="263"/>
      <c r="R68" s="263"/>
      <c r="S68" s="263"/>
      <c r="T68" s="263"/>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s="122" customFormat="1" ht="13">
      <c r="A69" s="264"/>
      <c r="B69" s="264"/>
      <c r="C69" s="264"/>
      <c r="D69" s="264"/>
      <c r="E69" s="264"/>
      <c r="F69" s="264"/>
      <c r="G69" s="264"/>
      <c r="H69" s="264"/>
      <c r="I69" s="264"/>
      <c r="J69" s="264"/>
      <c r="K69" s="264"/>
      <c r="L69" s="264"/>
      <c r="M69" s="264"/>
      <c r="N69" s="264"/>
      <c r="O69" s="264"/>
      <c r="P69" s="264"/>
      <c r="Q69" s="264"/>
      <c r="R69" s="264"/>
      <c r="S69" s="264"/>
      <c r="T69" s="264"/>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7" ht="23.25" customHeight="1">
      <c r="A70" s="265" t="s">
        <v>121</v>
      </c>
      <c r="B70" s="266"/>
      <c r="C70" s="271" t="s">
        <v>163</v>
      </c>
      <c r="D70" s="271" t="s">
        <v>160</v>
      </c>
      <c r="E70" s="251" t="s">
        <v>158</v>
      </c>
      <c r="F70" s="253"/>
      <c r="G70" s="252" t="s">
        <v>159</v>
      </c>
      <c r="H70" s="252"/>
      <c r="I70" s="252"/>
      <c r="J70" s="252"/>
      <c r="K70" s="252"/>
      <c r="L70" s="252"/>
      <c r="M70" s="252"/>
      <c r="N70" s="252"/>
      <c r="O70" s="251" t="s">
        <v>161</v>
      </c>
      <c r="P70" s="252"/>
      <c r="Q70" s="252"/>
      <c r="R70" s="253"/>
      <c r="S70" s="257" t="s">
        <v>120</v>
      </c>
      <c r="T70" s="253" t="s">
        <v>162</v>
      </c>
    </row>
    <row r="71" spans="1:47" ht="39.4" customHeight="1">
      <c r="A71" s="267"/>
      <c r="B71" s="268"/>
      <c r="C71" s="326"/>
      <c r="D71" s="272"/>
      <c r="E71" s="254"/>
      <c r="F71" s="256"/>
      <c r="G71" s="255"/>
      <c r="H71" s="255"/>
      <c r="I71" s="255"/>
      <c r="J71" s="255"/>
      <c r="K71" s="255"/>
      <c r="L71" s="255"/>
      <c r="M71" s="255"/>
      <c r="N71" s="255"/>
      <c r="O71" s="254"/>
      <c r="P71" s="255"/>
      <c r="Q71" s="255"/>
      <c r="R71" s="256"/>
      <c r="S71" s="258"/>
      <c r="T71" s="256"/>
    </row>
    <row r="72" spans="1:47" ht="24.75" customHeight="1">
      <c r="A72" s="269"/>
      <c r="B72" s="270"/>
      <c r="C72" s="327"/>
      <c r="D72" s="260" t="s">
        <v>115</v>
      </c>
      <c r="E72" s="261"/>
      <c r="F72" s="262"/>
      <c r="G72" s="260" t="s">
        <v>114</v>
      </c>
      <c r="H72" s="261"/>
      <c r="I72" s="261"/>
      <c r="J72" s="261"/>
      <c r="K72" s="261"/>
      <c r="L72" s="261"/>
      <c r="M72" s="261"/>
      <c r="N72" s="262"/>
      <c r="O72" s="260" t="s">
        <v>113</v>
      </c>
      <c r="P72" s="261"/>
      <c r="Q72" s="261"/>
      <c r="R72" s="262"/>
      <c r="S72" s="258"/>
      <c r="T72" s="253" t="s">
        <v>112</v>
      </c>
    </row>
    <row r="73" spans="1:47" ht="27" customHeight="1">
      <c r="A73" s="124" t="s">
        <v>65</v>
      </c>
      <c r="B73" s="125"/>
      <c r="C73" s="126"/>
      <c r="D73" s="126" t="s">
        <v>86</v>
      </c>
      <c r="E73" s="126" t="s">
        <v>129</v>
      </c>
      <c r="F73" s="126" t="s">
        <v>88</v>
      </c>
      <c r="G73" s="126" t="s">
        <v>89</v>
      </c>
      <c r="H73" s="126" t="s">
        <v>90</v>
      </c>
      <c r="I73" s="126" t="s">
        <v>91</v>
      </c>
      <c r="J73" s="126" t="s">
        <v>92</v>
      </c>
      <c r="K73" s="126" t="s">
        <v>93</v>
      </c>
      <c r="L73" s="260" t="s">
        <v>94</v>
      </c>
      <c r="M73" s="262"/>
      <c r="N73" s="126" t="s">
        <v>95</v>
      </c>
      <c r="O73" s="126" t="s">
        <v>96</v>
      </c>
      <c r="P73" s="126" t="s">
        <v>97</v>
      </c>
      <c r="Q73" s="126" t="s">
        <v>98</v>
      </c>
      <c r="R73" s="126" t="s">
        <v>99</v>
      </c>
      <c r="S73" s="259"/>
      <c r="T73" s="256"/>
    </row>
    <row r="74" spans="1:47" ht="27" customHeight="1">
      <c r="A74" s="127">
        <v>0.1</v>
      </c>
      <c r="B74" s="116" t="s">
        <v>67</v>
      </c>
      <c r="C74" s="221"/>
      <c r="D74" s="222"/>
      <c r="E74" s="222"/>
      <c r="F74" s="222"/>
      <c r="G74" s="222"/>
      <c r="H74" s="222"/>
      <c r="I74" s="222"/>
      <c r="J74" s="222"/>
      <c r="K74" s="222"/>
      <c r="L74" s="222"/>
      <c r="M74" s="222"/>
      <c r="N74" s="223"/>
      <c r="O74" s="39"/>
      <c r="P74" s="39"/>
      <c r="Q74" s="39"/>
      <c r="R74" s="39"/>
      <c r="S74" s="141">
        <f>SUM(C74:R74)</f>
        <v>0</v>
      </c>
      <c r="T74" s="36"/>
    </row>
    <row r="75" spans="1:47" ht="27" customHeight="1">
      <c r="A75" s="115">
        <v>0.2</v>
      </c>
      <c r="B75" s="116" t="s">
        <v>68</v>
      </c>
      <c r="C75" s="224"/>
      <c r="D75" s="225"/>
      <c r="E75" s="225"/>
      <c r="F75" s="225"/>
      <c r="G75" s="225"/>
      <c r="H75" s="225"/>
      <c r="I75" s="225"/>
      <c r="J75" s="225"/>
      <c r="K75" s="225"/>
      <c r="L75" s="225"/>
      <c r="M75" s="225"/>
      <c r="N75" s="226"/>
      <c r="O75" s="39"/>
      <c r="P75" s="39"/>
      <c r="Q75" s="39"/>
      <c r="R75" s="39"/>
      <c r="S75" s="141">
        <f t="shared" ref="S75:S89" si="4">SUM(C75:R75)</f>
        <v>0</v>
      </c>
      <c r="T75" s="35"/>
    </row>
    <row r="76" spans="1:47" ht="27" customHeight="1">
      <c r="A76" s="115">
        <v>0.3</v>
      </c>
      <c r="B76" s="116" t="s">
        <v>69</v>
      </c>
      <c r="C76" s="35"/>
      <c r="D76" s="35"/>
      <c r="E76" s="37"/>
      <c r="F76" s="38"/>
      <c r="G76" s="38"/>
      <c r="H76" s="39"/>
      <c r="I76" s="39"/>
      <c r="J76" s="39"/>
      <c r="K76" s="39"/>
      <c r="L76" s="358"/>
      <c r="M76" s="359"/>
      <c r="N76" s="360"/>
      <c r="O76" s="39"/>
      <c r="P76" s="39"/>
      <c r="Q76" s="39"/>
      <c r="R76" s="39"/>
      <c r="S76" s="141">
        <f t="shared" si="4"/>
        <v>0</v>
      </c>
      <c r="T76" s="35"/>
    </row>
    <row r="77" spans="1:47" ht="27" customHeight="1">
      <c r="A77" s="115">
        <v>0.4</v>
      </c>
      <c r="B77" s="116" t="s">
        <v>70</v>
      </c>
      <c r="C77" s="35"/>
      <c r="D77" s="35"/>
      <c r="E77" s="37"/>
      <c r="F77" s="38"/>
      <c r="G77" s="40"/>
      <c r="H77" s="39"/>
      <c r="I77" s="39"/>
      <c r="J77" s="39"/>
      <c r="K77" s="39"/>
      <c r="L77" s="221"/>
      <c r="M77" s="222"/>
      <c r="N77" s="223"/>
      <c r="O77" s="39"/>
      <c r="P77" s="39"/>
      <c r="Q77" s="39"/>
      <c r="R77" s="39"/>
      <c r="S77" s="141">
        <f t="shared" si="4"/>
        <v>0</v>
      </c>
      <c r="T77" s="39"/>
    </row>
    <row r="78" spans="1:47" ht="27" customHeight="1">
      <c r="A78" s="115">
        <v>0.5</v>
      </c>
      <c r="B78" s="116" t="s">
        <v>100</v>
      </c>
      <c r="C78" s="35"/>
      <c r="D78" s="35"/>
      <c r="E78" s="37"/>
      <c r="F78" s="38"/>
      <c r="G78" s="40"/>
      <c r="H78" s="39"/>
      <c r="I78" s="39"/>
      <c r="J78" s="39"/>
      <c r="K78" s="39"/>
      <c r="L78" s="221"/>
      <c r="M78" s="222"/>
      <c r="N78" s="223"/>
      <c r="O78" s="39"/>
      <c r="P78" s="39"/>
      <c r="Q78" s="39"/>
      <c r="R78" s="39"/>
      <c r="S78" s="141">
        <f t="shared" si="4"/>
        <v>0</v>
      </c>
      <c r="T78" s="39"/>
    </row>
    <row r="79" spans="1:47" ht="27" customHeight="1">
      <c r="A79" s="115">
        <v>1</v>
      </c>
      <c r="B79" s="125" t="s">
        <v>71</v>
      </c>
      <c r="C79" s="35"/>
      <c r="D79" s="35"/>
      <c r="E79" s="41"/>
      <c r="F79" s="35"/>
      <c r="G79" s="39"/>
      <c r="H79" s="39"/>
      <c r="I79" s="39"/>
      <c r="J79" s="39"/>
      <c r="K79" s="39"/>
      <c r="L79" s="221"/>
      <c r="M79" s="222"/>
      <c r="N79" s="223"/>
      <c r="O79" s="39"/>
      <c r="P79" s="39"/>
      <c r="Q79" s="39"/>
      <c r="R79" s="39"/>
      <c r="S79" s="141">
        <f t="shared" si="4"/>
        <v>0</v>
      </c>
      <c r="T79" s="39"/>
    </row>
    <row r="80" spans="1:47" ht="27" customHeight="1">
      <c r="A80" s="115">
        <v>2.1</v>
      </c>
      <c r="B80" s="116" t="s">
        <v>72</v>
      </c>
      <c r="C80" s="35"/>
      <c r="D80" s="35"/>
      <c r="E80" s="41"/>
      <c r="F80" s="35"/>
      <c r="G80" s="39"/>
      <c r="H80" s="39"/>
      <c r="I80" s="39"/>
      <c r="J80" s="39"/>
      <c r="K80" s="39"/>
      <c r="L80" s="221"/>
      <c r="M80" s="222"/>
      <c r="N80" s="223"/>
      <c r="O80" s="39"/>
      <c r="P80" s="39"/>
      <c r="Q80" s="39"/>
      <c r="R80" s="39"/>
      <c r="S80" s="141">
        <f t="shared" si="4"/>
        <v>0</v>
      </c>
      <c r="T80" s="35"/>
    </row>
    <row r="81" spans="1:21" ht="27" customHeight="1">
      <c r="A81" s="115">
        <v>2.2000000000000002</v>
      </c>
      <c r="B81" s="116" t="s">
        <v>73</v>
      </c>
      <c r="C81" s="35"/>
      <c r="D81" s="35"/>
      <c r="E81" s="41"/>
      <c r="F81" s="35"/>
      <c r="G81" s="39"/>
      <c r="H81" s="39"/>
      <c r="I81" s="39"/>
      <c r="J81" s="39"/>
      <c r="K81" s="39"/>
      <c r="L81" s="221"/>
      <c r="M81" s="222"/>
      <c r="N81" s="223"/>
      <c r="O81" s="39"/>
      <c r="P81" s="39"/>
      <c r="Q81" s="39"/>
      <c r="R81" s="39"/>
      <c r="S81" s="141">
        <f t="shared" si="4"/>
        <v>0</v>
      </c>
      <c r="T81" s="35"/>
    </row>
    <row r="82" spans="1:21" ht="27" customHeight="1">
      <c r="A82" s="115">
        <v>2.2999999999999998</v>
      </c>
      <c r="B82" s="116" t="s">
        <v>74</v>
      </c>
      <c r="C82" s="35"/>
      <c r="D82" s="35"/>
      <c r="E82" s="41"/>
      <c r="F82" s="35"/>
      <c r="G82" s="39"/>
      <c r="H82" s="39"/>
      <c r="I82" s="39"/>
      <c r="J82" s="39"/>
      <c r="K82" s="39"/>
      <c r="L82" s="221"/>
      <c r="M82" s="222"/>
      <c r="N82" s="223"/>
      <c r="O82" s="39"/>
      <c r="P82" s="39"/>
      <c r="Q82" s="39"/>
      <c r="R82" s="39"/>
      <c r="S82" s="141">
        <f t="shared" si="4"/>
        <v>0</v>
      </c>
      <c r="T82" s="35"/>
    </row>
    <row r="83" spans="1:21" ht="27" customHeight="1">
      <c r="A83" s="115">
        <v>2.4</v>
      </c>
      <c r="B83" s="116" t="s">
        <v>75</v>
      </c>
      <c r="C83" s="35"/>
      <c r="D83" s="35"/>
      <c r="E83" s="41"/>
      <c r="F83" s="35"/>
      <c r="G83" s="39"/>
      <c r="H83" s="39"/>
      <c r="I83" s="39"/>
      <c r="J83" s="39"/>
      <c r="K83" s="39"/>
      <c r="L83" s="221"/>
      <c r="M83" s="222"/>
      <c r="N83" s="223"/>
      <c r="O83" s="39"/>
      <c r="P83" s="39"/>
      <c r="Q83" s="39"/>
      <c r="R83" s="39"/>
      <c r="S83" s="141">
        <f t="shared" si="4"/>
        <v>0</v>
      </c>
      <c r="T83" s="35"/>
    </row>
    <row r="84" spans="1:21" ht="27" customHeight="1">
      <c r="A84" s="115">
        <v>2.5</v>
      </c>
      <c r="B84" s="116" t="s">
        <v>76</v>
      </c>
      <c r="C84" s="35"/>
      <c r="D84" s="35"/>
      <c r="E84" s="41"/>
      <c r="F84" s="35"/>
      <c r="G84" s="39"/>
      <c r="H84" s="39"/>
      <c r="I84" s="39"/>
      <c r="J84" s="39"/>
      <c r="K84" s="39"/>
      <c r="L84" s="221"/>
      <c r="M84" s="222"/>
      <c r="N84" s="223"/>
      <c r="O84" s="39"/>
      <c r="P84" s="39"/>
      <c r="Q84" s="39"/>
      <c r="R84" s="39"/>
      <c r="S84" s="141">
        <f t="shared" si="4"/>
        <v>0</v>
      </c>
      <c r="T84" s="35"/>
    </row>
    <row r="85" spans="1:21" ht="27" customHeight="1">
      <c r="A85" s="115">
        <v>2.6</v>
      </c>
      <c r="B85" s="116" t="s">
        <v>77</v>
      </c>
      <c r="C85" s="35"/>
      <c r="D85" s="35"/>
      <c r="E85" s="41"/>
      <c r="F85" s="35"/>
      <c r="G85" s="39"/>
      <c r="H85" s="39"/>
      <c r="I85" s="39"/>
      <c r="J85" s="39"/>
      <c r="K85" s="39"/>
      <c r="L85" s="221"/>
      <c r="M85" s="222"/>
      <c r="N85" s="223"/>
      <c r="O85" s="39"/>
      <c r="P85" s="39"/>
      <c r="Q85" s="39"/>
      <c r="R85" s="39"/>
      <c r="S85" s="141">
        <f t="shared" si="4"/>
        <v>0</v>
      </c>
      <c r="T85" s="35"/>
    </row>
    <row r="86" spans="1:21" ht="27" customHeight="1">
      <c r="A86" s="115">
        <v>2.7</v>
      </c>
      <c r="B86" s="116" t="s">
        <v>78</v>
      </c>
      <c r="C86" s="35"/>
      <c r="D86" s="35"/>
      <c r="E86" s="41"/>
      <c r="F86" s="35"/>
      <c r="G86" s="39"/>
      <c r="H86" s="39"/>
      <c r="I86" s="39"/>
      <c r="J86" s="39"/>
      <c r="K86" s="39"/>
      <c r="L86" s="221"/>
      <c r="M86" s="222"/>
      <c r="N86" s="223"/>
      <c r="O86" s="39"/>
      <c r="P86" s="39"/>
      <c r="Q86" s="39"/>
      <c r="R86" s="39"/>
      <c r="S86" s="141">
        <f t="shared" si="4"/>
        <v>0</v>
      </c>
      <c r="T86" s="35"/>
    </row>
    <row r="87" spans="1:21" ht="27" customHeight="1">
      <c r="A87" s="115">
        <v>2.8</v>
      </c>
      <c r="B87" s="116" t="s">
        <v>79</v>
      </c>
      <c r="C87" s="35"/>
      <c r="D87" s="35"/>
      <c r="E87" s="41"/>
      <c r="F87" s="35"/>
      <c r="G87" s="39"/>
      <c r="H87" s="39"/>
      <c r="I87" s="39"/>
      <c r="J87" s="39"/>
      <c r="K87" s="39"/>
      <c r="L87" s="221"/>
      <c r="M87" s="222"/>
      <c r="N87" s="223"/>
      <c r="O87" s="39"/>
      <c r="P87" s="39"/>
      <c r="Q87" s="39"/>
      <c r="R87" s="39"/>
      <c r="S87" s="141">
        <f t="shared" si="4"/>
        <v>0</v>
      </c>
      <c r="T87" s="35"/>
    </row>
    <row r="88" spans="1:21" ht="27" customHeight="1">
      <c r="A88" s="115">
        <v>3</v>
      </c>
      <c r="B88" s="125" t="s">
        <v>80</v>
      </c>
      <c r="C88" s="35"/>
      <c r="D88" s="35"/>
      <c r="E88" s="35"/>
      <c r="F88" s="35"/>
      <c r="G88" s="39"/>
      <c r="H88" s="39"/>
      <c r="I88" s="39"/>
      <c r="J88" s="39"/>
      <c r="K88" s="39"/>
      <c r="L88" s="221"/>
      <c r="M88" s="222"/>
      <c r="N88" s="223"/>
      <c r="O88" s="39"/>
      <c r="P88" s="39"/>
      <c r="Q88" s="39"/>
      <c r="R88" s="39"/>
      <c r="S88" s="141">
        <f t="shared" ref="S88" si="5">SUM(C88:R88)</f>
        <v>0</v>
      </c>
      <c r="T88" s="35"/>
    </row>
    <row r="89" spans="1:21" ht="27" customHeight="1">
      <c r="A89" s="115">
        <v>4</v>
      </c>
      <c r="B89" s="125" t="s">
        <v>81</v>
      </c>
      <c r="C89" s="35"/>
      <c r="D89" s="35"/>
      <c r="E89" s="41"/>
      <c r="F89" s="35"/>
      <c r="G89" s="39"/>
      <c r="H89" s="39"/>
      <c r="I89" s="39"/>
      <c r="J89" s="39"/>
      <c r="K89" s="39"/>
      <c r="L89" s="224"/>
      <c r="M89" s="225"/>
      <c r="N89" s="226"/>
      <c r="O89" s="39"/>
      <c r="P89" s="39"/>
      <c r="Q89" s="39"/>
      <c r="R89" s="39"/>
      <c r="S89" s="141">
        <f t="shared" si="4"/>
        <v>0</v>
      </c>
      <c r="T89" s="38"/>
    </row>
    <row r="90" spans="1:21" ht="27" customHeight="1">
      <c r="A90" s="115">
        <v>5</v>
      </c>
      <c r="B90" s="125" t="s">
        <v>82</v>
      </c>
      <c r="C90" s="35"/>
      <c r="D90" s="35"/>
      <c r="E90" s="41"/>
      <c r="F90" s="35"/>
      <c r="G90" s="39"/>
      <c r="H90" s="39"/>
      <c r="I90" s="39"/>
      <c r="J90" s="39"/>
      <c r="K90" s="39"/>
      <c r="L90" s="32" t="s">
        <v>101</v>
      </c>
      <c r="M90" s="32" t="s">
        <v>102</v>
      </c>
      <c r="N90" s="32" t="s">
        <v>177</v>
      </c>
      <c r="O90" s="39"/>
      <c r="P90" s="39"/>
      <c r="Q90" s="39"/>
      <c r="R90" s="39"/>
      <c r="S90" s="141">
        <f t="shared" ref="S90:S93" si="6">SUM(C90:R90)</f>
        <v>0</v>
      </c>
      <c r="T90" s="38"/>
    </row>
    <row r="91" spans="1:21" ht="27" customHeight="1">
      <c r="A91" s="115">
        <v>6</v>
      </c>
      <c r="B91" s="125" t="s">
        <v>83</v>
      </c>
      <c r="C91" s="35"/>
      <c r="D91" s="35"/>
      <c r="E91" s="41"/>
      <c r="F91" s="35"/>
      <c r="G91" s="39"/>
      <c r="H91" s="39"/>
      <c r="I91" s="39"/>
      <c r="J91" s="39"/>
      <c r="K91" s="39"/>
      <c r="L91" s="361"/>
      <c r="M91" s="362"/>
      <c r="N91" s="363"/>
      <c r="O91" s="39"/>
      <c r="P91" s="39"/>
      <c r="Q91" s="39"/>
      <c r="R91" s="39"/>
      <c r="S91" s="141">
        <f t="shared" si="6"/>
        <v>0</v>
      </c>
      <c r="T91" s="35"/>
    </row>
    <row r="92" spans="1:21" ht="27" customHeight="1">
      <c r="A92" s="115">
        <v>7</v>
      </c>
      <c r="B92" s="125" t="s">
        <v>84</v>
      </c>
      <c r="C92" s="35"/>
      <c r="D92" s="35"/>
      <c r="E92" s="41"/>
      <c r="F92" s="35"/>
      <c r="G92" s="39"/>
      <c r="H92" s="39"/>
      <c r="I92" s="39"/>
      <c r="J92" s="39"/>
      <c r="K92" s="39"/>
      <c r="L92" s="364"/>
      <c r="M92" s="365"/>
      <c r="N92" s="366"/>
      <c r="O92" s="39"/>
      <c r="P92" s="39"/>
      <c r="Q92" s="39"/>
      <c r="R92" s="39"/>
      <c r="S92" s="141">
        <f t="shared" si="6"/>
        <v>0</v>
      </c>
      <c r="T92" s="35"/>
    </row>
    <row r="93" spans="1:21" ht="27" customHeight="1">
      <c r="A93" s="115">
        <v>8</v>
      </c>
      <c r="B93" s="125" t="s">
        <v>85</v>
      </c>
      <c r="C93" s="35"/>
      <c r="D93" s="35"/>
      <c r="E93" s="41"/>
      <c r="F93" s="35"/>
      <c r="G93" s="39"/>
      <c r="H93" s="39"/>
      <c r="I93" s="39"/>
      <c r="J93" s="39"/>
      <c r="K93" s="39"/>
      <c r="L93" s="367"/>
      <c r="M93" s="368"/>
      <c r="N93" s="369"/>
      <c r="O93" s="39"/>
      <c r="P93" s="39"/>
      <c r="Q93" s="39"/>
      <c r="R93" s="39"/>
      <c r="S93" s="141">
        <f t="shared" si="6"/>
        <v>0</v>
      </c>
      <c r="T93" s="35"/>
    </row>
    <row r="94" spans="1:21" ht="27" customHeight="1">
      <c r="A94" s="245" t="s">
        <v>103</v>
      </c>
      <c r="B94" s="246"/>
      <c r="C94" s="129">
        <f>SUM(C76:C93)</f>
        <v>0</v>
      </c>
      <c r="D94" s="129">
        <f t="shared" ref="D94:K94" si="7">SUM(D76:D93)</f>
        <v>0</v>
      </c>
      <c r="E94" s="130">
        <f t="shared" si="7"/>
        <v>0</v>
      </c>
      <c r="F94" s="129">
        <f t="shared" si="7"/>
        <v>0</v>
      </c>
      <c r="G94" s="129">
        <f t="shared" si="7"/>
        <v>0</v>
      </c>
      <c r="H94" s="129">
        <f t="shared" si="7"/>
        <v>0</v>
      </c>
      <c r="I94" s="129">
        <f t="shared" si="7"/>
        <v>0</v>
      </c>
      <c r="J94" s="129">
        <f t="shared" si="7"/>
        <v>0</v>
      </c>
      <c r="K94" s="129">
        <f t="shared" si="7"/>
        <v>0</v>
      </c>
      <c r="L94" s="247" t="e">
        <f>L90+M90</f>
        <v>#VALUE!</v>
      </c>
      <c r="M94" s="248"/>
      <c r="N94" s="129" t="str">
        <f>N90</f>
        <v>Operational Water</v>
      </c>
      <c r="O94" s="129">
        <f>SUM(O74:O93)</f>
        <v>0</v>
      </c>
      <c r="P94" s="129">
        <f t="shared" ref="P94:T94" si="8">SUM(P74:P93)</f>
        <v>0</v>
      </c>
      <c r="Q94" s="129">
        <f t="shared" si="8"/>
        <v>0</v>
      </c>
      <c r="R94" s="129">
        <f t="shared" si="8"/>
        <v>0</v>
      </c>
      <c r="S94" s="129">
        <f t="shared" si="8"/>
        <v>0</v>
      </c>
      <c r="T94" s="129">
        <f t="shared" si="8"/>
        <v>0</v>
      </c>
    </row>
    <row r="95" spans="1:21" ht="27" customHeight="1">
      <c r="A95" s="245" t="s">
        <v>104</v>
      </c>
      <c r="B95" s="246"/>
      <c r="C95" s="131" t="e">
        <f t="shared" ref="C95:K95" si="9">C94/$C$6</f>
        <v>#DIV/0!</v>
      </c>
      <c r="D95" s="131" t="e">
        <f t="shared" si="9"/>
        <v>#DIV/0!</v>
      </c>
      <c r="E95" s="131" t="e">
        <f t="shared" si="9"/>
        <v>#DIV/0!</v>
      </c>
      <c r="F95" s="131" t="e">
        <f t="shared" si="9"/>
        <v>#DIV/0!</v>
      </c>
      <c r="G95" s="131" t="e">
        <f t="shared" si="9"/>
        <v>#DIV/0!</v>
      </c>
      <c r="H95" s="131" t="e">
        <f t="shared" si="9"/>
        <v>#DIV/0!</v>
      </c>
      <c r="I95" s="131" t="e">
        <f t="shared" si="9"/>
        <v>#DIV/0!</v>
      </c>
      <c r="J95" s="131" t="e">
        <f t="shared" si="9"/>
        <v>#DIV/0!</v>
      </c>
      <c r="K95" s="131" t="e">
        <f t="shared" si="9"/>
        <v>#DIV/0!</v>
      </c>
      <c r="L95" s="249" t="e">
        <f>L94/$C$6</f>
        <v>#VALUE!</v>
      </c>
      <c r="M95" s="250"/>
      <c r="N95" s="131" t="e">
        <f t="shared" ref="N95" si="10">N94/$C$6</f>
        <v>#VALUE!</v>
      </c>
      <c r="O95" s="131" t="e">
        <f t="shared" ref="O95" si="11">O94/$C$6</f>
        <v>#DIV/0!</v>
      </c>
      <c r="P95" s="131" t="e">
        <f t="shared" ref="P95" si="12">P94/$C$6</f>
        <v>#DIV/0!</v>
      </c>
      <c r="Q95" s="131" t="e">
        <f t="shared" ref="Q95" si="13">Q94/$C$6</f>
        <v>#DIV/0!</v>
      </c>
      <c r="R95" s="131" t="e">
        <f t="shared" ref="R95" si="14">R94/$C$6</f>
        <v>#DIV/0!</v>
      </c>
      <c r="S95" s="131" t="e">
        <f t="shared" ref="S95" si="15">S94/$C$6</f>
        <v>#DIV/0!</v>
      </c>
      <c r="T95" s="131" t="e">
        <f t="shared" ref="T95" si="16">T94/$C$6</f>
        <v>#DIV/0!</v>
      </c>
    </row>
    <row r="96" spans="1:21" ht="15.75" customHeight="1">
      <c r="A96" s="213" t="s">
        <v>105</v>
      </c>
      <c r="B96" s="214"/>
      <c r="C96" s="214"/>
      <c r="D96" s="214"/>
      <c r="E96" s="214"/>
      <c r="F96" s="214"/>
      <c r="G96" s="214"/>
      <c r="H96" s="214"/>
      <c r="I96" s="214"/>
      <c r="J96" s="214"/>
      <c r="K96" s="214"/>
      <c r="L96" s="214"/>
      <c r="M96" s="214"/>
      <c r="N96" s="214"/>
      <c r="O96" s="214"/>
      <c r="P96" s="214"/>
      <c r="Q96" s="215"/>
      <c r="R96" s="215"/>
      <c r="S96" s="215"/>
      <c r="T96" s="214"/>
      <c r="U96" s="147"/>
    </row>
    <row r="97" spans="1:47" ht="27" customHeight="1">
      <c r="A97" s="217" t="s">
        <v>140</v>
      </c>
      <c r="B97" s="217"/>
      <c r="C97" s="217"/>
      <c r="D97" s="217"/>
      <c r="E97" s="217"/>
      <c r="F97" s="217"/>
      <c r="G97" s="217"/>
      <c r="H97" s="217"/>
      <c r="I97" s="217"/>
      <c r="J97" s="217"/>
      <c r="K97" s="217"/>
      <c r="L97" s="217"/>
      <c r="M97" s="217"/>
      <c r="N97" s="217"/>
      <c r="O97" s="217"/>
      <c r="P97" s="217"/>
      <c r="Q97" s="370"/>
      <c r="R97" s="370"/>
      <c r="S97" s="370"/>
      <c r="T97" s="132" t="s">
        <v>116</v>
      </c>
    </row>
    <row r="98" spans="1:47" ht="15" customHeight="1">
      <c r="A98" s="133" t="s">
        <v>118</v>
      </c>
      <c r="B98" s="133"/>
      <c r="C98" s="133"/>
      <c r="D98" s="133"/>
      <c r="E98" s="133"/>
      <c r="F98" s="133"/>
      <c r="G98" s="133"/>
      <c r="H98" s="133"/>
      <c r="I98" s="133"/>
      <c r="J98" s="133"/>
      <c r="K98" s="133"/>
      <c r="L98" s="133"/>
      <c r="M98" s="133"/>
      <c r="N98" s="133"/>
      <c r="O98" s="133"/>
      <c r="P98" s="133"/>
      <c r="Q98" s="356"/>
      <c r="R98" s="357"/>
      <c r="S98" s="357"/>
      <c r="T98" s="135" t="s">
        <v>124</v>
      </c>
    </row>
    <row r="99" spans="1:47" ht="15" customHeight="1">
      <c r="A99" s="133" t="s">
        <v>143</v>
      </c>
      <c r="B99" s="133"/>
      <c r="C99" s="133"/>
      <c r="D99" s="133"/>
      <c r="E99" s="133"/>
      <c r="F99" s="133"/>
      <c r="G99" s="133"/>
      <c r="H99" s="133"/>
      <c r="I99" s="133"/>
      <c r="J99" s="133"/>
      <c r="K99" s="133"/>
      <c r="L99" s="133"/>
      <c r="M99" s="133"/>
      <c r="N99" s="133"/>
      <c r="O99" s="133"/>
      <c r="P99" s="133"/>
      <c r="Q99" s="148"/>
      <c r="R99" s="148"/>
      <c r="S99" s="148"/>
      <c r="T99" s="149"/>
    </row>
    <row r="100" spans="1:47" s="140" customFormat="1" ht="37.5" customHeight="1">
      <c r="A100" s="263" t="s">
        <v>123</v>
      </c>
      <c r="B100" s="263"/>
      <c r="C100" s="263"/>
      <c r="D100" s="263"/>
      <c r="E100" s="263"/>
      <c r="F100" s="263"/>
      <c r="G100" s="263"/>
      <c r="H100" s="263"/>
      <c r="I100" s="263"/>
      <c r="J100" s="263"/>
      <c r="K100" s="263"/>
      <c r="L100" s="263"/>
      <c r="M100" s="263"/>
      <c r="N100" s="263"/>
      <c r="O100" s="263"/>
      <c r="P100" s="263"/>
      <c r="Q100" s="263"/>
      <c r="R100" s="263"/>
      <c r="S100" s="263"/>
      <c r="T100" s="263"/>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spans="1:47">
      <c r="A101" s="264"/>
      <c r="B101" s="264"/>
      <c r="C101" s="264"/>
      <c r="D101" s="264"/>
      <c r="E101" s="264"/>
      <c r="F101" s="264"/>
      <c r="G101" s="264"/>
      <c r="H101" s="264"/>
      <c r="I101" s="264"/>
      <c r="J101" s="264"/>
      <c r="K101" s="264"/>
      <c r="L101" s="264"/>
      <c r="M101" s="264"/>
      <c r="N101" s="264"/>
      <c r="O101" s="264"/>
      <c r="P101" s="264"/>
      <c r="Q101" s="264"/>
      <c r="R101" s="264"/>
      <c r="S101" s="264"/>
      <c r="T101" s="264"/>
    </row>
    <row r="102" spans="1:47" ht="65.25" customHeight="1">
      <c r="A102" s="265" t="s">
        <v>119</v>
      </c>
      <c r="B102" s="266"/>
      <c r="C102" s="271" t="s">
        <v>163</v>
      </c>
      <c r="D102" s="271" t="s">
        <v>160</v>
      </c>
      <c r="E102" s="251" t="s">
        <v>158</v>
      </c>
      <c r="F102" s="253"/>
      <c r="G102" s="252" t="s">
        <v>159</v>
      </c>
      <c r="H102" s="252"/>
      <c r="I102" s="252"/>
      <c r="J102" s="252"/>
      <c r="K102" s="252"/>
      <c r="L102" s="252"/>
      <c r="M102" s="252"/>
      <c r="N102" s="252"/>
      <c r="O102" s="251" t="s">
        <v>161</v>
      </c>
      <c r="P102" s="252"/>
      <c r="Q102" s="252"/>
      <c r="R102" s="253"/>
      <c r="S102" s="257" t="s">
        <v>120</v>
      </c>
      <c r="T102" s="253" t="s">
        <v>162</v>
      </c>
    </row>
    <row r="103" spans="1:47">
      <c r="A103" s="267"/>
      <c r="B103" s="268"/>
      <c r="C103" s="326"/>
      <c r="D103" s="272"/>
      <c r="E103" s="254"/>
      <c r="F103" s="256"/>
      <c r="G103" s="255"/>
      <c r="H103" s="255"/>
      <c r="I103" s="255"/>
      <c r="J103" s="255"/>
      <c r="K103" s="255"/>
      <c r="L103" s="255"/>
      <c r="M103" s="255"/>
      <c r="N103" s="255"/>
      <c r="O103" s="254"/>
      <c r="P103" s="255"/>
      <c r="Q103" s="255"/>
      <c r="R103" s="256"/>
      <c r="S103" s="258"/>
      <c r="T103" s="256"/>
    </row>
    <row r="104" spans="1:47" ht="26.65" customHeight="1">
      <c r="A104" s="269"/>
      <c r="B104" s="270"/>
      <c r="C104" s="327"/>
      <c r="D104" s="260" t="s">
        <v>115</v>
      </c>
      <c r="E104" s="261"/>
      <c r="F104" s="262"/>
      <c r="G104" s="260" t="s">
        <v>114</v>
      </c>
      <c r="H104" s="261"/>
      <c r="I104" s="261"/>
      <c r="J104" s="261"/>
      <c r="K104" s="261"/>
      <c r="L104" s="261"/>
      <c r="M104" s="261"/>
      <c r="N104" s="262"/>
      <c r="O104" s="260" t="s">
        <v>113</v>
      </c>
      <c r="P104" s="261"/>
      <c r="Q104" s="261"/>
      <c r="R104" s="262"/>
      <c r="S104" s="258"/>
      <c r="T104" s="253" t="s">
        <v>112</v>
      </c>
    </row>
    <row r="105" spans="1:47" ht="25.5" customHeight="1">
      <c r="A105" s="124" t="s">
        <v>65</v>
      </c>
      <c r="B105" s="125"/>
      <c r="C105" s="126"/>
      <c r="D105" s="126" t="s">
        <v>86</v>
      </c>
      <c r="E105" s="126" t="s">
        <v>129</v>
      </c>
      <c r="F105" s="126" t="s">
        <v>88</v>
      </c>
      <c r="G105" s="126" t="s">
        <v>89</v>
      </c>
      <c r="H105" s="126" t="s">
        <v>90</v>
      </c>
      <c r="I105" s="126" t="s">
        <v>91</v>
      </c>
      <c r="J105" s="126" t="s">
        <v>92</v>
      </c>
      <c r="K105" s="126" t="s">
        <v>93</v>
      </c>
      <c r="L105" s="260" t="s">
        <v>94</v>
      </c>
      <c r="M105" s="262"/>
      <c r="N105" s="126" t="s">
        <v>95</v>
      </c>
      <c r="O105" s="126" t="s">
        <v>96</v>
      </c>
      <c r="P105" s="126" t="s">
        <v>97</v>
      </c>
      <c r="Q105" s="126" t="s">
        <v>98</v>
      </c>
      <c r="R105" s="126" t="s">
        <v>99</v>
      </c>
      <c r="S105" s="259"/>
      <c r="T105" s="256"/>
    </row>
    <row r="106" spans="1:47" ht="29.65" customHeight="1">
      <c r="A106" s="127">
        <v>0.1</v>
      </c>
      <c r="B106" s="116" t="s">
        <v>67</v>
      </c>
      <c r="C106" s="221"/>
      <c r="D106" s="222"/>
      <c r="E106" s="222"/>
      <c r="F106" s="222"/>
      <c r="G106" s="222"/>
      <c r="H106" s="222"/>
      <c r="I106" s="222"/>
      <c r="J106" s="222"/>
      <c r="K106" s="222"/>
      <c r="L106" s="222"/>
      <c r="M106" s="222"/>
      <c r="N106" s="223"/>
      <c r="O106" s="39"/>
      <c r="P106" s="39"/>
      <c r="Q106" s="39"/>
      <c r="R106" s="39"/>
      <c r="S106" s="141">
        <f>SUM(C106:R106)</f>
        <v>0</v>
      </c>
      <c r="T106" s="39"/>
    </row>
    <row r="107" spans="1:47" ht="29.25" customHeight="1">
      <c r="A107" s="115">
        <v>0.2</v>
      </c>
      <c r="B107" s="116" t="s">
        <v>68</v>
      </c>
      <c r="C107" s="224"/>
      <c r="D107" s="225"/>
      <c r="E107" s="225"/>
      <c r="F107" s="225"/>
      <c r="G107" s="225"/>
      <c r="H107" s="225"/>
      <c r="I107" s="225"/>
      <c r="J107" s="225"/>
      <c r="K107" s="225"/>
      <c r="L107" s="225"/>
      <c r="M107" s="225"/>
      <c r="N107" s="226"/>
      <c r="O107" s="39"/>
      <c r="P107" s="39"/>
      <c r="Q107" s="39"/>
      <c r="R107" s="39"/>
      <c r="S107" s="141">
        <f t="shared" ref="S107:S125" si="17">SUM(C107:R107)</f>
        <v>0</v>
      </c>
      <c r="T107" s="39"/>
    </row>
    <row r="108" spans="1:47" ht="33" customHeight="1">
      <c r="A108" s="115">
        <v>0.3</v>
      </c>
      <c r="B108" s="116" t="s">
        <v>69</v>
      </c>
      <c r="C108" s="35"/>
      <c r="D108" s="35"/>
      <c r="E108" s="35"/>
      <c r="F108" s="35"/>
      <c r="G108" s="35"/>
      <c r="H108" s="35"/>
      <c r="I108" s="35"/>
      <c r="J108" s="35"/>
      <c r="K108" s="35"/>
      <c r="L108" s="358"/>
      <c r="M108" s="359"/>
      <c r="N108" s="360"/>
      <c r="O108" s="39"/>
      <c r="P108" s="39"/>
      <c r="Q108" s="39"/>
      <c r="R108" s="39"/>
      <c r="S108" s="141">
        <f t="shared" si="17"/>
        <v>0</v>
      </c>
      <c r="T108" s="39"/>
    </row>
    <row r="109" spans="1:47" ht="33" customHeight="1">
      <c r="A109" s="115">
        <v>0.4</v>
      </c>
      <c r="B109" s="116" t="s">
        <v>70</v>
      </c>
      <c r="C109" s="35"/>
      <c r="D109" s="35"/>
      <c r="E109" s="35"/>
      <c r="F109" s="35"/>
      <c r="G109" s="35"/>
      <c r="H109" s="35"/>
      <c r="I109" s="35"/>
      <c r="J109" s="35"/>
      <c r="K109" s="35"/>
      <c r="L109" s="221"/>
      <c r="M109" s="222"/>
      <c r="N109" s="223"/>
      <c r="O109" s="39"/>
      <c r="P109" s="39"/>
      <c r="Q109" s="39"/>
      <c r="R109" s="39"/>
      <c r="S109" s="141">
        <f t="shared" si="17"/>
        <v>0</v>
      </c>
      <c r="T109" s="39"/>
    </row>
    <row r="110" spans="1:47" ht="33.4" customHeight="1">
      <c r="A110" s="115">
        <v>0.5</v>
      </c>
      <c r="B110" s="116" t="s">
        <v>100</v>
      </c>
      <c r="C110" s="35"/>
      <c r="D110" s="35"/>
      <c r="E110" s="35"/>
      <c r="F110" s="35"/>
      <c r="G110" s="35"/>
      <c r="H110" s="35"/>
      <c r="I110" s="35"/>
      <c r="J110" s="35"/>
      <c r="K110" s="35"/>
      <c r="L110" s="221"/>
      <c r="M110" s="222"/>
      <c r="N110" s="223"/>
      <c r="O110" s="39"/>
      <c r="P110" s="39"/>
      <c r="Q110" s="39"/>
      <c r="R110" s="39"/>
      <c r="S110" s="141">
        <f t="shared" si="17"/>
        <v>0</v>
      </c>
      <c r="T110" s="39"/>
    </row>
    <row r="111" spans="1:47" ht="29.65" customHeight="1">
      <c r="A111" s="115">
        <v>1</v>
      </c>
      <c r="B111" s="125" t="s">
        <v>71</v>
      </c>
      <c r="C111" s="35"/>
      <c r="D111" s="35"/>
      <c r="E111" s="35"/>
      <c r="F111" s="35"/>
      <c r="G111" s="35"/>
      <c r="H111" s="35"/>
      <c r="I111" s="35"/>
      <c r="J111" s="35"/>
      <c r="K111" s="35"/>
      <c r="L111" s="221"/>
      <c r="M111" s="222"/>
      <c r="N111" s="223"/>
      <c r="O111" s="39"/>
      <c r="P111" s="39"/>
      <c r="Q111" s="39"/>
      <c r="R111" s="39"/>
      <c r="S111" s="141">
        <f t="shared" si="17"/>
        <v>0</v>
      </c>
      <c r="T111" s="39"/>
    </row>
    <row r="112" spans="1:47" ht="34.9" customHeight="1">
      <c r="A112" s="115">
        <v>2.1</v>
      </c>
      <c r="B112" s="116" t="s">
        <v>72</v>
      </c>
      <c r="C112" s="35"/>
      <c r="D112" s="35"/>
      <c r="E112" s="35"/>
      <c r="F112" s="35"/>
      <c r="G112" s="35"/>
      <c r="H112" s="35"/>
      <c r="I112" s="35"/>
      <c r="J112" s="35"/>
      <c r="K112" s="35"/>
      <c r="L112" s="221"/>
      <c r="M112" s="222"/>
      <c r="N112" s="223"/>
      <c r="O112" s="39"/>
      <c r="P112" s="39"/>
      <c r="Q112" s="39"/>
      <c r="R112" s="39"/>
      <c r="S112" s="141">
        <f t="shared" si="17"/>
        <v>0</v>
      </c>
      <c r="T112" s="39"/>
    </row>
    <row r="113" spans="1:21" ht="28.9" customHeight="1">
      <c r="A113" s="115">
        <v>2.2000000000000002</v>
      </c>
      <c r="B113" s="116" t="s">
        <v>73</v>
      </c>
      <c r="C113" s="35"/>
      <c r="D113" s="35"/>
      <c r="E113" s="35"/>
      <c r="F113" s="35"/>
      <c r="G113" s="35"/>
      <c r="H113" s="35"/>
      <c r="I113" s="35"/>
      <c r="J113" s="35"/>
      <c r="K113" s="35"/>
      <c r="L113" s="221"/>
      <c r="M113" s="222"/>
      <c r="N113" s="223"/>
      <c r="O113" s="39"/>
      <c r="P113" s="39"/>
      <c r="Q113" s="39"/>
      <c r="R113" s="39"/>
      <c r="S113" s="141">
        <f t="shared" si="17"/>
        <v>0</v>
      </c>
      <c r="T113" s="39"/>
    </row>
    <row r="114" spans="1:21" ht="31.9" customHeight="1">
      <c r="A114" s="115">
        <v>2.2999999999999998</v>
      </c>
      <c r="B114" s="116" t="s">
        <v>74</v>
      </c>
      <c r="C114" s="35"/>
      <c r="D114" s="35"/>
      <c r="E114" s="35"/>
      <c r="F114" s="35"/>
      <c r="G114" s="35"/>
      <c r="H114" s="35"/>
      <c r="I114" s="35"/>
      <c r="J114" s="35"/>
      <c r="K114" s="35"/>
      <c r="L114" s="221"/>
      <c r="M114" s="222"/>
      <c r="N114" s="223"/>
      <c r="O114" s="39"/>
      <c r="P114" s="39"/>
      <c r="Q114" s="39"/>
      <c r="R114" s="39"/>
      <c r="S114" s="141">
        <f t="shared" si="17"/>
        <v>0</v>
      </c>
      <c r="T114" s="39"/>
    </row>
    <row r="115" spans="1:21" ht="33" customHeight="1">
      <c r="A115" s="115">
        <v>2.4</v>
      </c>
      <c r="B115" s="116" t="s">
        <v>75</v>
      </c>
      <c r="C115" s="35"/>
      <c r="D115" s="35"/>
      <c r="E115" s="35"/>
      <c r="F115" s="35"/>
      <c r="G115" s="35"/>
      <c r="H115" s="35"/>
      <c r="I115" s="35"/>
      <c r="J115" s="35"/>
      <c r="K115" s="35"/>
      <c r="L115" s="221"/>
      <c r="M115" s="222"/>
      <c r="N115" s="223"/>
      <c r="O115" s="39"/>
      <c r="P115" s="39"/>
      <c r="Q115" s="39"/>
      <c r="R115" s="39"/>
      <c r="S115" s="141">
        <f t="shared" si="17"/>
        <v>0</v>
      </c>
      <c r="T115" s="39"/>
    </row>
    <row r="116" spans="1:21" ht="34.15" customHeight="1">
      <c r="A116" s="115">
        <v>2.5</v>
      </c>
      <c r="B116" s="116" t="s">
        <v>76</v>
      </c>
      <c r="C116" s="35"/>
      <c r="D116" s="35"/>
      <c r="E116" s="35"/>
      <c r="F116" s="35"/>
      <c r="G116" s="35"/>
      <c r="H116" s="35"/>
      <c r="I116" s="35"/>
      <c r="J116" s="35"/>
      <c r="K116" s="35"/>
      <c r="L116" s="221"/>
      <c r="M116" s="222"/>
      <c r="N116" s="223"/>
      <c r="O116" s="39"/>
      <c r="P116" s="39"/>
      <c r="Q116" s="39"/>
      <c r="R116" s="39"/>
      <c r="S116" s="141">
        <f t="shared" si="17"/>
        <v>0</v>
      </c>
      <c r="T116" s="39"/>
    </row>
    <row r="117" spans="1:21" ht="30.4" customHeight="1">
      <c r="A117" s="115">
        <v>2.6</v>
      </c>
      <c r="B117" s="116" t="s">
        <v>77</v>
      </c>
      <c r="C117" s="35"/>
      <c r="D117" s="35"/>
      <c r="E117" s="35"/>
      <c r="F117" s="35"/>
      <c r="G117" s="35"/>
      <c r="H117" s="35"/>
      <c r="I117" s="35"/>
      <c r="J117" s="35"/>
      <c r="K117" s="35"/>
      <c r="L117" s="221"/>
      <c r="M117" s="222"/>
      <c r="N117" s="223"/>
      <c r="O117" s="39"/>
      <c r="P117" s="39"/>
      <c r="Q117" s="39"/>
      <c r="R117" s="39"/>
      <c r="S117" s="141">
        <f t="shared" si="17"/>
        <v>0</v>
      </c>
      <c r="T117" s="39"/>
    </row>
    <row r="118" spans="1:21" ht="32.65" customHeight="1">
      <c r="A118" s="115">
        <v>2.7</v>
      </c>
      <c r="B118" s="116" t="s">
        <v>78</v>
      </c>
      <c r="C118" s="35"/>
      <c r="D118" s="35"/>
      <c r="E118" s="35"/>
      <c r="F118" s="35"/>
      <c r="G118" s="35"/>
      <c r="H118" s="35"/>
      <c r="I118" s="35"/>
      <c r="J118" s="35"/>
      <c r="K118" s="35"/>
      <c r="L118" s="221"/>
      <c r="M118" s="222"/>
      <c r="N118" s="223"/>
      <c r="O118" s="39"/>
      <c r="P118" s="39"/>
      <c r="Q118" s="39"/>
      <c r="R118" s="39"/>
      <c r="S118" s="141">
        <f t="shared" si="17"/>
        <v>0</v>
      </c>
      <c r="T118" s="39"/>
    </row>
    <row r="119" spans="1:21" ht="31.5" customHeight="1">
      <c r="A119" s="115">
        <v>2.8</v>
      </c>
      <c r="B119" s="116" t="s">
        <v>79</v>
      </c>
      <c r="C119" s="35"/>
      <c r="D119" s="35"/>
      <c r="E119" s="35"/>
      <c r="F119" s="35"/>
      <c r="G119" s="35"/>
      <c r="H119" s="35"/>
      <c r="I119" s="35"/>
      <c r="J119" s="35"/>
      <c r="K119" s="35"/>
      <c r="L119" s="221"/>
      <c r="M119" s="222"/>
      <c r="N119" s="223"/>
      <c r="O119" s="39"/>
      <c r="P119" s="39"/>
      <c r="Q119" s="39"/>
      <c r="R119" s="39"/>
      <c r="S119" s="141">
        <f t="shared" si="17"/>
        <v>0</v>
      </c>
      <c r="T119" s="39"/>
    </row>
    <row r="120" spans="1:21" ht="38.25" customHeight="1">
      <c r="A120" s="115">
        <v>3</v>
      </c>
      <c r="B120" s="125" t="s">
        <v>80</v>
      </c>
      <c r="C120" s="35"/>
      <c r="D120" s="35"/>
      <c r="E120" s="35"/>
      <c r="F120" s="35"/>
      <c r="G120" s="35"/>
      <c r="H120" s="35"/>
      <c r="I120" s="35"/>
      <c r="J120" s="35"/>
      <c r="K120" s="35"/>
      <c r="L120" s="221"/>
      <c r="M120" s="222"/>
      <c r="N120" s="223"/>
      <c r="O120" s="39"/>
      <c r="P120" s="39"/>
      <c r="Q120" s="39"/>
      <c r="R120" s="39"/>
      <c r="S120" s="141">
        <f t="shared" si="17"/>
        <v>0</v>
      </c>
      <c r="T120" s="39"/>
    </row>
    <row r="121" spans="1:21" ht="24.75" customHeight="1">
      <c r="A121" s="115">
        <v>4</v>
      </c>
      <c r="B121" s="125" t="s">
        <v>81</v>
      </c>
      <c r="C121" s="35"/>
      <c r="D121" s="35"/>
      <c r="E121" s="35"/>
      <c r="F121" s="35"/>
      <c r="G121" s="35"/>
      <c r="H121" s="35"/>
      <c r="I121" s="35"/>
      <c r="J121" s="35"/>
      <c r="K121" s="35"/>
      <c r="L121" s="224"/>
      <c r="M121" s="225"/>
      <c r="N121" s="226"/>
      <c r="O121" s="39"/>
      <c r="P121" s="39"/>
      <c r="Q121" s="39"/>
      <c r="R121" s="39"/>
      <c r="S121" s="141">
        <f t="shared" si="17"/>
        <v>0</v>
      </c>
      <c r="T121" s="39"/>
    </row>
    <row r="122" spans="1:21" ht="25.5" customHeight="1">
      <c r="A122" s="115">
        <v>5</v>
      </c>
      <c r="B122" s="125" t="s">
        <v>82</v>
      </c>
      <c r="C122" s="35"/>
      <c r="D122" s="35"/>
      <c r="E122" s="35"/>
      <c r="F122" s="35"/>
      <c r="G122" s="35"/>
      <c r="H122" s="35"/>
      <c r="I122" s="35"/>
      <c r="J122" s="35"/>
      <c r="K122" s="35"/>
      <c r="L122" s="32" t="s">
        <v>101</v>
      </c>
      <c r="M122" s="32" t="s">
        <v>102</v>
      </c>
      <c r="N122" s="32" t="s">
        <v>177</v>
      </c>
      <c r="O122" s="35"/>
      <c r="P122" s="39"/>
      <c r="Q122" s="39"/>
      <c r="R122" s="39"/>
      <c r="S122" s="141">
        <f t="shared" si="17"/>
        <v>0</v>
      </c>
      <c r="T122" s="39"/>
    </row>
    <row r="123" spans="1:21" ht="31.5" customHeight="1">
      <c r="A123" s="115">
        <v>6</v>
      </c>
      <c r="B123" s="125" t="s">
        <v>83</v>
      </c>
      <c r="C123" s="35"/>
      <c r="D123" s="35"/>
      <c r="E123" s="35"/>
      <c r="F123" s="35"/>
      <c r="G123" s="35"/>
      <c r="H123" s="35"/>
      <c r="I123" s="35"/>
      <c r="J123" s="35"/>
      <c r="K123" s="35"/>
      <c r="L123" s="361"/>
      <c r="M123" s="362"/>
      <c r="N123" s="363"/>
      <c r="O123" s="39"/>
      <c r="P123" s="39"/>
      <c r="Q123" s="39"/>
      <c r="R123" s="39"/>
      <c r="S123" s="141">
        <f t="shared" si="17"/>
        <v>0</v>
      </c>
      <c r="T123" s="39"/>
    </row>
    <row r="124" spans="1:21" ht="25.9" customHeight="1">
      <c r="A124" s="115">
        <v>7</v>
      </c>
      <c r="B124" s="125" t="s">
        <v>84</v>
      </c>
      <c r="C124" s="35"/>
      <c r="D124" s="35"/>
      <c r="E124" s="35"/>
      <c r="F124" s="35"/>
      <c r="G124" s="35"/>
      <c r="H124" s="35"/>
      <c r="I124" s="35"/>
      <c r="J124" s="35"/>
      <c r="K124" s="35"/>
      <c r="L124" s="364"/>
      <c r="M124" s="365"/>
      <c r="N124" s="366"/>
      <c r="O124" s="39"/>
      <c r="P124" s="39"/>
      <c r="Q124" s="39"/>
      <c r="R124" s="39"/>
      <c r="S124" s="141">
        <f t="shared" si="17"/>
        <v>0</v>
      </c>
      <c r="T124" s="39"/>
    </row>
    <row r="125" spans="1:21" ht="33" customHeight="1">
      <c r="A125" s="115">
        <v>8</v>
      </c>
      <c r="B125" s="125" t="s">
        <v>85</v>
      </c>
      <c r="C125" s="35"/>
      <c r="D125" s="35"/>
      <c r="E125" s="35"/>
      <c r="F125" s="35"/>
      <c r="G125" s="35"/>
      <c r="H125" s="35"/>
      <c r="I125" s="35"/>
      <c r="J125" s="35"/>
      <c r="K125" s="35"/>
      <c r="L125" s="367"/>
      <c r="M125" s="368"/>
      <c r="N125" s="369"/>
      <c r="O125" s="39"/>
      <c r="P125" s="39"/>
      <c r="Q125" s="39"/>
      <c r="R125" s="39"/>
      <c r="S125" s="141">
        <f t="shared" si="17"/>
        <v>0</v>
      </c>
      <c r="T125" s="39"/>
    </row>
    <row r="126" spans="1:21" ht="37.9" customHeight="1">
      <c r="A126" s="245" t="s">
        <v>103</v>
      </c>
      <c r="B126" s="246"/>
      <c r="C126" s="129">
        <f>SUM(C108:C125)</f>
        <v>0</v>
      </c>
      <c r="D126" s="129">
        <f t="shared" ref="D126:K126" si="18">SUM(D108:D125)</f>
        <v>0</v>
      </c>
      <c r="E126" s="130">
        <f t="shared" si="18"/>
        <v>0</v>
      </c>
      <c r="F126" s="129">
        <f t="shared" si="18"/>
        <v>0</v>
      </c>
      <c r="G126" s="129">
        <f t="shared" si="18"/>
        <v>0</v>
      </c>
      <c r="H126" s="129">
        <f t="shared" si="18"/>
        <v>0</v>
      </c>
      <c r="I126" s="129">
        <f t="shared" si="18"/>
        <v>0</v>
      </c>
      <c r="J126" s="129">
        <f t="shared" si="18"/>
        <v>0</v>
      </c>
      <c r="K126" s="129">
        <f t="shared" si="18"/>
        <v>0</v>
      </c>
      <c r="L126" s="247" t="e">
        <f>L122+M122</f>
        <v>#VALUE!</v>
      </c>
      <c r="M126" s="248"/>
      <c r="N126" s="129" t="str">
        <f>N122</f>
        <v>Operational Water</v>
      </c>
      <c r="O126" s="129">
        <f>SUM(O106:O125)</f>
        <v>0</v>
      </c>
      <c r="P126" s="129">
        <f t="shared" ref="P126:T126" si="19">SUM(P106:P125)</f>
        <v>0</v>
      </c>
      <c r="Q126" s="129">
        <f t="shared" si="19"/>
        <v>0</v>
      </c>
      <c r="R126" s="129">
        <f t="shared" si="19"/>
        <v>0</v>
      </c>
      <c r="S126" s="129">
        <f t="shared" si="19"/>
        <v>0</v>
      </c>
      <c r="T126" s="129">
        <f t="shared" si="19"/>
        <v>0</v>
      </c>
    </row>
    <row r="127" spans="1:21" ht="37.9" customHeight="1">
      <c r="A127" s="245" t="s">
        <v>104</v>
      </c>
      <c r="B127" s="246"/>
      <c r="C127" s="131" t="e">
        <f t="shared" ref="C127:K127" si="20">C126/$C$6</f>
        <v>#DIV/0!</v>
      </c>
      <c r="D127" s="131" t="e">
        <f t="shared" si="20"/>
        <v>#DIV/0!</v>
      </c>
      <c r="E127" s="131" t="e">
        <f t="shared" si="20"/>
        <v>#DIV/0!</v>
      </c>
      <c r="F127" s="131" t="e">
        <f t="shared" si="20"/>
        <v>#DIV/0!</v>
      </c>
      <c r="G127" s="131" t="e">
        <f t="shared" si="20"/>
        <v>#DIV/0!</v>
      </c>
      <c r="H127" s="131" t="e">
        <f t="shared" si="20"/>
        <v>#DIV/0!</v>
      </c>
      <c r="I127" s="131" t="e">
        <f t="shared" si="20"/>
        <v>#DIV/0!</v>
      </c>
      <c r="J127" s="131" t="e">
        <f t="shared" si="20"/>
        <v>#DIV/0!</v>
      </c>
      <c r="K127" s="131" t="e">
        <f t="shared" si="20"/>
        <v>#DIV/0!</v>
      </c>
      <c r="L127" s="249" t="e">
        <f>L126/$C$6</f>
        <v>#VALUE!</v>
      </c>
      <c r="M127" s="250"/>
      <c r="N127" s="131" t="e">
        <f t="shared" ref="N127:T127" si="21">N126/$C$6</f>
        <v>#VALUE!</v>
      </c>
      <c r="O127" s="131" t="e">
        <f t="shared" si="21"/>
        <v>#DIV/0!</v>
      </c>
      <c r="P127" s="131" t="e">
        <f t="shared" si="21"/>
        <v>#DIV/0!</v>
      </c>
      <c r="Q127" s="131" t="e">
        <f t="shared" si="21"/>
        <v>#DIV/0!</v>
      </c>
      <c r="R127" s="131" t="e">
        <f t="shared" si="21"/>
        <v>#DIV/0!</v>
      </c>
      <c r="S127" s="131" t="e">
        <f t="shared" si="21"/>
        <v>#DIV/0!</v>
      </c>
      <c r="T127" s="131" t="e">
        <f t="shared" si="21"/>
        <v>#DIV/0!</v>
      </c>
    </row>
    <row r="128" spans="1:21" ht="13">
      <c r="A128" s="213" t="s">
        <v>105</v>
      </c>
      <c r="B128" s="214"/>
      <c r="C128" s="214"/>
      <c r="D128" s="214"/>
      <c r="E128" s="214"/>
      <c r="F128" s="214"/>
      <c r="G128" s="214"/>
      <c r="H128" s="214"/>
      <c r="I128" s="214"/>
      <c r="J128" s="214"/>
      <c r="K128" s="214"/>
      <c r="L128" s="214"/>
      <c r="M128" s="214"/>
      <c r="N128" s="214"/>
      <c r="O128" s="214"/>
      <c r="P128" s="214"/>
      <c r="Q128" s="215"/>
      <c r="R128" s="215"/>
      <c r="S128" s="215"/>
      <c r="T128" s="215"/>
      <c r="U128" s="147"/>
    </row>
    <row r="129" spans="1:20" ht="12.75" customHeight="1">
      <c r="A129" s="217" t="s">
        <v>141</v>
      </c>
      <c r="B129" s="217"/>
      <c r="C129" s="217"/>
      <c r="D129" s="217"/>
      <c r="E129" s="217"/>
      <c r="F129" s="217"/>
      <c r="G129" s="217"/>
      <c r="H129" s="217"/>
      <c r="I129" s="217"/>
      <c r="J129" s="217"/>
      <c r="K129" s="217"/>
      <c r="L129" s="217"/>
      <c r="M129" s="217"/>
      <c r="N129" s="217"/>
      <c r="O129" s="217"/>
      <c r="P129" s="217"/>
      <c r="Q129" s="218"/>
      <c r="R129" s="219"/>
      <c r="S129" s="220"/>
      <c r="T129" s="132" t="s">
        <v>116</v>
      </c>
    </row>
    <row r="130" spans="1:20" ht="14.5">
      <c r="A130" s="133" t="s">
        <v>118</v>
      </c>
      <c r="B130" s="133"/>
      <c r="C130" s="133"/>
      <c r="D130" s="133"/>
      <c r="E130" s="133"/>
      <c r="F130" s="133"/>
      <c r="G130" s="133"/>
      <c r="H130" s="133"/>
      <c r="I130" s="133"/>
      <c r="J130" s="133"/>
      <c r="K130" s="133"/>
      <c r="L130" s="133"/>
      <c r="M130" s="133"/>
      <c r="N130" s="133"/>
      <c r="O130" s="133"/>
      <c r="P130" s="133"/>
      <c r="Q130" s="355"/>
      <c r="R130" s="355"/>
      <c r="S130" s="355"/>
      <c r="T130" s="135" t="s">
        <v>124</v>
      </c>
    </row>
    <row r="131" spans="1:20" ht="14.5">
      <c r="A131" s="133" t="s">
        <v>143</v>
      </c>
      <c r="B131" s="133"/>
      <c r="C131" s="133"/>
      <c r="D131" s="133"/>
      <c r="E131" s="133"/>
      <c r="F131" s="133"/>
      <c r="G131" s="133"/>
      <c r="H131" s="133"/>
      <c r="I131" s="133"/>
      <c r="J131" s="133"/>
      <c r="K131" s="133"/>
      <c r="L131" s="133"/>
      <c r="M131" s="133"/>
      <c r="N131" s="133"/>
      <c r="O131" s="133"/>
      <c r="P131" s="133"/>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140">
    <mergeCell ref="A12:B12"/>
    <mergeCell ref="C12:F12"/>
    <mergeCell ref="A13:B13"/>
    <mergeCell ref="C13:F13"/>
    <mergeCell ref="A17:B17"/>
    <mergeCell ref="A18:B18"/>
    <mergeCell ref="A19:B19"/>
    <mergeCell ref="A14:B14"/>
    <mergeCell ref="C14:F14"/>
    <mergeCell ref="A15:B15"/>
    <mergeCell ref="C15:F15"/>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78" zoomScale="60" zoomScaleNormal="60" workbookViewId="0">
      <selection activeCell="L122" sqref="L122:N122"/>
    </sheetView>
  </sheetViews>
  <sheetFormatPr defaultColWidth="9.1796875" defaultRowHeight="12.5"/>
  <cols>
    <col min="1" max="1" width="14.26953125" style="82" customWidth="1"/>
    <col min="2" max="2" width="42.1796875" style="86" customWidth="1"/>
    <col min="3" max="3" width="35" style="87" customWidth="1"/>
    <col min="4" max="4" width="34.54296875" style="87" customWidth="1"/>
    <col min="5" max="5" width="34.1796875" style="87" customWidth="1"/>
    <col min="6" max="6" width="27" style="87" customWidth="1"/>
    <col min="7" max="7" width="14.1796875" style="77" customWidth="1"/>
    <col min="8" max="8" width="18.1796875" style="77" customWidth="1"/>
    <col min="9" max="9" width="19.81640625" style="77" customWidth="1"/>
    <col min="10" max="10" width="30" style="77" customWidth="1"/>
    <col min="11" max="11" width="21.26953125" style="77" customWidth="1"/>
    <col min="12" max="12" width="22.453125" style="77" customWidth="1"/>
    <col min="13" max="13" width="22.26953125" style="77" customWidth="1"/>
    <col min="14" max="14" width="13.1796875" style="77" bestFit="1" customWidth="1"/>
    <col min="15" max="18" width="10.54296875" style="77" bestFit="1" customWidth="1"/>
    <col min="19" max="19" width="18.7265625" style="77" customWidth="1"/>
    <col min="20" max="20" width="27.81640625" style="77" customWidth="1"/>
    <col min="21" max="25" width="9.1796875" style="77"/>
    <col min="26" max="26" width="46" style="77" bestFit="1" customWidth="1"/>
    <col min="27" max="27" width="126.453125" style="77" customWidth="1"/>
    <col min="28" max="16384" width="9.1796875" style="77"/>
  </cols>
  <sheetData>
    <row r="1" spans="1:47" ht="13">
      <c r="A1" s="417" t="s">
        <v>5</v>
      </c>
      <c r="B1" s="417"/>
      <c r="C1" s="418"/>
      <c r="D1" s="418"/>
      <c r="E1" s="418"/>
      <c r="F1" s="418"/>
    </row>
    <row r="2" spans="1:47">
      <c r="A2" s="183" t="s">
        <v>6</v>
      </c>
      <c r="B2" s="183"/>
      <c r="C2" s="409"/>
      <c r="D2" s="409"/>
      <c r="E2" s="409"/>
      <c r="F2" s="409"/>
    </row>
    <row r="3" spans="1:47">
      <c r="A3" s="79"/>
      <c r="B3" s="79" t="s">
        <v>7</v>
      </c>
      <c r="C3" s="409"/>
      <c r="D3" s="409"/>
      <c r="E3" s="409"/>
      <c r="F3" s="409"/>
    </row>
    <row r="4" spans="1:47">
      <c r="A4" s="183" t="s">
        <v>8</v>
      </c>
      <c r="B4" s="183"/>
      <c r="C4" s="409" t="s">
        <v>176</v>
      </c>
      <c r="D4" s="409"/>
      <c r="E4" s="409"/>
      <c r="F4" s="409"/>
    </row>
    <row r="5" spans="1:47">
      <c r="A5" s="183" t="s">
        <v>9</v>
      </c>
      <c r="B5" s="183"/>
      <c r="C5" s="409"/>
      <c r="D5" s="409"/>
      <c r="E5" s="409"/>
      <c r="F5" s="409"/>
    </row>
    <row r="6" spans="1:47" ht="14.5">
      <c r="A6" s="183" t="s">
        <v>10</v>
      </c>
      <c r="B6" s="183"/>
      <c r="C6" s="409"/>
      <c r="D6" s="409"/>
      <c r="E6" s="409"/>
      <c r="F6" s="409"/>
    </row>
    <row r="7" spans="1:47" s="80" customFormat="1">
      <c r="A7" s="183" t="s">
        <v>11</v>
      </c>
      <c r="B7" s="183"/>
      <c r="C7" s="409"/>
      <c r="D7" s="409"/>
      <c r="E7" s="409"/>
      <c r="F7" s="409"/>
    </row>
    <row r="8" spans="1:47" s="80" customFormat="1" ht="13">
      <c r="A8" s="183" t="s">
        <v>49</v>
      </c>
      <c r="B8" s="183"/>
      <c r="C8" s="420"/>
      <c r="D8" s="420"/>
      <c r="E8" s="420"/>
      <c r="F8" s="420"/>
      <c r="G8" s="81"/>
    </row>
    <row r="9" spans="1:47" ht="13">
      <c r="A9" s="183" t="s">
        <v>50</v>
      </c>
      <c r="B9" s="183"/>
      <c r="C9" s="409" t="s">
        <v>175</v>
      </c>
      <c r="D9" s="409"/>
      <c r="E9" s="409"/>
      <c r="F9" s="409"/>
      <c r="G9" s="89"/>
    </row>
    <row r="10" spans="1:47" ht="64.5" customHeight="1">
      <c r="A10" s="317" t="s">
        <v>51</v>
      </c>
      <c r="B10" s="318"/>
      <c r="C10" s="421" t="s">
        <v>117</v>
      </c>
      <c r="D10" s="422"/>
      <c r="E10" s="422"/>
      <c r="F10" s="423"/>
      <c r="G10" s="89"/>
    </row>
    <row r="11" spans="1:47" ht="32.25" customHeight="1">
      <c r="A11" s="183" t="s">
        <v>52</v>
      </c>
      <c r="B11" s="183"/>
      <c r="C11" s="419" t="s">
        <v>125</v>
      </c>
      <c r="D11" s="419"/>
      <c r="E11" s="419"/>
      <c r="F11" s="419"/>
      <c r="G11" s="90"/>
    </row>
    <row r="12" spans="1:47" ht="32.25" customHeight="1">
      <c r="A12" s="183" t="s">
        <v>53</v>
      </c>
      <c r="B12" s="183"/>
      <c r="C12" s="409" t="s">
        <v>54</v>
      </c>
      <c r="D12" s="409"/>
      <c r="E12" s="409"/>
      <c r="F12" s="409"/>
      <c r="G12" s="90"/>
    </row>
    <row r="13" spans="1:47" ht="32.25" customHeight="1">
      <c r="A13" s="317" t="s">
        <v>55</v>
      </c>
      <c r="B13" s="318"/>
      <c r="C13" s="409" t="s">
        <v>154</v>
      </c>
      <c r="D13" s="409"/>
      <c r="E13" s="409"/>
      <c r="F13" s="409"/>
      <c r="G13" s="90"/>
    </row>
    <row r="14" spans="1:47" s="91" customFormat="1" ht="13">
      <c r="A14" s="313"/>
      <c r="B14" s="313"/>
      <c r="C14" s="314"/>
      <c r="D14" s="314"/>
      <c r="E14" s="314"/>
      <c r="F14" s="314"/>
      <c r="G14" s="90"/>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c r="A15" s="313"/>
      <c r="B15" s="313"/>
      <c r="C15" s="314"/>
      <c r="D15" s="314"/>
      <c r="E15" s="314"/>
      <c r="F15" s="314"/>
      <c r="G15" s="90"/>
    </row>
    <row r="16" spans="1:47" ht="40.15" customHeight="1">
      <c r="A16" s="424" t="s">
        <v>193</v>
      </c>
      <c r="B16" s="425"/>
      <c r="C16" s="425"/>
      <c r="D16" s="425"/>
      <c r="E16" s="425"/>
      <c r="F16" s="425"/>
      <c r="G16" s="426"/>
      <c r="I16" s="424" t="s">
        <v>192</v>
      </c>
      <c r="J16" s="425"/>
      <c r="K16" s="425"/>
      <c r="L16" s="425"/>
      <c r="M16" s="425"/>
      <c r="N16" s="425"/>
      <c r="O16" s="426"/>
    </row>
    <row r="17" spans="1:47" s="84" customFormat="1" ht="33.75" customHeight="1">
      <c r="A17" s="273"/>
      <c r="B17" s="274"/>
      <c r="C17" s="143" t="s">
        <v>56</v>
      </c>
      <c r="D17" s="143" t="s">
        <v>174</v>
      </c>
      <c r="E17" s="143" t="s">
        <v>173</v>
      </c>
      <c r="F17" s="143" t="s">
        <v>57</v>
      </c>
      <c r="G17" s="143" t="s">
        <v>58</v>
      </c>
      <c r="I17" s="273"/>
      <c r="J17" s="274"/>
      <c r="K17" s="143" t="s">
        <v>56</v>
      </c>
      <c r="L17" s="143" t="s">
        <v>174</v>
      </c>
      <c r="M17" s="143" t="s">
        <v>173</v>
      </c>
      <c r="N17" s="143" t="s">
        <v>57</v>
      </c>
      <c r="O17" s="143" t="s">
        <v>58</v>
      </c>
    </row>
    <row r="18" spans="1:47" s="84" customFormat="1" ht="33.75" customHeight="1">
      <c r="A18" s="245" t="s">
        <v>59</v>
      </c>
      <c r="B18" s="246"/>
      <c r="C18" s="70">
        <f>'Detailed planning stage'!C18</f>
        <v>0</v>
      </c>
      <c r="D18" s="70">
        <f>'Detailed planning stage'!D18</f>
        <v>0</v>
      </c>
      <c r="E18" s="70" t="e">
        <f>'Detailed planning stage'!E18</f>
        <v>#VALUE!</v>
      </c>
      <c r="F18" s="70">
        <f>'Detailed planning stage'!F18</f>
        <v>0</v>
      </c>
      <c r="G18" s="70">
        <f>'Detailed planning stage'!G18</f>
        <v>0</v>
      </c>
      <c r="I18" s="245" t="s">
        <v>59</v>
      </c>
      <c r="J18" s="246"/>
      <c r="K18" s="70">
        <f>'Detailed planning stage'!K18</f>
        <v>0</v>
      </c>
      <c r="L18" s="70">
        <f>'Detailed planning stage'!L18</f>
        <v>0</v>
      </c>
      <c r="M18" s="70" t="e">
        <f>'Detailed planning stage'!M18</f>
        <v>#VALUE!</v>
      </c>
      <c r="N18" s="70">
        <f>'Detailed planning stage'!N18</f>
        <v>0</v>
      </c>
      <c r="O18" s="70">
        <f>'Detailed planning stage'!O18</f>
        <v>0</v>
      </c>
    </row>
    <row r="19" spans="1:47" ht="33.75" customHeight="1">
      <c r="A19" s="245" t="s">
        <v>60</v>
      </c>
      <c r="B19" s="246"/>
      <c r="C19" s="71" t="e">
        <f>'Detailed planning stage'!C19</f>
        <v>#DIV/0!</v>
      </c>
      <c r="D19" s="71" t="e">
        <f>'Detailed planning stage'!D19</f>
        <v>#DIV/0!</v>
      </c>
      <c r="E19" s="71" t="e">
        <f>'Detailed planning stage'!E19</f>
        <v>#VALUE!</v>
      </c>
      <c r="F19" s="71" t="e">
        <f>'Detailed planning stage'!F19</f>
        <v>#DIV/0!</v>
      </c>
      <c r="G19" s="71" t="e">
        <f>'Detailed planning stage'!G19</f>
        <v>#DIV/0!</v>
      </c>
      <c r="I19" s="245" t="s">
        <v>60</v>
      </c>
      <c r="J19" s="246"/>
      <c r="K19" s="71" t="e">
        <f>'Detailed planning stage'!K19</f>
        <v>#DIV/0!</v>
      </c>
      <c r="L19" s="71" t="e">
        <f>'Detailed planning stage'!L19</f>
        <v>#DIV/0!</v>
      </c>
      <c r="M19" s="71" t="e">
        <f>'Detailed planning stage'!M19</f>
        <v>#VALUE!</v>
      </c>
      <c r="N19" s="71" t="e">
        <f>'Detailed planning stage'!N19</f>
        <v>#DIV/0!</v>
      </c>
      <c r="O19" s="71" t="e">
        <f>'Detailed planning stage'!O19</f>
        <v>#DIV/0!</v>
      </c>
      <c r="P19" s="98"/>
      <c r="Q19" s="98"/>
    </row>
    <row r="20" spans="1:47" s="91" customFormat="1" ht="13">
      <c r="A20" s="313"/>
      <c r="B20" s="313"/>
      <c r="C20" s="314"/>
      <c r="D20" s="314"/>
      <c r="E20" s="314"/>
      <c r="F20" s="314"/>
      <c r="G20" s="90"/>
      <c r="H20" s="77"/>
      <c r="I20" s="77"/>
      <c r="J20" s="77"/>
      <c r="K20" s="77"/>
      <c r="L20" s="77"/>
      <c r="M20" s="77"/>
      <c r="N20" s="77"/>
      <c r="O20" s="77"/>
      <c r="P20" s="77"/>
      <c r="Q20" s="77"/>
      <c r="R20" s="77"/>
      <c r="S20" s="77"/>
      <c r="T20" s="77"/>
      <c r="U20" s="77"/>
      <c r="V20" s="77"/>
      <c r="W20" s="77"/>
      <c r="X20" s="77"/>
      <c r="Y20" s="77"/>
      <c r="AB20" s="77"/>
      <c r="AC20" s="77"/>
      <c r="AD20" s="77"/>
      <c r="AE20" s="77"/>
      <c r="AF20" s="77"/>
      <c r="AG20" s="77"/>
      <c r="AH20" s="77"/>
      <c r="AI20" s="77"/>
      <c r="AJ20" s="77"/>
      <c r="AK20" s="77"/>
      <c r="AL20" s="77"/>
      <c r="AM20" s="77"/>
      <c r="AN20" s="77"/>
      <c r="AO20" s="77"/>
      <c r="AP20" s="77"/>
      <c r="AQ20" s="77"/>
      <c r="AR20" s="77"/>
      <c r="AS20" s="77"/>
      <c r="AT20" s="77"/>
      <c r="AU20" s="77"/>
    </row>
    <row r="21" spans="1:47" s="91" customFormat="1" ht="13">
      <c r="A21" s="150"/>
      <c r="B21" s="150"/>
      <c r="C21" s="151"/>
      <c r="D21" s="151"/>
      <c r="E21" s="151"/>
      <c r="F21" s="151"/>
      <c r="G21" s="90"/>
      <c r="H21" s="77"/>
      <c r="I21" s="77"/>
      <c r="J21" s="77"/>
      <c r="K21" s="77"/>
      <c r="L21" s="77"/>
      <c r="M21" s="77"/>
      <c r="N21" s="77"/>
      <c r="O21" s="77"/>
      <c r="P21" s="77"/>
      <c r="Q21" s="77"/>
      <c r="R21" s="77"/>
      <c r="S21" s="77"/>
      <c r="T21" s="77"/>
      <c r="U21" s="77"/>
      <c r="V21" s="77"/>
      <c r="W21" s="77"/>
      <c r="X21" s="77"/>
      <c r="Y21" s="77"/>
      <c r="AB21" s="77"/>
      <c r="AC21" s="77"/>
      <c r="AD21" s="77"/>
      <c r="AE21" s="77"/>
      <c r="AF21" s="77"/>
      <c r="AG21" s="77"/>
      <c r="AH21" s="77"/>
      <c r="AI21" s="77"/>
      <c r="AJ21" s="77"/>
      <c r="AK21" s="77"/>
      <c r="AL21" s="77"/>
      <c r="AM21" s="77"/>
      <c r="AN21" s="77"/>
      <c r="AO21" s="77"/>
      <c r="AP21" s="77"/>
      <c r="AQ21" s="77"/>
      <c r="AR21" s="77"/>
      <c r="AS21" s="77"/>
      <c r="AT21" s="77"/>
      <c r="AU21" s="77"/>
    </row>
    <row r="22" spans="1:47" ht="43.5" customHeight="1">
      <c r="A22" s="424" t="s">
        <v>194</v>
      </c>
      <c r="B22" s="425"/>
      <c r="C22" s="425"/>
      <c r="D22" s="425"/>
      <c r="E22" s="425"/>
      <c r="F22" s="425"/>
      <c r="G22" s="426"/>
      <c r="I22" s="424" t="s">
        <v>195</v>
      </c>
      <c r="J22" s="425"/>
      <c r="K22" s="425"/>
      <c r="L22" s="425"/>
      <c r="M22" s="425"/>
      <c r="N22" s="425"/>
      <c r="O22" s="426"/>
      <c r="P22" s="98"/>
      <c r="Q22" s="98"/>
    </row>
    <row r="23" spans="1:47" ht="33.75" customHeight="1">
      <c r="A23" s="403"/>
      <c r="B23" s="404"/>
      <c r="C23" s="92" t="s">
        <v>56</v>
      </c>
      <c r="D23" s="92" t="s">
        <v>174</v>
      </c>
      <c r="E23" s="92" t="s">
        <v>173</v>
      </c>
      <c r="F23" s="92" t="s">
        <v>57</v>
      </c>
      <c r="G23" s="92" t="s">
        <v>58</v>
      </c>
      <c r="I23" s="152"/>
      <c r="J23" s="153"/>
      <c r="K23" s="92" t="s">
        <v>56</v>
      </c>
      <c r="L23" s="92" t="s">
        <v>174</v>
      </c>
      <c r="M23" s="92" t="s">
        <v>173</v>
      </c>
      <c r="N23" s="92" t="s">
        <v>57</v>
      </c>
      <c r="O23" s="92" t="s">
        <v>58</v>
      </c>
      <c r="P23" s="98"/>
      <c r="Q23" s="98"/>
    </row>
    <row r="24" spans="1:47" ht="35.65" customHeight="1">
      <c r="A24" s="245" t="s">
        <v>59</v>
      </c>
      <c r="B24" s="246"/>
      <c r="C24" s="70">
        <f>C94+D94+E94+F94</f>
        <v>0</v>
      </c>
      <c r="D24" s="70">
        <f>G94+H94+I94+J94+K94</f>
        <v>0</v>
      </c>
      <c r="E24" s="70" t="e">
        <f>L94+N94</f>
        <v>#VALUE!</v>
      </c>
      <c r="F24" s="70">
        <f>O94+P94+Q94+R94</f>
        <v>0</v>
      </c>
      <c r="G24" s="70">
        <f>T94</f>
        <v>0</v>
      </c>
      <c r="I24" s="245" t="s">
        <v>59</v>
      </c>
      <c r="J24" s="246"/>
      <c r="K24" s="70">
        <f>C126+D126+E126+F126</f>
        <v>0</v>
      </c>
      <c r="L24" s="70">
        <f>G126+H126+I126+J126+K126</f>
        <v>0</v>
      </c>
      <c r="M24" s="70" t="e">
        <f>L126+N126</f>
        <v>#VALUE!</v>
      </c>
      <c r="N24" s="70">
        <f>O126+P126+Q126+R126</f>
        <v>0</v>
      </c>
      <c r="O24" s="70">
        <f>T126</f>
        <v>0</v>
      </c>
      <c r="P24" s="98"/>
      <c r="Q24" s="98"/>
    </row>
    <row r="25" spans="1:47" ht="37.9" customHeight="1">
      <c r="A25" s="245" t="s">
        <v>60</v>
      </c>
      <c r="B25" s="246"/>
      <c r="C25" s="71" t="e">
        <f>C24/$C$6</f>
        <v>#DIV/0!</v>
      </c>
      <c r="D25" s="71" t="e">
        <f t="shared" ref="D25" si="0">D24/$C$6</f>
        <v>#DIV/0!</v>
      </c>
      <c r="E25" s="71" t="e">
        <f>E24/$C$6</f>
        <v>#VALUE!</v>
      </c>
      <c r="F25" s="71" t="e">
        <f>F24/$C$6</f>
        <v>#DIV/0!</v>
      </c>
      <c r="G25" s="71" t="e">
        <f>G24/$C$6</f>
        <v>#DIV/0!</v>
      </c>
      <c r="I25" s="245" t="s">
        <v>60</v>
      </c>
      <c r="J25" s="246"/>
      <c r="K25" s="72" t="e">
        <f>K24/$C$6</f>
        <v>#DIV/0!</v>
      </c>
      <c r="L25" s="72" t="e">
        <f t="shared" ref="L25" si="1">L24/$C$6</f>
        <v>#DIV/0!</v>
      </c>
      <c r="M25" s="72" t="e">
        <f>M24/$C$6</f>
        <v>#VALUE!</v>
      </c>
      <c r="N25" s="72" t="e">
        <f t="shared" ref="N25:O25" si="2">N24/$C$6</f>
        <v>#DIV/0!</v>
      </c>
      <c r="O25" s="72" t="e">
        <f t="shared" si="2"/>
        <v>#DIV/0!</v>
      </c>
      <c r="P25" s="98"/>
      <c r="Q25" s="98"/>
    </row>
    <row r="26" spans="1:47" ht="47.25" customHeight="1">
      <c r="A26" s="245" t="s">
        <v>180</v>
      </c>
      <c r="B26" s="246"/>
      <c r="C26" s="421" t="s">
        <v>179</v>
      </c>
      <c r="D26" s="422"/>
      <c r="E26" s="422"/>
      <c r="F26" s="422"/>
      <c r="G26" s="423"/>
      <c r="I26" s="245" t="s">
        <v>182</v>
      </c>
      <c r="J26" s="246"/>
      <c r="K26" s="421" t="s">
        <v>178</v>
      </c>
      <c r="L26" s="422"/>
      <c r="M26" s="422"/>
      <c r="N26" s="422"/>
      <c r="O26" s="423"/>
      <c r="P26" s="98"/>
      <c r="Q26" s="98"/>
    </row>
    <row r="27" spans="1:47" s="101" customFormat="1" ht="84" customHeight="1">
      <c r="A27" s="245" t="s">
        <v>181</v>
      </c>
      <c r="B27" s="246"/>
      <c r="C27" s="427" t="s">
        <v>196</v>
      </c>
      <c r="D27" s="428"/>
      <c r="E27" s="428"/>
      <c r="F27" s="428"/>
      <c r="G27" s="429"/>
      <c r="I27" s="245" t="s">
        <v>181</v>
      </c>
      <c r="J27" s="246"/>
      <c r="K27" s="421" t="s">
        <v>197</v>
      </c>
      <c r="L27" s="422"/>
      <c r="M27" s="422"/>
      <c r="N27" s="422"/>
      <c r="O27" s="423"/>
      <c r="P27" s="98"/>
      <c r="Q27" s="98"/>
    </row>
    <row r="28" spans="1:47" s="91" customFormat="1" ht="13">
      <c r="A28" s="150"/>
      <c r="B28" s="150"/>
      <c r="C28" s="151"/>
      <c r="D28" s="151"/>
      <c r="E28" s="151"/>
      <c r="F28" s="151"/>
      <c r="G28" s="90"/>
      <c r="H28" s="77"/>
      <c r="I28" s="77"/>
      <c r="J28" s="77"/>
      <c r="K28" s="77"/>
      <c r="L28" s="77"/>
      <c r="M28" s="77"/>
      <c r="N28" s="77"/>
      <c r="O28" s="77"/>
      <c r="P28" s="77"/>
      <c r="Q28" s="77"/>
      <c r="R28" s="77"/>
      <c r="S28" s="77"/>
      <c r="T28" s="77"/>
      <c r="U28" s="77"/>
      <c r="V28" s="77"/>
      <c r="W28" s="77"/>
      <c r="X28" s="77"/>
      <c r="Y28" s="77"/>
      <c r="AB28" s="77"/>
      <c r="AC28" s="77"/>
      <c r="AD28" s="77"/>
      <c r="AE28" s="77"/>
      <c r="AF28" s="77"/>
      <c r="AG28" s="77"/>
      <c r="AH28" s="77"/>
      <c r="AI28" s="77"/>
      <c r="AJ28" s="77"/>
      <c r="AK28" s="77"/>
      <c r="AL28" s="77"/>
      <c r="AM28" s="77"/>
      <c r="AN28" s="77"/>
      <c r="AO28" s="77"/>
      <c r="AP28" s="77"/>
      <c r="AQ28" s="77"/>
      <c r="AR28" s="77"/>
      <c r="AS28" s="77"/>
      <c r="AT28" s="77"/>
      <c r="AU28" s="77"/>
    </row>
    <row r="29" spans="1:47" s="91" customFormat="1" ht="60" customHeight="1">
      <c r="A29" s="405" t="s">
        <v>171</v>
      </c>
      <c r="B29" s="406"/>
      <c r="C29" s="31"/>
      <c r="D29" s="151"/>
      <c r="E29" s="151"/>
      <c r="F29" s="151"/>
      <c r="G29" s="90"/>
      <c r="H29" s="77"/>
      <c r="I29" s="77"/>
      <c r="J29" s="77"/>
      <c r="K29" s="77"/>
      <c r="L29" s="77"/>
      <c r="M29" s="77"/>
      <c r="N29" s="77"/>
      <c r="O29" s="77"/>
      <c r="P29" s="77"/>
      <c r="Q29" s="77"/>
      <c r="R29" s="77"/>
      <c r="S29" s="77"/>
      <c r="T29" s="77"/>
      <c r="U29" s="77"/>
      <c r="V29" s="77"/>
      <c r="W29" s="77"/>
      <c r="X29" s="77"/>
      <c r="Y29" s="77"/>
      <c r="AB29" s="77"/>
      <c r="AC29" s="77"/>
      <c r="AD29" s="77"/>
      <c r="AE29" s="77"/>
      <c r="AF29" s="77"/>
      <c r="AG29" s="77"/>
      <c r="AH29" s="77"/>
      <c r="AI29" s="77"/>
      <c r="AJ29" s="77"/>
      <c r="AK29" s="77"/>
      <c r="AL29" s="77"/>
      <c r="AM29" s="77"/>
      <c r="AN29" s="77"/>
      <c r="AO29" s="77"/>
      <c r="AP29" s="77"/>
      <c r="AQ29" s="77"/>
      <c r="AR29" s="77"/>
      <c r="AS29" s="77"/>
      <c r="AT29" s="77"/>
      <c r="AU29" s="77"/>
    </row>
    <row r="30" spans="1:47" ht="12.75" customHeight="1">
      <c r="A30" s="99"/>
      <c r="B30" s="99"/>
      <c r="C30" s="100"/>
      <c r="D30" s="100"/>
      <c r="E30" s="100"/>
      <c r="F30" s="100"/>
      <c r="G30" s="90"/>
      <c r="H30" s="97"/>
      <c r="I30" s="97"/>
      <c r="J30" s="93"/>
      <c r="K30" s="93"/>
      <c r="L30" s="93"/>
      <c r="M30" s="93"/>
      <c r="N30" s="98"/>
      <c r="O30" s="98"/>
      <c r="P30" s="98"/>
      <c r="Q30" s="98"/>
    </row>
    <row r="31" spans="1:47" s="84" customFormat="1" ht="29">
      <c r="A31" s="407" t="s">
        <v>169</v>
      </c>
      <c r="B31" s="396"/>
      <c r="C31" s="300" t="s">
        <v>126</v>
      </c>
      <c r="D31" s="300"/>
      <c r="E31" s="300"/>
      <c r="F31" s="102" t="s">
        <v>127</v>
      </c>
      <c r="G31" s="90"/>
      <c r="H31" s="97"/>
      <c r="I31" s="97"/>
      <c r="J31" s="103"/>
      <c r="K31" s="103"/>
      <c r="L31" s="103"/>
      <c r="M31" s="103"/>
      <c r="N31" s="98"/>
      <c r="O31" s="98"/>
      <c r="P31" s="98"/>
      <c r="Q31" s="98"/>
    </row>
    <row r="32" spans="1:47" s="107" customFormat="1" ht="13">
      <c r="A32" s="407"/>
      <c r="B32" s="396"/>
      <c r="C32" s="409" t="s">
        <v>168</v>
      </c>
      <c r="D32" s="409"/>
      <c r="E32" s="409"/>
      <c r="F32" s="76"/>
      <c r="G32" s="96"/>
    </row>
    <row r="33" spans="1:49" s="84" customFormat="1" ht="13">
      <c r="A33" s="407"/>
      <c r="B33" s="396"/>
      <c r="C33" s="412"/>
      <c r="D33" s="412"/>
      <c r="E33" s="412"/>
      <c r="F33" s="76"/>
      <c r="G33" s="90"/>
    </row>
    <row r="34" spans="1:49" s="84" customFormat="1" ht="12.75" customHeight="1">
      <c r="A34" s="408"/>
      <c r="B34" s="398"/>
      <c r="C34" s="409"/>
      <c r="D34" s="409"/>
      <c r="E34" s="409"/>
      <c r="F34" s="76"/>
      <c r="G34" s="90"/>
    </row>
    <row r="35" spans="1:49" s="91" customFormat="1" ht="13">
      <c r="A35" s="154"/>
      <c r="B35" s="155"/>
      <c r="C35" s="155"/>
      <c r="D35" s="155"/>
      <c r="E35" s="155"/>
      <c r="F35" s="155"/>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row>
    <row r="36" spans="1:49" s="91" customFormat="1" ht="14.25" customHeight="1">
      <c r="A36" s="393" t="s">
        <v>128</v>
      </c>
      <c r="B36" s="394"/>
      <c r="C36" s="399" t="s">
        <v>167</v>
      </c>
      <c r="D36" s="400"/>
      <c r="E36" s="400"/>
      <c r="F36" s="401"/>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row>
    <row r="37" spans="1:49" s="91" customFormat="1" ht="13">
      <c r="A37" s="395"/>
      <c r="B37" s="396"/>
      <c r="C37" s="399" t="s">
        <v>62</v>
      </c>
      <c r="D37" s="400"/>
      <c r="E37" s="400"/>
      <c r="F37" s="401"/>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row>
    <row r="38" spans="1:49" s="91" customFormat="1" ht="13">
      <c r="A38" s="395"/>
      <c r="B38" s="396"/>
      <c r="C38" s="399"/>
      <c r="D38" s="400"/>
      <c r="E38" s="400"/>
      <c r="F38" s="401"/>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row>
    <row r="39" spans="1:49" s="91" customFormat="1" ht="13">
      <c r="A39" s="397"/>
      <c r="B39" s="398"/>
      <c r="C39" s="399"/>
      <c r="D39" s="400"/>
      <c r="E39" s="400"/>
      <c r="F39" s="401"/>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row>
    <row r="40" spans="1:49" s="91" customFormat="1" ht="13.15" customHeight="1">
      <c r="A40" s="86"/>
      <c r="B40" s="155"/>
      <c r="C40" s="155"/>
      <c r="D40" s="155"/>
      <c r="E40" s="155"/>
      <c r="F40" s="155"/>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row>
    <row r="41" spans="1:49" s="91" customFormat="1" ht="24" customHeight="1">
      <c r="A41" s="410" t="s">
        <v>110</v>
      </c>
      <c r="B41" s="411"/>
      <c r="C41" s="294" t="s">
        <v>156</v>
      </c>
      <c r="D41" s="309"/>
      <c r="E41" s="304" t="s">
        <v>155</v>
      </c>
      <c r="F41" s="290" t="s">
        <v>130</v>
      </c>
      <c r="G41" s="291"/>
      <c r="H41" s="294" t="s">
        <v>64</v>
      </c>
      <c r="I41" s="295"/>
      <c r="J41" s="156"/>
      <c r="K41" s="101"/>
      <c r="L41" s="101"/>
      <c r="M41" s="101"/>
      <c r="N41" s="101"/>
      <c r="O41" s="77"/>
      <c r="P41" s="77"/>
      <c r="Q41" s="77"/>
      <c r="R41" s="77"/>
      <c r="S41" s="77"/>
      <c r="T41" s="77"/>
      <c r="U41" s="77"/>
      <c r="V41" s="77"/>
      <c r="W41" s="77"/>
      <c r="X41" s="77"/>
      <c r="Y41" s="77"/>
      <c r="Z41" s="77"/>
      <c r="AA41" s="77"/>
      <c r="AB41" s="77"/>
      <c r="AC41" s="77"/>
      <c r="AD41" s="77"/>
      <c r="AE41" s="77"/>
      <c r="AF41" s="77"/>
      <c r="AG41" s="77"/>
      <c r="AH41" s="77"/>
      <c r="AI41" s="77"/>
      <c r="AJ41" s="77"/>
      <c r="AK41" s="77"/>
      <c r="AL41" s="77"/>
    </row>
    <row r="42" spans="1:49" s="91" customFormat="1" ht="55.5" customHeight="1">
      <c r="A42" s="381" t="s">
        <v>65</v>
      </c>
      <c r="B42" s="382"/>
      <c r="C42" s="108" t="s">
        <v>134</v>
      </c>
      <c r="D42" s="108" t="s">
        <v>66</v>
      </c>
      <c r="E42" s="305"/>
      <c r="F42" s="292"/>
      <c r="G42" s="293"/>
      <c r="H42" s="108" t="s">
        <v>148</v>
      </c>
      <c r="I42" s="108" t="s">
        <v>149</v>
      </c>
      <c r="J42" s="157"/>
      <c r="K42" s="101"/>
      <c r="L42" s="101"/>
      <c r="M42" s="101"/>
      <c r="N42" s="101"/>
      <c r="O42" s="77"/>
      <c r="P42" s="77"/>
      <c r="Q42" s="77"/>
      <c r="R42" s="77"/>
      <c r="S42" s="77"/>
      <c r="T42" s="77"/>
      <c r="U42" s="77"/>
      <c r="V42" s="77"/>
      <c r="W42" s="77"/>
      <c r="X42" s="77"/>
      <c r="Y42" s="77"/>
      <c r="Z42" s="77"/>
      <c r="AA42" s="77"/>
      <c r="AB42" s="77"/>
      <c r="AC42" s="77"/>
      <c r="AD42" s="77"/>
      <c r="AE42" s="77"/>
      <c r="AF42" s="77"/>
      <c r="AG42" s="77"/>
      <c r="AH42" s="77"/>
      <c r="AI42" s="77"/>
      <c r="AJ42" s="77"/>
      <c r="AK42" s="77"/>
      <c r="AL42" s="77"/>
    </row>
    <row r="43" spans="1:49" s="91" customFormat="1" ht="102" customHeight="1">
      <c r="A43" s="413" t="s">
        <v>108</v>
      </c>
      <c r="B43" s="414"/>
      <c r="C43" s="109" t="s">
        <v>166</v>
      </c>
      <c r="D43" s="145" t="s">
        <v>137</v>
      </c>
      <c r="E43" s="346" t="s">
        <v>109</v>
      </c>
      <c r="F43" s="349" t="s">
        <v>111</v>
      </c>
      <c r="G43" s="350"/>
      <c r="H43" s="145" t="s">
        <v>147</v>
      </c>
      <c r="I43" s="145" t="s">
        <v>151</v>
      </c>
      <c r="J43" s="158"/>
      <c r="K43" s="101"/>
      <c r="L43" s="101"/>
      <c r="M43" s="101"/>
      <c r="N43" s="101"/>
      <c r="O43" s="77"/>
      <c r="P43" s="77"/>
      <c r="Q43" s="77"/>
      <c r="R43" s="77"/>
      <c r="S43" s="77"/>
      <c r="T43" s="77"/>
      <c r="U43" s="77"/>
      <c r="V43" s="77"/>
      <c r="W43" s="77"/>
      <c r="X43" s="77"/>
      <c r="Y43" s="77"/>
      <c r="Z43" s="77"/>
      <c r="AA43" s="77"/>
      <c r="AB43" s="77"/>
      <c r="AC43" s="77"/>
      <c r="AD43" s="77"/>
      <c r="AE43" s="77"/>
      <c r="AF43" s="77"/>
      <c r="AG43" s="77"/>
      <c r="AH43" s="77"/>
      <c r="AI43" s="77"/>
      <c r="AJ43" s="77"/>
      <c r="AK43" s="77"/>
      <c r="AL43" s="77"/>
    </row>
    <row r="44" spans="1:49" s="91" customFormat="1" ht="13">
      <c r="A44" s="415"/>
      <c r="B44" s="416"/>
      <c r="C44" s="111" t="s">
        <v>135</v>
      </c>
      <c r="D44" s="145" t="s">
        <v>138</v>
      </c>
      <c r="E44" s="347"/>
      <c r="F44" s="351"/>
      <c r="G44" s="352"/>
      <c r="H44" s="145" t="s">
        <v>150</v>
      </c>
      <c r="I44" s="145" t="s">
        <v>152</v>
      </c>
      <c r="J44" s="158"/>
      <c r="K44" s="101"/>
      <c r="L44" s="101"/>
      <c r="M44" s="101"/>
      <c r="N44" s="101"/>
      <c r="O44" s="77"/>
      <c r="P44" s="77"/>
      <c r="Q44" s="77"/>
      <c r="R44" s="77"/>
      <c r="S44" s="77"/>
      <c r="T44" s="77"/>
      <c r="U44" s="77"/>
      <c r="V44" s="77"/>
      <c r="W44" s="77"/>
      <c r="X44" s="77"/>
      <c r="Y44" s="77"/>
      <c r="Z44" s="77"/>
      <c r="AA44" s="77"/>
      <c r="AB44" s="77"/>
      <c r="AC44" s="77"/>
      <c r="AD44" s="77"/>
      <c r="AE44" s="77"/>
      <c r="AF44" s="77"/>
      <c r="AG44" s="77"/>
      <c r="AH44" s="77"/>
      <c r="AI44" s="77"/>
      <c r="AJ44" s="77"/>
      <c r="AK44" s="77"/>
      <c r="AL44" s="77"/>
    </row>
    <row r="45" spans="1:49" s="91" customFormat="1" ht="13">
      <c r="A45" s="415"/>
      <c r="B45" s="416"/>
      <c r="C45" s="111" t="s">
        <v>136</v>
      </c>
      <c r="D45" s="146" t="s">
        <v>139</v>
      </c>
      <c r="E45" s="348"/>
      <c r="F45" s="353"/>
      <c r="G45" s="354"/>
      <c r="H45" s="146" t="s">
        <v>147</v>
      </c>
      <c r="I45" s="146" t="s">
        <v>147</v>
      </c>
      <c r="J45" s="158"/>
      <c r="K45" s="101"/>
      <c r="L45" s="101"/>
      <c r="M45" s="101"/>
      <c r="N45" s="101"/>
      <c r="O45" s="77"/>
      <c r="P45" s="77"/>
      <c r="Q45" s="77"/>
      <c r="R45" s="77"/>
      <c r="S45" s="77"/>
      <c r="T45" s="77"/>
      <c r="U45" s="77"/>
      <c r="V45" s="77"/>
      <c r="W45" s="77"/>
      <c r="X45" s="77"/>
      <c r="Y45" s="77"/>
      <c r="Z45" s="77"/>
      <c r="AA45" s="77"/>
      <c r="AB45" s="77"/>
      <c r="AC45" s="77"/>
      <c r="AD45" s="77"/>
      <c r="AE45" s="77"/>
      <c r="AF45" s="77"/>
      <c r="AG45" s="77"/>
      <c r="AH45" s="77"/>
      <c r="AI45" s="77"/>
      <c r="AJ45" s="77"/>
      <c r="AK45" s="77"/>
      <c r="AL45" s="77"/>
    </row>
    <row r="46" spans="1:49" s="91" customFormat="1" ht="25">
      <c r="A46" s="113">
        <v>0.1</v>
      </c>
      <c r="B46" s="114" t="s">
        <v>67</v>
      </c>
      <c r="C46" s="75"/>
      <c r="D46" s="23"/>
      <c r="E46" s="285"/>
      <c r="F46" s="389"/>
      <c r="G46" s="390"/>
      <c r="H46" s="27"/>
      <c r="I46" s="27"/>
      <c r="J46" s="159"/>
      <c r="K46" s="101"/>
      <c r="L46" s="101"/>
      <c r="M46" s="101"/>
      <c r="N46" s="101"/>
      <c r="O46" s="77"/>
      <c r="P46" s="77"/>
      <c r="Q46" s="77"/>
      <c r="R46" s="77"/>
      <c r="S46" s="77"/>
      <c r="T46" s="77"/>
      <c r="U46" s="77"/>
      <c r="V46" s="77"/>
      <c r="W46" s="77"/>
      <c r="X46" s="77"/>
      <c r="Y46" s="77"/>
      <c r="Z46" s="77"/>
      <c r="AA46" s="77"/>
      <c r="AB46" s="77"/>
      <c r="AC46" s="77"/>
      <c r="AD46" s="77"/>
      <c r="AE46" s="77"/>
      <c r="AF46" s="77"/>
      <c r="AG46" s="77"/>
      <c r="AH46" s="77"/>
      <c r="AI46" s="77"/>
      <c r="AJ46" s="77"/>
      <c r="AK46" s="77"/>
      <c r="AL46" s="77"/>
    </row>
    <row r="47" spans="1:49" s="91" customFormat="1" ht="13">
      <c r="A47" s="115">
        <v>0.2</v>
      </c>
      <c r="B47" s="116" t="s">
        <v>68</v>
      </c>
      <c r="C47" s="24"/>
      <c r="D47" s="25"/>
      <c r="E47" s="286"/>
      <c r="F47" s="389"/>
      <c r="G47" s="390"/>
      <c r="H47" s="27"/>
      <c r="I47" s="27"/>
      <c r="J47" s="159"/>
      <c r="K47" s="101"/>
      <c r="L47" s="101"/>
      <c r="M47" s="101"/>
      <c r="N47" s="101"/>
      <c r="O47" s="77"/>
      <c r="P47" s="77"/>
      <c r="Q47" s="77"/>
      <c r="R47" s="77"/>
      <c r="S47" s="77"/>
      <c r="T47" s="77"/>
      <c r="U47" s="77"/>
      <c r="V47" s="77"/>
      <c r="W47" s="77"/>
      <c r="X47" s="77"/>
      <c r="Y47" s="77"/>
      <c r="Z47" s="77"/>
      <c r="AA47" s="77"/>
      <c r="AB47" s="77"/>
      <c r="AC47" s="77"/>
      <c r="AD47" s="77"/>
      <c r="AE47" s="77"/>
      <c r="AF47" s="77"/>
      <c r="AG47" s="77"/>
      <c r="AH47" s="77"/>
      <c r="AI47" s="77"/>
      <c r="AJ47" s="77"/>
      <c r="AK47" s="77"/>
      <c r="AL47" s="77"/>
    </row>
    <row r="48" spans="1:49" s="91" customFormat="1" ht="13">
      <c r="A48" s="115">
        <v>0.3</v>
      </c>
      <c r="B48" s="116" t="s">
        <v>69</v>
      </c>
      <c r="C48" s="24"/>
      <c r="D48" s="25"/>
      <c r="E48" s="286"/>
      <c r="F48" s="389"/>
      <c r="G48" s="390"/>
      <c r="H48" s="27"/>
      <c r="I48" s="27"/>
      <c r="J48" s="159"/>
      <c r="K48" s="101"/>
      <c r="L48" s="101"/>
      <c r="M48" s="101"/>
      <c r="N48" s="101"/>
      <c r="O48" s="77"/>
      <c r="P48" s="77"/>
      <c r="Q48" s="77"/>
      <c r="R48" s="77"/>
      <c r="S48" s="77"/>
      <c r="T48" s="77"/>
      <c r="U48" s="77"/>
      <c r="V48" s="77"/>
      <c r="W48" s="77"/>
      <c r="X48" s="77"/>
      <c r="Y48" s="77"/>
      <c r="Z48" s="77"/>
      <c r="AA48" s="77"/>
      <c r="AB48" s="77"/>
      <c r="AC48" s="77"/>
      <c r="AD48" s="77"/>
      <c r="AE48" s="77"/>
      <c r="AF48" s="77"/>
      <c r="AG48" s="77"/>
      <c r="AH48" s="77"/>
      <c r="AI48" s="77"/>
      <c r="AJ48" s="77"/>
      <c r="AK48" s="77"/>
      <c r="AL48" s="77"/>
    </row>
    <row r="49" spans="1:38" s="91" customFormat="1" ht="13">
      <c r="A49" s="115">
        <v>0.4</v>
      </c>
      <c r="B49" s="116" t="s">
        <v>70</v>
      </c>
      <c r="C49" s="24"/>
      <c r="D49" s="25"/>
      <c r="E49" s="287"/>
      <c r="F49" s="389"/>
      <c r="G49" s="390"/>
      <c r="H49" s="27"/>
      <c r="I49" s="27"/>
      <c r="J49" s="159"/>
      <c r="K49" s="101"/>
      <c r="L49" s="101"/>
      <c r="M49" s="101"/>
      <c r="N49" s="101"/>
      <c r="O49" s="77"/>
      <c r="P49" s="77"/>
      <c r="Q49" s="77"/>
      <c r="R49" s="77"/>
      <c r="S49" s="77"/>
      <c r="T49" s="77"/>
      <c r="U49" s="77"/>
      <c r="V49" s="77"/>
      <c r="W49" s="77"/>
      <c r="X49" s="77"/>
      <c r="Y49" s="77"/>
      <c r="Z49" s="77"/>
      <c r="AA49" s="77"/>
      <c r="AB49" s="77"/>
      <c r="AC49" s="77"/>
      <c r="AD49" s="77"/>
      <c r="AE49" s="77"/>
      <c r="AF49" s="77"/>
      <c r="AG49" s="77"/>
      <c r="AH49" s="77"/>
      <c r="AI49" s="77"/>
      <c r="AJ49" s="77"/>
      <c r="AK49" s="77"/>
      <c r="AL49" s="77"/>
    </row>
    <row r="50" spans="1:38" s="91" customFormat="1" ht="13">
      <c r="A50" s="115">
        <v>1</v>
      </c>
      <c r="B50" s="116" t="s">
        <v>71</v>
      </c>
      <c r="C50" s="24"/>
      <c r="D50" s="25"/>
      <c r="E50" s="29"/>
      <c r="F50" s="389"/>
      <c r="G50" s="390"/>
      <c r="H50" s="27"/>
      <c r="I50" s="27"/>
      <c r="J50" s="159"/>
      <c r="K50" s="101"/>
      <c r="L50" s="101"/>
      <c r="M50" s="101"/>
      <c r="N50" s="101"/>
      <c r="O50" s="77"/>
      <c r="P50" s="77"/>
      <c r="Q50" s="77"/>
      <c r="R50" s="77"/>
      <c r="S50" s="77"/>
      <c r="T50" s="77"/>
      <c r="U50" s="77"/>
      <c r="V50" s="77"/>
      <c r="W50" s="77"/>
      <c r="X50" s="77"/>
      <c r="Y50" s="77"/>
      <c r="Z50" s="77"/>
      <c r="AA50" s="77"/>
      <c r="AB50" s="77"/>
      <c r="AC50" s="77"/>
      <c r="AD50" s="77"/>
      <c r="AE50" s="77"/>
      <c r="AF50" s="77"/>
      <c r="AG50" s="77"/>
      <c r="AH50" s="77"/>
      <c r="AI50" s="77"/>
      <c r="AJ50" s="77"/>
      <c r="AK50" s="77"/>
      <c r="AL50" s="77"/>
    </row>
    <row r="51" spans="1:38" s="91" customFormat="1" ht="13">
      <c r="A51" s="117">
        <v>2.1</v>
      </c>
      <c r="B51" s="116" t="s">
        <v>72</v>
      </c>
      <c r="C51" s="24"/>
      <c r="D51" s="25"/>
      <c r="E51" s="29"/>
      <c r="F51" s="389"/>
      <c r="G51" s="390"/>
      <c r="H51" s="27"/>
      <c r="I51" s="27"/>
      <c r="J51" s="159"/>
      <c r="K51" s="101"/>
      <c r="L51" s="101"/>
      <c r="M51" s="101"/>
      <c r="N51" s="101"/>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1:38" s="91" customFormat="1" ht="13">
      <c r="A52" s="115">
        <v>2.2000000000000002</v>
      </c>
      <c r="B52" s="116" t="s">
        <v>73</v>
      </c>
      <c r="C52" s="24"/>
      <c r="D52" s="25"/>
      <c r="E52" s="29"/>
      <c r="F52" s="389"/>
      <c r="G52" s="390"/>
      <c r="H52" s="27"/>
      <c r="I52" s="27"/>
      <c r="J52" s="159"/>
      <c r="K52" s="101"/>
      <c r="L52" s="101"/>
      <c r="M52" s="101"/>
      <c r="N52" s="101"/>
      <c r="O52" s="77"/>
      <c r="P52" s="77"/>
      <c r="Q52" s="77"/>
      <c r="R52" s="77"/>
      <c r="S52" s="77"/>
      <c r="T52" s="77"/>
      <c r="U52" s="77"/>
      <c r="V52" s="77"/>
      <c r="W52" s="77"/>
      <c r="X52" s="77"/>
      <c r="Y52" s="77"/>
      <c r="Z52" s="77"/>
      <c r="AA52" s="77"/>
      <c r="AB52" s="77"/>
      <c r="AC52" s="77"/>
      <c r="AD52" s="77"/>
      <c r="AE52" s="77"/>
      <c r="AF52" s="77"/>
      <c r="AG52" s="77"/>
      <c r="AH52" s="77"/>
      <c r="AI52" s="77"/>
      <c r="AJ52" s="77"/>
      <c r="AK52" s="77"/>
      <c r="AL52" s="77"/>
    </row>
    <row r="53" spans="1:38" s="91" customFormat="1" ht="13">
      <c r="A53" s="115">
        <v>2.2999999999999998</v>
      </c>
      <c r="B53" s="116" t="s">
        <v>74</v>
      </c>
      <c r="C53" s="24"/>
      <c r="D53" s="25"/>
      <c r="E53" s="29"/>
      <c r="F53" s="389"/>
      <c r="G53" s="390"/>
      <c r="H53" s="27"/>
      <c r="I53" s="27"/>
      <c r="J53" s="159"/>
      <c r="K53" s="101"/>
      <c r="L53" s="101"/>
      <c r="M53" s="101"/>
      <c r="N53" s="101"/>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4" spans="1:38" s="91" customFormat="1" ht="13">
      <c r="A54" s="115">
        <v>2.4</v>
      </c>
      <c r="B54" s="116" t="s">
        <v>75</v>
      </c>
      <c r="C54" s="24"/>
      <c r="D54" s="25"/>
      <c r="E54" s="29"/>
      <c r="F54" s="389"/>
      <c r="G54" s="390"/>
      <c r="H54" s="27"/>
      <c r="I54" s="27"/>
      <c r="J54" s="159"/>
      <c r="K54" s="101"/>
      <c r="L54" s="101"/>
      <c r="M54" s="101"/>
      <c r="N54" s="101"/>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s="91" customFormat="1" ht="13">
      <c r="A55" s="115">
        <v>2.5</v>
      </c>
      <c r="B55" s="116" t="s">
        <v>76</v>
      </c>
      <c r="C55" s="24"/>
      <c r="D55" s="25"/>
      <c r="E55" s="29"/>
      <c r="F55" s="389"/>
      <c r="G55" s="390"/>
      <c r="H55" s="27"/>
      <c r="I55" s="27"/>
      <c r="J55" s="159"/>
      <c r="K55" s="101"/>
      <c r="L55" s="101"/>
      <c r="M55" s="101"/>
      <c r="N55" s="101"/>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s="91" customFormat="1" ht="13">
      <c r="A56" s="115">
        <v>2.6</v>
      </c>
      <c r="B56" s="116" t="s">
        <v>77</v>
      </c>
      <c r="C56" s="24"/>
      <c r="D56" s="25"/>
      <c r="E56" s="29"/>
      <c r="F56" s="389"/>
      <c r="G56" s="390"/>
      <c r="H56" s="27"/>
      <c r="I56" s="27"/>
      <c r="J56" s="159"/>
      <c r="K56" s="101"/>
      <c r="L56" s="101"/>
      <c r="M56" s="101"/>
      <c r="N56" s="101"/>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7" spans="1:38" s="91" customFormat="1" ht="13">
      <c r="A57" s="115">
        <v>2.7</v>
      </c>
      <c r="B57" s="116" t="s">
        <v>78</v>
      </c>
      <c r="C57" s="24"/>
      <c r="D57" s="25"/>
      <c r="E57" s="29"/>
      <c r="F57" s="389"/>
      <c r="G57" s="390"/>
      <c r="H57" s="27"/>
      <c r="I57" s="27"/>
      <c r="J57" s="159"/>
      <c r="K57" s="101"/>
      <c r="L57" s="101"/>
      <c r="M57" s="101"/>
      <c r="N57" s="101"/>
      <c r="O57" s="77"/>
      <c r="P57" s="77"/>
      <c r="Q57" s="77"/>
      <c r="R57" s="77"/>
      <c r="S57" s="77"/>
      <c r="T57" s="77"/>
      <c r="U57" s="77"/>
      <c r="V57" s="77"/>
      <c r="W57" s="77"/>
      <c r="X57" s="77"/>
      <c r="Y57" s="77"/>
      <c r="Z57" s="77"/>
      <c r="AA57" s="77"/>
      <c r="AB57" s="77"/>
      <c r="AC57" s="77"/>
      <c r="AD57" s="77"/>
      <c r="AE57" s="77"/>
      <c r="AF57" s="77"/>
      <c r="AG57" s="77"/>
      <c r="AH57" s="77"/>
      <c r="AI57" s="77"/>
      <c r="AJ57" s="77"/>
      <c r="AK57" s="77"/>
      <c r="AL57" s="77"/>
    </row>
    <row r="58" spans="1:38" s="91" customFormat="1" ht="13">
      <c r="A58" s="115">
        <v>2.8</v>
      </c>
      <c r="B58" s="116" t="s">
        <v>79</v>
      </c>
      <c r="C58" s="24"/>
      <c r="D58" s="25"/>
      <c r="E58" s="29"/>
      <c r="F58" s="389"/>
      <c r="G58" s="390"/>
      <c r="H58" s="27"/>
      <c r="I58" s="27"/>
      <c r="J58" s="159"/>
      <c r="K58" s="101"/>
      <c r="L58" s="101"/>
      <c r="M58" s="101"/>
      <c r="N58" s="101"/>
      <c r="O58" s="77"/>
      <c r="P58" s="77"/>
      <c r="Q58" s="77"/>
      <c r="R58" s="77"/>
      <c r="S58" s="77"/>
      <c r="T58" s="77"/>
      <c r="U58" s="77"/>
      <c r="V58" s="77"/>
      <c r="W58" s="77"/>
      <c r="X58" s="77"/>
      <c r="Y58" s="77"/>
      <c r="Z58" s="77"/>
      <c r="AA58" s="77"/>
      <c r="AB58" s="77"/>
      <c r="AC58" s="77"/>
      <c r="AD58" s="77"/>
      <c r="AE58" s="77"/>
      <c r="AF58" s="77"/>
      <c r="AG58" s="77"/>
      <c r="AH58" s="77"/>
      <c r="AI58" s="77"/>
      <c r="AJ58" s="77"/>
      <c r="AK58" s="77"/>
      <c r="AL58" s="77"/>
    </row>
    <row r="59" spans="1:38" s="91" customFormat="1" ht="13">
      <c r="A59" s="115">
        <v>3</v>
      </c>
      <c r="B59" s="116" t="s">
        <v>80</v>
      </c>
      <c r="C59" s="24"/>
      <c r="D59" s="25"/>
      <c r="E59" s="29"/>
      <c r="F59" s="389"/>
      <c r="G59" s="390"/>
      <c r="H59" s="27"/>
      <c r="I59" s="27"/>
      <c r="J59" s="159"/>
      <c r="K59" s="101"/>
      <c r="L59" s="101"/>
      <c r="M59" s="101"/>
      <c r="N59" s="101"/>
      <c r="O59" s="77"/>
      <c r="P59" s="77"/>
      <c r="Q59" s="77"/>
      <c r="R59" s="77"/>
      <c r="S59" s="77"/>
      <c r="T59" s="77"/>
      <c r="U59" s="77"/>
      <c r="V59" s="77"/>
      <c r="W59" s="77"/>
      <c r="X59" s="77"/>
      <c r="Y59" s="77"/>
      <c r="Z59" s="77"/>
      <c r="AA59" s="77"/>
      <c r="AB59" s="77"/>
      <c r="AC59" s="77"/>
      <c r="AD59" s="77"/>
      <c r="AE59" s="77"/>
      <c r="AF59" s="77"/>
      <c r="AG59" s="77"/>
      <c r="AH59" s="77"/>
      <c r="AI59" s="77"/>
      <c r="AJ59" s="77"/>
      <c r="AK59" s="77"/>
      <c r="AL59" s="77"/>
    </row>
    <row r="60" spans="1:38" s="91" customFormat="1" ht="13">
      <c r="A60" s="115">
        <v>4</v>
      </c>
      <c r="B60" s="116" t="s">
        <v>107</v>
      </c>
      <c r="C60" s="24"/>
      <c r="D60" s="25"/>
      <c r="E60" s="29"/>
      <c r="F60" s="389"/>
      <c r="G60" s="390"/>
      <c r="H60" s="27"/>
      <c r="I60" s="27"/>
      <c r="J60" s="159"/>
      <c r="K60" s="101"/>
      <c r="L60" s="101"/>
      <c r="M60" s="101"/>
      <c r="N60" s="101"/>
      <c r="O60" s="77"/>
      <c r="P60" s="77"/>
      <c r="Q60" s="77"/>
      <c r="R60" s="77"/>
      <c r="S60" s="77"/>
      <c r="T60" s="77"/>
      <c r="U60" s="77"/>
      <c r="V60" s="77"/>
      <c r="W60" s="77"/>
      <c r="X60" s="77"/>
      <c r="Y60" s="77"/>
      <c r="Z60" s="77"/>
      <c r="AA60" s="77"/>
      <c r="AB60" s="77"/>
      <c r="AC60" s="77"/>
      <c r="AD60" s="77"/>
      <c r="AE60" s="77"/>
      <c r="AF60" s="77"/>
      <c r="AG60" s="77"/>
      <c r="AH60" s="77"/>
      <c r="AI60" s="77"/>
      <c r="AJ60" s="77"/>
      <c r="AK60" s="77"/>
      <c r="AL60" s="77"/>
    </row>
    <row r="61" spans="1:38" s="91" customFormat="1" ht="13">
      <c r="A61" s="115">
        <v>5</v>
      </c>
      <c r="B61" s="116" t="s">
        <v>82</v>
      </c>
      <c r="C61" s="24"/>
      <c r="D61" s="25"/>
      <c r="E61" s="29"/>
      <c r="F61" s="389"/>
      <c r="G61" s="390"/>
      <c r="H61" s="27"/>
      <c r="I61" s="27"/>
      <c r="J61" s="159"/>
      <c r="K61" s="101"/>
      <c r="L61" s="101"/>
      <c r="M61" s="101"/>
      <c r="N61" s="101"/>
      <c r="O61" s="77"/>
      <c r="P61" s="77"/>
      <c r="Q61" s="77"/>
      <c r="R61" s="77"/>
      <c r="S61" s="77"/>
      <c r="T61" s="77"/>
      <c r="U61" s="77"/>
      <c r="V61" s="77"/>
      <c r="W61" s="77"/>
      <c r="X61" s="77"/>
      <c r="Y61" s="77"/>
      <c r="Z61" s="77"/>
      <c r="AA61" s="77"/>
      <c r="AB61" s="77"/>
      <c r="AC61" s="77"/>
      <c r="AD61" s="77"/>
      <c r="AE61" s="77"/>
      <c r="AF61" s="77"/>
      <c r="AG61" s="77"/>
      <c r="AH61" s="77"/>
      <c r="AI61" s="77"/>
      <c r="AJ61" s="77"/>
      <c r="AK61" s="77"/>
      <c r="AL61" s="77"/>
    </row>
    <row r="62" spans="1:38" s="122" customFormat="1" ht="38.25" customHeight="1">
      <c r="A62" s="115">
        <v>6</v>
      </c>
      <c r="B62" s="116" t="s">
        <v>83</v>
      </c>
      <c r="C62" s="24"/>
      <c r="D62" s="25"/>
      <c r="E62" s="29"/>
      <c r="F62" s="389"/>
      <c r="G62" s="390"/>
      <c r="H62" s="27"/>
      <c r="I62" s="27"/>
      <c r="J62" s="159"/>
      <c r="K62" s="101"/>
      <c r="L62" s="101"/>
      <c r="M62" s="101"/>
      <c r="N62" s="101"/>
      <c r="O62" s="120"/>
      <c r="P62" s="120"/>
      <c r="Q62" s="120"/>
      <c r="R62" s="120"/>
      <c r="S62" s="120"/>
      <c r="T62" s="120"/>
      <c r="U62" s="120"/>
      <c r="V62" s="120"/>
      <c r="W62" s="120"/>
      <c r="X62" s="120"/>
      <c r="Y62" s="120"/>
      <c r="Z62" s="120"/>
      <c r="AA62" s="120"/>
      <c r="AB62" s="120"/>
      <c r="AC62" s="120"/>
      <c r="AD62" s="120"/>
      <c r="AE62" s="120"/>
      <c r="AF62" s="120"/>
      <c r="AG62" s="120"/>
      <c r="AH62" s="120"/>
      <c r="AI62" s="120"/>
      <c r="AJ62" s="120"/>
    </row>
    <row r="63" spans="1:38" s="122" customFormat="1" ht="26.25" customHeight="1">
      <c r="A63" s="115">
        <v>7</v>
      </c>
      <c r="B63" s="116" t="s">
        <v>84</v>
      </c>
      <c r="C63" s="24"/>
      <c r="D63" s="25"/>
      <c r="E63" s="29"/>
      <c r="F63" s="389"/>
      <c r="G63" s="390"/>
      <c r="H63" s="27"/>
      <c r="I63" s="27"/>
      <c r="J63" s="159"/>
      <c r="K63" s="101"/>
      <c r="L63" s="101"/>
      <c r="M63" s="101"/>
      <c r="N63" s="101"/>
      <c r="O63" s="120"/>
      <c r="P63" s="120"/>
      <c r="Q63" s="120"/>
      <c r="R63" s="120"/>
      <c r="S63" s="120"/>
      <c r="T63" s="120"/>
      <c r="U63" s="120"/>
      <c r="V63" s="120"/>
      <c r="W63" s="120"/>
      <c r="X63" s="120"/>
      <c r="Y63" s="120"/>
      <c r="Z63" s="120"/>
      <c r="AA63" s="120"/>
      <c r="AB63" s="120"/>
      <c r="AC63" s="120"/>
      <c r="AD63" s="120"/>
      <c r="AE63" s="120"/>
      <c r="AF63" s="120"/>
      <c r="AG63" s="120"/>
      <c r="AH63" s="120"/>
      <c r="AI63" s="120"/>
      <c r="AJ63" s="120"/>
    </row>
    <row r="64" spans="1:38" s="122" customFormat="1" ht="19.5" customHeight="1" thickBot="1">
      <c r="A64" s="115">
        <v>8</v>
      </c>
      <c r="B64" s="116" t="s">
        <v>85</v>
      </c>
      <c r="C64" s="26"/>
      <c r="D64" s="23"/>
      <c r="E64" s="30"/>
      <c r="F64" s="391"/>
      <c r="G64" s="392"/>
      <c r="H64" s="28"/>
      <c r="I64" s="28"/>
      <c r="J64" s="159"/>
      <c r="K64" s="101"/>
      <c r="L64" s="101"/>
      <c r="M64" s="101"/>
      <c r="N64" s="101"/>
      <c r="O64" s="120"/>
      <c r="P64" s="120"/>
      <c r="Q64" s="120"/>
      <c r="R64" s="120"/>
      <c r="S64" s="120"/>
      <c r="T64" s="120"/>
      <c r="U64" s="120"/>
      <c r="V64" s="120"/>
      <c r="W64" s="120"/>
      <c r="X64" s="120"/>
      <c r="Y64" s="120"/>
      <c r="Z64" s="120"/>
      <c r="AA64" s="120"/>
      <c r="AB64" s="120"/>
      <c r="AC64" s="120"/>
      <c r="AD64" s="120"/>
      <c r="AE64" s="120"/>
      <c r="AF64" s="120"/>
      <c r="AG64" s="120"/>
      <c r="AH64" s="120"/>
      <c r="AI64" s="120"/>
      <c r="AJ64" s="120"/>
    </row>
    <row r="65" spans="1:47" s="122" customFormat="1" ht="24.75" customHeight="1" thickBot="1">
      <c r="A65" s="91"/>
      <c r="B65" s="91"/>
      <c r="C65" s="118" t="s">
        <v>142</v>
      </c>
      <c r="D65" s="61">
        <f>SUM(D46:D64)</f>
        <v>0</v>
      </c>
      <c r="E65" s="344"/>
      <c r="F65" s="344"/>
      <c r="G65" s="344"/>
      <c r="H65" s="60">
        <f>SUM(H46:H64)</f>
        <v>0</v>
      </c>
      <c r="I65" s="60">
        <f>SUM(I46:I64)</f>
        <v>0</v>
      </c>
      <c r="J65" s="159"/>
      <c r="K65" s="101"/>
      <c r="L65" s="101"/>
      <c r="M65" s="101"/>
      <c r="N65" s="101"/>
      <c r="O65" s="120"/>
      <c r="P65" s="120"/>
      <c r="Q65" s="120"/>
      <c r="R65" s="120"/>
      <c r="S65" s="120"/>
      <c r="T65" s="120"/>
      <c r="U65" s="120"/>
      <c r="V65" s="120"/>
      <c r="W65" s="120"/>
      <c r="X65" s="120"/>
      <c r="Y65" s="120"/>
      <c r="Z65" s="120"/>
      <c r="AA65" s="120"/>
      <c r="AB65" s="120"/>
      <c r="AC65" s="120"/>
      <c r="AD65" s="120"/>
      <c r="AE65" s="120"/>
      <c r="AF65" s="120"/>
      <c r="AG65" s="120"/>
      <c r="AH65" s="120"/>
      <c r="AI65" s="120"/>
      <c r="AJ65" s="120"/>
    </row>
    <row r="66" spans="1:47" s="122" customFormat="1" ht="23.5" thickBot="1">
      <c r="A66" s="94"/>
      <c r="B66" s="94"/>
      <c r="C66" s="119" t="s">
        <v>153</v>
      </c>
      <c r="D66" s="65" t="e">
        <f>D65/$C$6</f>
        <v>#DIV/0!</v>
      </c>
      <c r="E66" s="345"/>
      <c r="F66" s="345"/>
      <c r="G66" s="345"/>
      <c r="H66" s="66" t="e">
        <f>H65/$C$6</f>
        <v>#DIV/0!</v>
      </c>
      <c r="I66" s="66" t="e">
        <f>I65/$C$6</f>
        <v>#DIV/0!</v>
      </c>
      <c r="J66" s="93"/>
      <c r="K66" s="160"/>
      <c r="L66" s="94"/>
      <c r="M66" s="94"/>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row>
    <row r="67" spans="1:47" ht="23.25" customHeight="1">
      <c r="A67" s="94"/>
      <c r="B67" s="94"/>
      <c r="C67" s="93"/>
      <c r="D67" s="93"/>
      <c r="E67" s="93"/>
      <c r="F67" s="93"/>
    </row>
    <row r="68" spans="1:47" ht="39.4" customHeight="1">
      <c r="A68" s="160" t="s">
        <v>122</v>
      </c>
      <c r="B68" s="160"/>
      <c r="C68" s="160"/>
      <c r="D68" s="160"/>
      <c r="E68" s="160"/>
      <c r="F68" s="160"/>
    </row>
    <row r="69" spans="1:47" ht="24.75" customHeight="1">
      <c r="A69" s="161"/>
      <c r="B69" s="161"/>
      <c r="C69" s="161"/>
      <c r="D69" s="161"/>
      <c r="E69" s="161"/>
      <c r="F69" s="161"/>
    </row>
    <row r="70" spans="1:47" ht="27" customHeight="1">
      <c r="A70" s="383" t="s">
        <v>121</v>
      </c>
      <c r="B70" s="384"/>
      <c r="C70" s="271" t="s">
        <v>163</v>
      </c>
      <c r="D70" s="271" t="s">
        <v>160</v>
      </c>
      <c r="E70" s="251" t="s">
        <v>158</v>
      </c>
      <c r="F70" s="253"/>
      <c r="G70" s="252" t="s">
        <v>159</v>
      </c>
      <c r="H70" s="252"/>
      <c r="I70" s="252"/>
      <c r="J70" s="252"/>
      <c r="K70" s="252"/>
      <c r="L70" s="252"/>
      <c r="M70" s="252"/>
      <c r="N70" s="253"/>
      <c r="O70" s="251" t="s">
        <v>161</v>
      </c>
      <c r="P70" s="252"/>
      <c r="Q70" s="252"/>
      <c r="R70" s="253"/>
      <c r="S70" s="257" t="s">
        <v>120</v>
      </c>
      <c r="T70" s="271" t="s">
        <v>162</v>
      </c>
    </row>
    <row r="71" spans="1:47" ht="27" customHeight="1">
      <c r="A71" s="385"/>
      <c r="B71" s="386"/>
      <c r="C71" s="402"/>
      <c r="D71" s="272"/>
      <c r="E71" s="254"/>
      <c r="F71" s="256"/>
      <c r="G71" s="255"/>
      <c r="H71" s="255"/>
      <c r="I71" s="255"/>
      <c r="J71" s="255"/>
      <c r="K71" s="255"/>
      <c r="L71" s="255"/>
      <c r="M71" s="255"/>
      <c r="N71" s="256"/>
      <c r="O71" s="254"/>
      <c r="P71" s="255"/>
      <c r="Q71" s="255"/>
      <c r="R71" s="256"/>
      <c r="S71" s="258"/>
      <c r="T71" s="272"/>
    </row>
    <row r="72" spans="1:47" ht="27" customHeight="1">
      <c r="A72" s="387"/>
      <c r="B72" s="388"/>
      <c r="C72" s="402"/>
      <c r="D72" s="260" t="s">
        <v>115</v>
      </c>
      <c r="E72" s="261"/>
      <c r="F72" s="262"/>
      <c r="G72" s="260" t="s">
        <v>114</v>
      </c>
      <c r="H72" s="261"/>
      <c r="I72" s="261"/>
      <c r="J72" s="261"/>
      <c r="K72" s="261"/>
      <c r="L72" s="261"/>
      <c r="M72" s="261"/>
      <c r="N72" s="262"/>
      <c r="O72" s="260" t="s">
        <v>113</v>
      </c>
      <c r="P72" s="261"/>
      <c r="Q72" s="261"/>
      <c r="R72" s="262"/>
      <c r="S72" s="258"/>
      <c r="T72" s="271" t="s">
        <v>112</v>
      </c>
    </row>
    <row r="73" spans="1:47" ht="27" customHeight="1">
      <c r="A73" s="124" t="s">
        <v>65</v>
      </c>
      <c r="B73" s="125"/>
      <c r="C73" s="272"/>
      <c r="D73" s="126" t="s">
        <v>86</v>
      </c>
      <c r="E73" s="126" t="s">
        <v>87</v>
      </c>
      <c r="F73" s="126" t="s">
        <v>88</v>
      </c>
      <c r="G73" s="126" t="s">
        <v>89</v>
      </c>
      <c r="H73" s="126" t="s">
        <v>90</v>
      </c>
      <c r="I73" s="126" t="s">
        <v>91</v>
      </c>
      <c r="J73" s="126" t="s">
        <v>92</v>
      </c>
      <c r="K73" s="126" t="s">
        <v>93</v>
      </c>
      <c r="L73" s="260" t="s">
        <v>94</v>
      </c>
      <c r="M73" s="262"/>
      <c r="N73" s="126" t="s">
        <v>95</v>
      </c>
      <c r="O73" s="126" t="s">
        <v>96</v>
      </c>
      <c r="P73" s="126" t="s">
        <v>97</v>
      </c>
      <c r="Q73" s="126" t="s">
        <v>98</v>
      </c>
      <c r="R73" s="126" t="s">
        <v>99</v>
      </c>
      <c r="S73" s="259"/>
      <c r="T73" s="272"/>
    </row>
    <row r="74" spans="1:47" ht="27" customHeight="1">
      <c r="A74" s="127">
        <v>0.1</v>
      </c>
      <c r="B74" s="116" t="s">
        <v>67</v>
      </c>
      <c r="C74" s="358"/>
      <c r="D74" s="359"/>
      <c r="E74" s="359"/>
      <c r="F74" s="359"/>
      <c r="G74" s="359"/>
      <c r="H74" s="359"/>
      <c r="I74" s="359"/>
      <c r="J74" s="359"/>
      <c r="K74" s="359"/>
      <c r="L74" s="359"/>
      <c r="M74" s="359"/>
      <c r="N74" s="360"/>
      <c r="O74" s="45"/>
      <c r="P74" s="45"/>
      <c r="Q74" s="45"/>
      <c r="R74" s="45"/>
      <c r="S74" s="50">
        <f>SUM(C74:R74)</f>
        <v>0</v>
      </c>
      <c r="T74" s="51"/>
    </row>
    <row r="75" spans="1:47" ht="27" customHeight="1">
      <c r="A75" s="115">
        <v>0.2</v>
      </c>
      <c r="B75" s="116" t="s">
        <v>68</v>
      </c>
      <c r="C75" s="224"/>
      <c r="D75" s="225"/>
      <c r="E75" s="225"/>
      <c r="F75" s="225"/>
      <c r="G75" s="225"/>
      <c r="H75" s="225"/>
      <c r="I75" s="225"/>
      <c r="J75" s="225"/>
      <c r="K75" s="225"/>
      <c r="L75" s="225"/>
      <c r="M75" s="225"/>
      <c r="N75" s="226"/>
      <c r="O75" s="45"/>
      <c r="P75" s="45"/>
      <c r="Q75" s="45"/>
      <c r="R75" s="45"/>
      <c r="S75" s="50">
        <f t="shared" ref="S75:S92" si="3">SUM(C75:R75)</f>
        <v>0</v>
      </c>
      <c r="T75" s="42"/>
    </row>
    <row r="76" spans="1:47" ht="27" customHeight="1">
      <c r="A76" s="115">
        <v>0.3</v>
      </c>
      <c r="B76" s="116" t="s">
        <v>69</v>
      </c>
      <c r="C76" s="42"/>
      <c r="D76" s="42"/>
      <c r="E76" s="43"/>
      <c r="F76" s="44"/>
      <c r="G76" s="44"/>
      <c r="H76" s="45"/>
      <c r="I76" s="45"/>
      <c r="J76" s="45"/>
      <c r="K76" s="45"/>
      <c r="L76" s="358"/>
      <c r="M76" s="359"/>
      <c r="N76" s="360"/>
      <c r="O76" s="45"/>
      <c r="P76" s="45"/>
      <c r="Q76" s="45"/>
      <c r="R76" s="45"/>
      <c r="S76" s="50">
        <f t="shared" si="3"/>
        <v>0</v>
      </c>
      <c r="T76" s="42"/>
    </row>
    <row r="77" spans="1:47" ht="27" customHeight="1">
      <c r="A77" s="115">
        <v>0.4</v>
      </c>
      <c r="B77" s="116" t="s">
        <v>70</v>
      </c>
      <c r="C77" s="42"/>
      <c r="D77" s="42"/>
      <c r="E77" s="43"/>
      <c r="F77" s="44"/>
      <c r="G77" s="46"/>
      <c r="H77" s="45"/>
      <c r="I77" s="45"/>
      <c r="J77" s="45"/>
      <c r="K77" s="45"/>
      <c r="L77" s="221"/>
      <c r="M77" s="222"/>
      <c r="N77" s="223"/>
      <c r="O77" s="45"/>
      <c r="P77" s="45"/>
      <c r="Q77" s="45"/>
      <c r="R77" s="45"/>
      <c r="S77" s="50">
        <f t="shared" si="3"/>
        <v>0</v>
      </c>
      <c r="T77" s="45"/>
    </row>
    <row r="78" spans="1:47" ht="27" customHeight="1">
      <c r="A78" s="115">
        <v>0.5</v>
      </c>
      <c r="B78" s="116" t="s">
        <v>100</v>
      </c>
      <c r="C78" s="42"/>
      <c r="D78" s="42"/>
      <c r="E78" s="43"/>
      <c r="F78" s="44"/>
      <c r="G78" s="46"/>
      <c r="H78" s="45"/>
      <c r="I78" s="45"/>
      <c r="J78" s="45"/>
      <c r="K78" s="45"/>
      <c r="L78" s="221"/>
      <c r="M78" s="222"/>
      <c r="N78" s="223"/>
      <c r="O78" s="45"/>
      <c r="P78" s="45"/>
      <c r="Q78" s="45"/>
      <c r="R78" s="45"/>
      <c r="S78" s="50">
        <f t="shared" si="3"/>
        <v>0</v>
      </c>
      <c r="T78" s="45"/>
    </row>
    <row r="79" spans="1:47" ht="27" customHeight="1">
      <c r="A79" s="115">
        <v>1</v>
      </c>
      <c r="B79" s="116" t="s">
        <v>71</v>
      </c>
      <c r="C79" s="42"/>
      <c r="D79" s="42"/>
      <c r="E79" s="47"/>
      <c r="F79" s="42"/>
      <c r="G79" s="45"/>
      <c r="H79" s="45"/>
      <c r="I79" s="45"/>
      <c r="J79" s="45"/>
      <c r="K79" s="45"/>
      <c r="L79" s="221"/>
      <c r="M79" s="222"/>
      <c r="N79" s="223"/>
      <c r="O79" s="45"/>
      <c r="P79" s="45"/>
      <c r="Q79" s="45"/>
      <c r="R79" s="45"/>
      <c r="S79" s="50">
        <f t="shared" si="3"/>
        <v>0</v>
      </c>
      <c r="T79" s="45"/>
    </row>
    <row r="80" spans="1:47" ht="27" customHeight="1">
      <c r="A80" s="115">
        <v>2.1</v>
      </c>
      <c r="B80" s="116" t="s">
        <v>72</v>
      </c>
      <c r="C80" s="42"/>
      <c r="D80" s="42"/>
      <c r="E80" s="42"/>
      <c r="F80" s="42"/>
      <c r="G80" s="42"/>
      <c r="H80" s="45"/>
      <c r="I80" s="45"/>
      <c r="J80" s="45"/>
      <c r="K80" s="45"/>
      <c r="L80" s="221"/>
      <c r="M80" s="222"/>
      <c r="N80" s="223"/>
      <c r="O80" s="45"/>
      <c r="P80" s="45"/>
      <c r="Q80" s="45"/>
      <c r="R80" s="45"/>
      <c r="S80" s="50">
        <f t="shared" si="3"/>
        <v>0</v>
      </c>
      <c r="T80" s="42"/>
    </row>
    <row r="81" spans="1:21" ht="27" customHeight="1">
      <c r="A81" s="115">
        <v>2.2000000000000002</v>
      </c>
      <c r="B81" s="116" t="s">
        <v>73</v>
      </c>
      <c r="C81" s="42"/>
      <c r="D81" s="42"/>
      <c r="E81" s="47"/>
      <c r="F81" s="42"/>
      <c r="G81" s="42"/>
      <c r="H81" s="45"/>
      <c r="I81" s="45"/>
      <c r="J81" s="45"/>
      <c r="K81" s="45"/>
      <c r="L81" s="221"/>
      <c r="M81" s="222"/>
      <c r="N81" s="223"/>
      <c r="O81" s="45"/>
      <c r="P81" s="45"/>
      <c r="Q81" s="45"/>
      <c r="R81" s="45"/>
      <c r="S81" s="50">
        <f t="shared" si="3"/>
        <v>0</v>
      </c>
      <c r="T81" s="42"/>
    </row>
    <row r="82" spans="1:21" ht="27" customHeight="1">
      <c r="A82" s="115">
        <v>2.2999999999999998</v>
      </c>
      <c r="B82" s="116" t="s">
        <v>74</v>
      </c>
      <c r="C82" s="42"/>
      <c r="D82" s="42"/>
      <c r="E82" s="47"/>
      <c r="F82" s="42"/>
      <c r="G82" s="42"/>
      <c r="H82" s="45"/>
      <c r="I82" s="45"/>
      <c r="J82" s="45"/>
      <c r="K82" s="45"/>
      <c r="L82" s="221"/>
      <c r="M82" s="222"/>
      <c r="N82" s="223"/>
      <c r="O82" s="45"/>
      <c r="P82" s="45"/>
      <c r="Q82" s="45"/>
      <c r="R82" s="45"/>
      <c r="S82" s="50">
        <f t="shared" si="3"/>
        <v>0</v>
      </c>
      <c r="T82" s="42"/>
    </row>
    <row r="83" spans="1:21" ht="27" customHeight="1">
      <c r="A83" s="115">
        <v>2.4</v>
      </c>
      <c r="B83" s="116" t="s">
        <v>75</v>
      </c>
      <c r="C83" s="42"/>
      <c r="D83" s="42"/>
      <c r="E83" s="47"/>
      <c r="F83" s="42"/>
      <c r="G83" s="42"/>
      <c r="H83" s="45"/>
      <c r="I83" s="45"/>
      <c r="J83" s="45"/>
      <c r="K83" s="45"/>
      <c r="L83" s="221"/>
      <c r="M83" s="222"/>
      <c r="N83" s="223"/>
      <c r="O83" s="45"/>
      <c r="P83" s="45"/>
      <c r="Q83" s="45"/>
      <c r="R83" s="45"/>
      <c r="S83" s="50">
        <f t="shared" si="3"/>
        <v>0</v>
      </c>
      <c r="T83" s="42"/>
    </row>
    <row r="84" spans="1:21" ht="27" customHeight="1">
      <c r="A84" s="115">
        <v>2.5</v>
      </c>
      <c r="B84" s="116" t="s">
        <v>76</v>
      </c>
      <c r="C84" s="42"/>
      <c r="D84" s="42"/>
      <c r="E84" s="47"/>
      <c r="F84" s="42"/>
      <c r="G84" s="42"/>
      <c r="H84" s="45"/>
      <c r="I84" s="45"/>
      <c r="J84" s="45"/>
      <c r="K84" s="45"/>
      <c r="L84" s="221"/>
      <c r="M84" s="222"/>
      <c r="N84" s="223"/>
      <c r="O84" s="45"/>
      <c r="P84" s="45"/>
      <c r="Q84" s="45"/>
      <c r="R84" s="45"/>
      <c r="S84" s="50">
        <f t="shared" si="3"/>
        <v>0</v>
      </c>
      <c r="T84" s="42"/>
    </row>
    <row r="85" spans="1:21" ht="27" customHeight="1">
      <c r="A85" s="115">
        <v>2.6</v>
      </c>
      <c r="B85" s="116" t="s">
        <v>77</v>
      </c>
      <c r="C85" s="42"/>
      <c r="D85" s="42"/>
      <c r="E85" s="47"/>
      <c r="F85" s="42"/>
      <c r="G85" s="42"/>
      <c r="H85" s="45"/>
      <c r="I85" s="45"/>
      <c r="J85" s="45"/>
      <c r="K85" s="45"/>
      <c r="L85" s="221"/>
      <c r="M85" s="222"/>
      <c r="N85" s="223"/>
      <c r="O85" s="45"/>
      <c r="P85" s="45"/>
      <c r="Q85" s="45"/>
      <c r="R85" s="45"/>
      <c r="S85" s="50">
        <f t="shared" si="3"/>
        <v>0</v>
      </c>
      <c r="T85" s="42"/>
    </row>
    <row r="86" spans="1:21" ht="27" customHeight="1">
      <c r="A86" s="115">
        <v>2.7</v>
      </c>
      <c r="B86" s="116" t="s">
        <v>78</v>
      </c>
      <c r="C86" s="42"/>
      <c r="D86" s="42"/>
      <c r="E86" s="47"/>
      <c r="F86" s="42"/>
      <c r="G86" s="42"/>
      <c r="H86" s="45"/>
      <c r="I86" s="45"/>
      <c r="J86" s="45"/>
      <c r="K86" s="45"/>
      <c r="L86" s="221"/>
      <c r="M86" s="222"/>
      <c r="N86" s="223"/>
      <c r="O86" s="45"/>
      <c r="P86" s="45"/>
      <c r="Q86" s="45"/>
      <c r="R86" s="45"/>
      <c r="S86" s="50">
        <f t="shared" si="3"/>
        <v>0</v>
      </c>
      <c r="T86" s="42"/>
    </row>
    <row r="87" spans="1:21" ht="27" customHeight="1">
      <c r="A87" s="115">
        <v>2.8</v>
      </c>
      <c r="B87" s="116" t="s">
        <v>79</v>
      </c>
      <c r="C87" s="42"/>
      <c r="D87" s="42"/>
      <c r="E87" s="47"/>
      <c r="F87" s="42"/>
      <c r="G87" s="42"/>
      <c r="H87" s="45"/>
      <c r="I87" s="45"/>
      <c r="J87" s="45"/>
      <c r="K87" s="45"/>
      <c r="L87" s="221"/>
      <c r="M87" s="222"/>
      <c r="N87" s="223"/>
      <c r="O87" s="45"/>
      <c r="P87" s="45"/>
      <c r="Q87" s="45"/>
      <c r="R87" s="45"/>
      <c r="S87" s="50">
        <f t="shared" si="3"/>
        <v>0</v>
      </c>
      <c r="T87" s="42"/>
    </row>
    <row r="88" spans="1:21" ht="27" customHeight="1">
      <c r="A88" s="115">
        <v>3</v>
      </c>
      <c r="B88" s="116" t="s">
        <v>80</v>
      </c>
      <c r="C88" s="42"/>
      <c r="D88" s="42"/>
      <c r="E88" s="47"/>
      <c r="F88" s="42"/>
      <c r="G88" s="42"/>
      <c r="H88" s="45"/>
      <c r="I88" s="45"/>
      <c r="J88" s="45"/>
      <c r="K88" s="45"/>
      <c r="L88" s="221"/>
      <c r="M88" s="222"/>
      <c r="N88" s="223"/>
      <c r="O88" s="45"/>
      <c r="P88" s="45"/>
      <c r="Q88" s="45"/>
      <c r="R88" s="45"/>
      <c r="S88" s="50">
        <f t="shared" si="3"/>
        <v>0</v>
      </c>
      <c r="T88" s="42"/>
    </row>
    <row r="89" spans="1:21" ht="27" customHeight="1">
      <c r="A89" s="115">
        <v>4</v>
      </c>
      <c r="B89" s="116" t="s">
        <v>81</v>
      </c>
      <c r="C89" s="44"/>
      <c r="D89" s="44"/>
      <c r="E89" s="43"/>
      <c r="F89" s="44"/>
      <c r="G89" s="44"/>
      <c r="H89" s="45"/>
      <c r="I89" s="45"/>
      <c r="J89" s="45"/>
      <c r="K89" s="45"/>
      <c r="L89" s="224"/>
      <c r="M89" s="225"/>
      <c r="N89" s="226"/>
      <c r="O89" s="46"/>
      <c r="P89" s="46"/>
      <c r="Q89" s="46"/>
      <c r="R89" s="46"/>
      <c r="S89" s="50">
        <f t="shared" si="3"/>
        <v>0</v>
      </c>
      <c r="T89" s="44"/>
    </row>
    <row r="90" spans="1:21" ht="27" customHeight="1">
      <c r="A90" s="115">
        <v>5</v>
      </c>
      <c r="B90" s="116" t="s">
        <v>82</v>
      </c>
      <c r="C90" s="44"/>
      <c r="D90" s="44"/>
      <c r="E90" s="43"/>
      <c r="F90" s="44"/>
      <c r="G90" s="44"/>
      <c r="H90" s="45"/>
      <c r="I90" s="45"/>
      <c r="J90" s="45"/>
      <c r="K90" s="45"/>
      <c r="L90" s="42" t="s">
        <v>101</v>
      </c>
      <c r="M90" s="42" t="s">
        <v>102</v>
      </c>
      <c r="N90" s="48"/>
      <c r="O90" s="46"/>
      <c r="P90" s="46"/>
      <c r="Q90" s="46"/>
      <c r="R90" s="46"/>
      <c r="S90" s="50">
        <f>SUM(C90:R90)</f>
        <v>0</v>
      </c>
      <c r="T90" s="44"/>
    </row>
    <row r="91" spans="1:21" ht="27" customHeight="1">
      <c r="A91" s="115">
        <v>6</v>
      </c>
      <c r="B91" s="116" t="s">
        <v>83</v>
      </c>
      <c r="C91" s="44"/>
      <c r="D91" s="44"/>
      <c r="E91" s="43"/>
      <c r="F91" s="44"/>
      <c r="G91" s="42"/>
      <c r="H91" s="45"/>
      <c r="I91" s="45"/>
      <c r="J91" s="45"/>
      <c r="K91" s="45"/>
      <c r="L91" s="358"/>
      <c r="M91" s="359"/>
      <c r="N91" s="360"/>
      <c r="O91" s="45"/>
      <c r="P91" s="45"/>
      <c r="Q91" s="45"/>
      <c r="R91" s="45"/>
      <c r="S91" s="50">
        <f t="shared" si="3"/>
        <v>0</v>
      </c>
      <c r="T91" s="42"/>
    </row>
    <row r="92" spans="1:21" ht="27" customHeight="1">
      <c r="A92" s="115">
        <v>7</v>
      </c>
      <c r="B92" s="116" t="s">
        <v>84</v>
      </c>
      <c r="C92" s="44"/>
      <c r="D92" s="44"/>
      <c r="E92" s="43"/>
      <c r="F92" s="44"/>
      <c r="G92" s="42"/>
      <c r="H92" s="45"/>
      <c r="I92" s="45"/>
      <c r="J92" s="45"/>
      <c r="K92" s="45"/>
      <c r="L92" s="221"/>
      <c r="M92" s="222"/>
      <c r="N92" s="223"/>
      <c r="O92" s="45"/>
      <c r="P92" s="45"/>
      <c r="Q92" s="45"/>
      <c r="R92" s="45"/>
      <c r="S92" s="50">
        <f t="shared" si="3"/>
        <v>0</v>
      </c>
      <c r="T92" s="42"/>
    </row>
    <row r="93" spans="1:21" ht="24.75" customHeight="1">
      <c r="A93" s="115">
        <v>8</v>
      </c>
      <c r="B93" s="116" t="s">
        <v>85</v>
      </c>
      <c r="C93" s="44"/>
      <c r="D93" s="44"/>
      <c r="E93" s="43"/>
      <c r="F93" s="44"/>
      <c r="G93" s="42"/>
      <c r="H93" s="45"/>
      <c r="I93" s="45"/>
      <c r="J93" s="45"/>
      <c r="K93" s="45"/>
      <c r="L93" s="224"/>
      <c r="M93" s="225"/>
      <c r="N93" s="226"/>
      <c r="O93" s="45"/>
      <c r="P93" s="45"/>
      <c r="Q93" s="45"/>
      <c r="R93" s="45"/>
      <c r="S93" s="50">
        <f>SUM(C93:R93)</f>
        <v>0</v>
      </c>
      <c r="T93" s="42"/>
    </row>
    <row r="94" spans="1:21" ht="18" customHeight="1">
      <c r="A94" s="245" t="s">
        <v>103</v>
      </c>
      <c r="B94" s="246"/>
      <c r="C94" s="49">
        <f>SUM(C76:C93)</f>
        <v>0</v>
      </c>
      <c r="D94" s="49">
        <f t="shared" ref="D94:K94" si="4">SUM(D76:D93)</f>
        <v>0</v>
      </c>
      <c r="E94" s="162">
        <f t="shared" si="4"/>
        <v>0</v>
      </c>
      <c r="F94" s="49">
        <f t="shared" si="4"/>
        <v>0</v>
      </c>
      <c r="G94" s="49">
        <f t="shared" si="4"/>
        <v>0</v>
      </c>
      <c r="H94" s="49">
        <f t="shared" si="4"/>
        <v>0</v>
      </c>
      <c r="I94" s="49">
        <f t="shared" si="4"/>
        <v>0</v>
      </c>
      <c r="J94" s="49">
        <f t="shared" si="4"/>
        <v>0</v>
      </c>
      <c r="K94" s="49">
        <f t="shared" si="4"/>
        <v>0</v>
      </c>
      <c r="L94" s="377" t="e">
        <f>L90+M90</f>
        <v>#VALUE!</v>
      </c>
      <c r="M94" s="378"/>
      <c r="N94" s="49">
        <f>N90</f>
        <v>0</v>
      </c>
      <c r="O94" s="49">
        <f>SUM(O74:O93)</f>
        <v>0</v>
      </c>
      <c r="P94" s="49">
        <f t="shared" ref="P94:T94" si="5">SUM(P74:P93)</f>
        <v>0</v>
      </c>
      <c r="Q94" s="49">
        <f t="shared" si="5"/>
        <v>0</v>
      </c>
      <c r="R94" s="49">
        <f t="shared" si="5"/>
        <v>0</v>
      </c>
      <c r="S94" s="49">
        <f t="shared" si="5"/>
        <v>0</v>
      </c>
      <c r="T94" s="49">
        <f t="shared" si="5"/>
        <v>0</v>
      </c>
    </row>
    <row r="95" spans="1:21" ht="18" customHeight="1">
      <c r="A95" s="245" t="s">
        <v>104</v>
      </c>
      <c r="B95" s="246"/>
      <c r="C95" s="52" t="e">
        <f t="shared" ref="C95:K95" si="6">C94/$C$6</f>
        <v>#DIV/0!</v>
      </c>
      <c r="D95" s="52" t="e">
        <f t="shared" si="6"/>
        <v>#DIV/0!</v>
      </c>
      <c r="E95" s="52" t="e">
        <f t="shared" si="6"/>
        <v>#DIV/0!</v>
      </c>
      <c r="F95" s="52" t="e">
        <f t="shared" si="6"/>
        <v>#DIV/0!</v>
      </c>
      <c r="G95" s="52" t="e">
        <f t="shared" si="6"/>
        <v>#DIV/0!</v>
      </c>
      <c r="H95" s="52" t="e">
        <f t="shared" si="6"/>
        <v>#DIV/0!</v>
      </c>
      <c r="I95" s="52" t="e">
        <f t="shared" si="6"/>
        <v>#DIV/0!</v>
      </c>
      <c r="J95" s="52" t="e">
        <f t="shared" si="6"/>
        <v>#DIV/0!</v>
      </c>
      <c r="K95" s="52" t="e">
        <f t="shared" si="6"/>
        <v>#DIV/0!</v>
      </c>
      <c r="L95" s="379" t="e">
        <f>L94/$C$6</f>
        <v>#VALUE!</v>
      </c>
      <c r="M95" s="380"/>
      <c r="N95" s="52" t="e">
        <f t="shared" ref="N95:T95" si="7">N94/$C$6</f>
        <v>#DIV/0!</v>
      </c>
      <c r="O95" s="53" t="e">
        <f t="shared" si="7"/>
        <v>#DIV/0!</v>
      </c>
      <c r="P95" s="53" t="e">
        <f t="shared" si="7"/>
        <v>#DIV/0!</v>
      </c>
      <c r="Q95" s="53" t="e">
        <f t="shared" si="7"/>
        <v>#DIV/0!</v>
      </c>
      <c r="R95" s="53" t="e">
        <f t="shared" si="7"/>
        <v>#DIV/0!</v>
      </c>
      <c r="S95" s="53" t="e">
        <f t="shared" si="7"/>
        <v>#DIV/0!</v>
      </c>
      <c r="T95" s="52" t="e">
        <f t="shared" si="7"/>
        <v>#DIV/0!</v>
      </c>
    </row>
    <row r="96" spans="1:21" ht="13">
      <c r="A96" s="163" t="s">
        <v>105</v>
      </c>
      <c r="B96" s="164"/>
      <c r="C96" s="164"/>
      <c r="D96" s="164"/>
      <c r="E96" s="164"/>
      <c r="F96" s="164"/>
      <c r="G96" s="164"/>
      <c r="H96" s="164"/>
      <c r="I96" s="164"/>
      <c r="J96" s="164"/>
      <c r="K96" s="164"/>
      <c r="L96" s="164"/>
      <c r="M96" s="164"/>
      <c r="N96" s="164"/>
      <c r="O96" s="164"/>
      <c r="P96" s="164"/>
      <c r="Q96" s="165"/>
      <c r="R96" s="165"/>
      <c r="S96" s="165"/>
      <c r="T96" s="165"/>
      <c r="U96" s="147"/>
    </row>
    <row r="97" spans="1:47" s="140" customFormat="1" ht="12.75" customHeight="1">
      <c r="A97" s="217" t="s">
        <v>140</v>
      </c>
      <c r="B97" s="217"/>
      <c r="C97" s="217"/>
      <c r="D97" s="217"/>
      <c r="E97" s="217"/>
      <c r="F97" s="217"/>
      <c r="G97" s="217"/>
      <c r="H97" s="217"/>
      <c r="I97" s="217"/>
      <c r="J97" s="217"/>
      <c r="K97" s="217"/>
      <c r="L97" s="217"/>
      <c r="M97" s="217"/>
      <c r="N97" s="217"/>
      <c r="O97" s="217"/>
      <c r="P97" s="217"/>
      <c r="Q97" s="374"/>
      <c r="R97" s="375"/>
      <c r="S97" s="376"/>
      <c r="T97" s="132" t="s">
        <v>116</v>
      </c>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row>
    <row r="98" spans="1:47" ht="14.5">
      <c r="A98" s="133" t="s">
        <v>118</v>
      </c>
      <c r="B98" s="133"/>
      <c r="C98" s="133"/>
      <c r="D98" s="133"/>
      <c r="E98" s="133"/>
      <c r="F98" s="133"/>
      <c r="G98" s="133"/>
      <c r="H98" s="133"/>
      <c r="I98" s="133"/>
      <c r="J98" s="133"/>
      <c r="K98" s="133"/>
      <c r="L98" s="133"/>
      <c r="M98" s="133"/>
      <c r="N98" s="133"/>
      <c r="O98" s="133"/>
      <c r="P98" s="133"/>
      <c r="Q98" s="208"/>
      <c r="R98" s="209"/>
      <c r="S98" s="210"/>
      <c r="T98" s="135" t="s">
        <v>124</v>
      </c>
    </row>
    <row r="99" spans="1:47" ht="23.25" customHeight="1">
      <c r="A99" s="133"/>
      <c r="B99" s="133"/>
      <c r="C99" s="133"/>
      <c r="D99" s="133"/>
      <c r="E99" s="133"/>
      <c r="F99" s="133"/>
      <c r="G99" s="133"/>
      <c r="H99" s="133"/>
      <c r="I99" s="133"/>
      <c r="J99" s="133"/>
      <c r="K99" s="133"/>
      <c r="L99" s="133"/>
      <c r="M99" s="133"/>
      <c r="N99" s="133"/>
      <c r="O99" s="133"/>
      <c r="P99" s="133"/>
    </row>
    <row r="100" spans="1:47" ht="23">
      <c r="A100" s="160" t="s">
        <v>123</v>
      </c>
      <c r="B100" s="160"/>
      <c r="C100" s="160"/>
      <c r="D100" s="160"/>
      <c r="E100" s="160"/>
      <c r="F100" s="160"/>
    </row>
    <row r="101" spans="1:47" ht="13.5" customHeight="1">
      <c r="A101" s="161"/>
      <c r="B101" s="161"/>
      <c r="C101" s="161"/>
      <c r="D101" s="161"/>
      <c r="E101" s="161"/>
      <c r="F101" s="161"/>
    </row>
    <row r="102" spans="1:47" ht="25.5" customHeight="1">
      <c r="A102" s="383" t="s">
        <v>119</v>
      </c>
      <c r="B102" s="384"/>
      <c r="C102" s="271" t="s">
        <v>163</v>
      </c>
      <c r="D102" s="271" t="s">
        <v>160</v>
      </c>
      <c r="E102" s="251" t="s">
        <v>158</v>
      </c>
      <c r="F102" s="253"/>
      <c r="G102" s="252" t="s">
        <v>159</v>
      </c>
      <c r="H102" s="252"/>
      <c r="I102" s="252"/>
      <c r="J102" s="252"/>
      <c r="K102" s="252"/>
      <c r="L102" s="252"/>
      <c r="M102" s="252"/>
      <c r="N102" s="253"/>
      <c r="O102" s="251" t="s">
        <v>161</v>
      </c>
      <c r="P102" s="252"/>
      <c r="Q102" s="252"/>
      <c r="R102" s="253"/>
      <c r="S102" s="257" t="s">
        <v>120</v>
      </c>
      <c r="T102" s="271" t="s">
        <v>162</v>
      </c>
    </row>
    <row r="103" spans="1:47" ht="29.65" customHeight="1">
      <c r="A103" s="385"/>
      <c r="B103" s="386"/>
      <c r="C103" s="402"/>
      <c r="D103" s="272"/>
      <c r="E103" s="254"/>
      <c r="F103" s="256"/>
      <c r="G103" s="255"/>
      <c r="H103" s="255"/>
      <c r="I103" s="255"/>
      <c r="J103" s="255"/>
      <c r="K103" s="255"/>
      <c r="L103" s="255"/>
      <c r="M103" s="255"/>
      <c r="N103" s="256"/>
      <c r="O103" s="254"/>
      <c r="P103" s="255"/>
      <c r="Q103" s="255"/>
      <c r="R103" s="256"/>
      <c r="S103" s="258"/>
      <c r="T103" s="272"/>
    </row>
    <row r="104" spans="1:47" ht="29.25" customHeight="1">
      <c r="A104" s="387"/>
      <c r="B104" s="388"/>
      <c r="C104" s="402"/>
      <c r="D104" s="260" t="s">
        <v>115</v>
      </c>
      <c r="E104" s="261"/>
      <c r="F104" s="262"/>
      <c r="G104" s="260" t="s">
        <v>114</v>
      </c>
      <c r="H104" s="261"/>
      <c r="I104" s="261"/>
      <c r="J104" s="261"/>
      <c r="K104" s="261"/>
      <c r="L104" s="261"/>
      <c r="M104" s="261"/>
      <c r="N104" s="262"/>
      <c r="O104" s="260" t="s">
        <v>113</v>
      </c>
      <c r="P104" s="261"/>
      <c r="Q104" s="261"/>
      <c r="R104" s="262"/>
      <c r="S104" s="258"/>
      <c r="T104" s="271" t="s">
        <v>112</v>
      </c>
    </row>
    <row r="105" spans="1:47" ht="33" customHeight="1">
      <c r="A105" s="124" t="s">
        <v>65</v>
      </c>
      <c r="B105" s="125"/>
      <c r="C105" s="272"/>
      <c r="D105" s="126" t="s">
        <v>86</v>
      </c>
      <c r="E105" s="126" t="s">
        <v>87</v>
      </c>
      <c r="F105" s="126" t="s">
        <v>88</v>
      </c>
      <c r="G105" s="126" t="s">
        <v>89</v>
      </c>
      <c r="H105" s="126" t="s">
        <v>90</v>
      </c>
      <c r="I105" s="126" t="s">
        <v>91</v>
      </c>
      <c r="J105" s="126" t="s">
        <v>92</v>
      </c>
      <c r="K105" s="126" t="s">
        <v>93</v>
      </c>
      <c r="L105" s="260" t="s">
        <v>94</v>
      </c>
      <c r="M105" s="262"/>
      <c r="N105" s="126" t="s">
        <v>95</v>
      </c>
      <c r="O105" s="126" t="s">
        <v>96</v>
      </c>
      <c r="P105" s="126" t="s">
        <v>97</v>
      </c>
      <c r="Q105" s="126" t="s">
        <v>98</v>
      </c>
      <c r="R105" s="126" t="s">
        <v>99</v>
      </c>
      <c r="S105" s="259"/>
      <c r="T105" s="272"/>
    </row>
    <row r="106" spans="1:47" ht="33" customHeight="1">
      <c r="A106" s="127">
        <v>0.1</v>
      </c>
      <c r="B106" s="116" t="s">
        <v>67</v>
      </c>
      <c r="C106" s="358"/>
      <c r="D106" s="359"/>
      <c r="E106" s="359"/>
      <c r="F106" s="359"/>
      <c r="G106" s="359"/>
      <c r="H106" s="359"/>
      <c r="I106" s="359"/>
      <c r="J106" s="359"/>
      <c r="K106" s="359"/>
      <c r="L106" s="359"/>
      <c r="M106" s="359"/>
      <c r="N106" s="360"/>
      <c r="O106" s="45"/>
      <c r="P106" s="45"/>
      <c r="Q106" s="45"/>
      <c r="R106" s="45"/>
      <c r="S106" s="50">
        <f>SUM(C106:R106)</f>
        <v>0</v>
      </c>
      <c r="T106" s="51"/>
    </row>
    <row r="107" spans="1:47" ht="33.4" customHeight="1">
      <c r="A107" s="115">
        <v>0.2</v>
      </c>
      <c r="B107" s="116" t="s">
        <v>68</v>
      </c>
      <c r="C107" s="224"/>
      <c r="D107" s="225"/>
      <c r="E107" s="225"/>
      <c r="F107" s="225"/>
      <c r="G107" s="225"/>
      <c r="H107" s="225"/>
      <c r="I107" s="225"/>
      <c r="J107" s="225"/>
      <c r="K107" s="225"/>
      <c r="L107" s="225"/>
      <c r="M107" s="225"/>
      <c r="N107" s="226"/>
      <c r="O107" s="45"/>
      <c r="P107" s="45"/>
      <c r="Q107" s="45"/>
      <c r="R107" s="45"/>
      <c r="S107" s="50">
        <f t="shared" ref="S107:S121" si="8">SUM(C107:R107)</f>
        <v>0</v>
      </c>
      <c r="T107" s="42"/>
    </row>
    <row r="108" spans="1:47" ht="29.65" customHeight="1">
      <c r="A108" s="115">
        <v>0.3</v>
      </c>
      <c r="B108" s="116" t="s">
        <v>69</v>
      </c>
      <c r="C108" s="42"/>
      <c r="D108" s="42"/>
      <c r="E108" s="43"/>
      <c r="F108" s="44"/>
      <c r="G108" s="44"/>
      <c r="H108" s="45"/>
      <c r="I108" s="45"/>
      <c r="J108" s="45"/>
      <c r="K108" s="45"/>
      <c r="L108" s="358"/>
      <c r="M108" s="359"/>
      <c r="N108" s="360"/>
      <c r="O108" s="45"/>
      <c r="P108" s="45"/>
      <c r="Q108" s="45"/>
      <c r="R108" s="45"/>
      <c r="S108" s="50">
        <f t="shared" si="8"/>
        <v>0</v>
      </c>
      <c r="T108" s="42"/>
    </row>
    <row r="109" spans="1:47" ht="34.9" customHeight="1">
      <c r="A109" s="115">
        <v>0.4</v>
      </c>
      <c r="B109" s="116" t="s">
        <v>70</v>
      </c>
      <c r="C109" s="42"/>
      <c r="D109" s="42"/>
      <c r="E109" s="43"/>
      <c r="F109" s="44"/>
      <c r="G109" s="46"/>
      <c r="H109" s="45"/>
      <c r="I109" s="45"/>
      <c r="J109" s="45"/>
      <c r="K109" s="45"/>
      <c r="L109" s="221"/>
      <c r="M109" s="222"/>
      <c r="N109" s="223"/>
      <c r="O109" s="45"/>
      <c r="P109" s="45"/>
      <c r="Q109" s="45"/>
      <c r="R109" s="45"/>
      <c r="S109" s="50">
        <f t="shared" si="8"/>
        <v>0</v>
      </c>
      <c r="T109" s="45"/>
    </row>
    <row r="110" spans="1:47" ht="28.9" customHeight="1">
      <c r="A110" s="115">
        <v>0.5</v>
      </c>
      <c r="B110" s="116" t="s">
        <v>100</v>
      </c>
      <c r="C110" s="42"/>
      <c r="D110" s="42"/>
      <c r="E110" s="43"/>
      <c r="F110" s="44"/>
      <c r="G110" s="46"/>
      <c r="H110" s="45"/>
      <c r="I110" s="45"/>
      <c r="J110" s="45"/>
      <c r="K110" s="45"/>
      <c r="L110" s="221"/>
      <c r="M110" s="222"/>
      <c r="N110" s="223"/>
      <c r="O110" s="45"/>
      <c r="P110" s="45"/>
      <c r="Q110" s="45"/>
      <c r="R110" s="45"/>
      <c r="S110" s="50">
        <f t="shared" si="8"/>
        <v>0</v>
      </c>
      <c r="T110" s="45"/>
    </row>
    <row r="111" spans="1:47" ht="31.9" customHeight="1">
      <c r="A111" s="115">
        <v>1</v>
      </c>
      <c r="B111" s="125" t="s">
        <v>71</v>
      </c>
      <c r="C111" s="42"/>
      <c r="D111" s="42"/>
      <c r="E111" s="47"/>
      <c r="F111" s="42"/>
      <c r="G111" s="45"/>
      <c r="H111" s="45"/>
      <c r="I111" s="45"/>
      <c r="J111" s="45"/>
      <c r="K111" s="45"/>
      <c r="L111" s="221"/>
      <c r="M111" s="222"/>
      <c r="N111" s="223"/>
      <c r="O111" s="45"/>
      <c r="P111" s="45"/>
      <c r="Q111" s="45"/>
      <c r="R111" s="45"/>
      <c r="S111" s="50">
        <f t="shared" si="8"/>
        <v>0</v>
      </c>
      <c r="T111" s="45"/>
    </row>
    <row r="112" spans="1:47" ht="33" customHeight="1">
      <c r="A112" s="115">
        <v>2.1</v>
      </c>
      <c r="B112" s="116" t="s">
        <v>72</v>
      </c>
      <c r="C112" s="42"/>
      <c r="D112" s="42"/>
      <c r="E112" s="42"/>
      <c r="F112" s="42"/>
      <c r="G112" s="42"/>
      <c r="H112" s="45"/>
      <c r="I112" s="45"/>
      <c r="J112" s="45"/>
      <c r="K112" s="45"/>
      <c r="L112" s="221"/>
      <c r="M112" s="222"/>
      <c r="N112" s="223"/>
      <c r="O112" s="45"/>
      <c r="P112" s="45"/>
      <c r="Q112" s="45"/>
      <c r="R112" s="45"/>
      <c r="S112" s="50">
        <f t="shared" si="8"/>
        <v>0</v>
      </c>
      <c r="T112" s="42"/>
    </row>
    <row r="113" spans="1:20" ht="34.15" customHeight="1">
      <c r="A113" s="115">
        <v>2.2000000000000002</v>
      </c>
      <c r="B113" s="116" t="s">
        <v>73</v>
      </c>
      <c r="C113" s="42"/>
      <c r="D113" s="42"/>
      <c r="E113" s="47"/>
      <c r="F113" s="42"/>
      <c r="G113" s="42"/>
      <c r="H113" s="45"/>
      <c r="I113" s="45"/>
      <c r="J113" s="45"/>
      <c r="K113" s="45"/>
      <c r="L113" s="221"/>
      <c r="M113" s="222"/>
      <c r="N113" s="223"/>
      <c r="O113" s="45"/>
      <c r="P113" s="45"/>
      <c r="Q113" s="45"/>
      <c r="R113" s="45"/>
      <c r="S113" s="50">
        <f t="shared" si="8"/>
        <v>0</v>
      </c>
      <c r="T113" s="42"/>
    </row>
    <row r="114" spans="1:20" ht="30.4" customHeight="1">
      <c r="A114" s="115">
        <v>2.2999999999999998</v>
      </c>
      <c r="B114" s="116" t="s">
        <v>74</v>
      </c>
      <c r="C114" s="42"/>
      <c r="D114" s="42"/>
      <c r="E114" s="47"/>
      <c r="F114" s="42"/>
      <c r="G114" s="42"/>
      <c r="H114" s="45"/>
      <c r="I114" s="45"/>
      <c r="J114" s="45"/>
      <c r="K114" s="45"/>
      <c r="L114" s="221"/>
      <c r="M114" s="222"/>
      <c r="N114" s="223"/>
      <c r="O114" s="45"/>
      <c r="P114" s="45"/>
      <c r="Q114" s="45"/>
      <c r="R114" s="45"/>
      <c r="S114" s="50">
        <f t="shared" si="8"/>
        <v>0</v>
      </c>
      <c r="T114" s="42"/>
    </row>
    <row r="115" spans="1:20" ht="32.65" customHeight="1">
      <c r="A115" s="115">
        <v>2.4</v>
      </c>
      <c r="B115" s="116" t="s">
        <v>75</v>
      </c>
      <c r="C115" s="42"/>
      <c r="D115" s="42"/>
      <c r="E115" s="47"/>
      <c r="F115" s="42"/>
      <c r="G115" s="42"/>
      <c r="H115" s="45"/>
      <c r="I115" s="45"/>
      <c r="J115" s="45"/>
      <c r="K115" s="45"/>
      <c r="L115" s="221"/>
      <c r="M115" s="222"/>
      <c r="N115" s="223"/>
      <c r="O115" s="45"/>
      <c r="P115" s="45"/>
      <c r="Q115" s="45"/>
      <c r="R115" s="45"/>
      <c r="S115" s="50">
        <f t="shared" si="8"/>
        <v>0</v>
      </c>
      <c r="T115" s="42"/>
    </row>
    <row r="116" spans="1:20" ht="31.5" customHeight="1">
      <c r="A116" s="115">
        <v>2.5</v>
      </c>
      <c r="B116" s="116" t="s">
        <v>76</v>
      </c>
      <c r="C116" s="42"/>
      <c r="D116" s="42"/>
      <c r="E116" s="47"/>
      <c r="F116" s="42"/>
      <c r="G116" s="42"/>
      <c r="H116" s="45"/>
      <c r="I116" s="45"/>
      <c r="J116" s="45"/>
      <c r="K116" s="45"/>
      <c r="L116" s="221"/>
      <c r="M116" s="222"/>
      <c r="N116" s="223"/>
      <c r="O116" s="45"/>
      <c r="P116" s="45"/>
      <c r="Q116" s="45"/>
      <c r="R116" s="45"/>
      <c r="S116" s="50">
        <f t="shared" si="8"/>
        <v>0</v>
      </c>
      <c r="T116" s="42"/>
    </row>
    <row r="117" spans="1:20" ht="38.25" customHeight="1">
      <c r="A117" s="115">
        <v>2.6</v>
      </c>
      <c r="B117" s="116" t="s">
        <v>77</v>
      </c>
      <c r="C117" s="42"/>
      <c r="D117" s="42"/>
      <c r="E117" s="47"/>
      <c r="F117" s="42"/>
      <c r="G117" s="42"/>
      <c r="H117" s="45"/>
      <c r="I117" s="45"/>
      <c r="J117" s="45"/>
      <c r="K117" s="45"/>
      <c r="L117" s="221"/>
      <c r="M117" s="222"/>
      <c r="N117" s="223"/>
      <c r="O117" s="45"/>
      <c r="P117" s="45"/>
      <c r="Q117" s="45"/>
      <c r="R117" s="45"/>
      <c r="S117" s="50">
        <f t="shared" si="8"/>
        <v>0</v>
      </c>
      <c r="T117" s="42"/>
    </row>
    <row r="118" spans="1:20" ht="24.75" customHeight="1">
      <c r="A118" s="115">
        <v>2.7</v>
      </c>
      <c r="B118" s="116" t="s">
        <v>78</v>
      </c>
      <c r="C118" s="42"/>
      <c r="D118" s="42"/>
      <c r="E118" s="47"/>
      <c r="F118" s="42"/>
      <c r="G118" s="42"/>
      <c r="H118" s="45"/>
      <c r="I118" s="45"/>
      <c r="J118" s="45"/>
      <c r="K118" s="45"/>
      <c r="L118" s="221"/>
      <c r="M118" s="222"/>
      <c r="N118" s="223"/>
      <c r="O118" s="45"/>
      <c r="P118" s="45"/>
      <c r="Q118" s="45"/>
      <c r="R118" s="45"/>
      <c r="S118" s="50">
        <f t="shared" si="8"/>
        <v>0</v>
      </c>
      <c r="T118" s="42"/>
    </row>
    <row r="119" spans="1:20" ht="35.65" customHeight="1">
      <c r="A119" s="115">
        <v>2.8</v>
      </c>
      <c r="B119" s="116" t="s">
        <v>79</v>
      </c>
      <c r="C119" s="42"/>
      <c r="D119" s="42"/>
      <c r="E119" s="47"/>
      <c r="F119" s="42"/>
      <c r="G119" s="42"/>
      <c r="H119" s="45"/>
      <c r="I119" s="45"/>
      <c r="J119" s="45"/>
      <c r="K119" s="45"/>
      <c r="L119" s="221"/>
      <c r="M119" s="222"/>
      <c r="N119" s="223"/>
      <c r="O119" s="45"/>
      <c r="P119" s="45"/>
      <c r="Q119" s="45"/>
      <c r="R119" s="45"/>
      <c r="S119" s="50">
        <f t="shared" si="8"/>
        <v>0</v>
      </c>
      <c r="T119" s="42"/>
    </row>
    <row r="120" spans="1:20" ht="31.5" customHeight="1">
      <c r="A120" s="115">
        <v>3</v>
      </c>
      <c r="B120" s="116" t="s">
        <v>80</v>
      </c>
      <c r="C120" s="42"/>
      <c r="D120" s="42"/>
      <c r="E120" s="47"/>
      <c r="F120" s="42"/>
      <c r="G120" s="42"/>
      <c r="H120" s="45"/>
      <c r="I120" s="45"/>
      <c r="J120" s="45"/>
      <c r="K120" s="45"/>
      <c r="L120" s="221"/>
      <c r="M120" s="222"/>
      <c r="N120" s="223"/>
      <c r="O120" s="45"/>
      <c r="P120" s="45"/>
      <c r="Q120" s="45"/>
      <c r="R120" s="45"/>
      <c r="S120" s="50">
        <f t="shared" si="8"/>
        <v>0</v>
      </c>
      <c r="T120" s="42"/>
    </row>
    <row r="121" spans="1:20" ht="25.9" customHeight="1">
      <c r="A121" s="115">
        <v>4</v>
      </c>
      <c r="B121" s="116" t="s">
        <v>81</v>
      </c>
      <c r="C121" s="44"/>
      <c r="D121" s="44"/>
      <c r="E121" s="43"/>
      <c r="F121" s="44"/>
      <c r="G121" s="44"/>
      <c r="H121" s="45"/>
      <c r="I121" s="45"/>
      <c r="J121" s="45"/>
      <c r="K121" s="45"/>
      <c r="L121" s="224"/>
      <c r="M121" s="225"/>
      <c r="N121" s="226"/>
      <c r="O121" s="46"/>
      <c r="P121" s="46"/>
      <c r="Q121" s="46"/>
      <c r="R121" s="46"/>
      <c r="S121" s="50">
        <f t="shared" si="8"/>
        <v>0</v>
      </c>
      <c r="T121" s="44"/>
    </row>
    <row r="122" spans="1:20" ht="33" customHeight="1">
      <c r="A122" s="115">
        <v>5</v>
      </c>
      <c r="B122" s="116" t="s">
        <v>82</v>
      </c>
      <c r="C122" s="44"/>
      <c r="D122" s="44"/>
      <c r="E122" s="43"/>
      <c r="F122" s="44"/>
      <c r="G122" s="44"/>
      <c r="H122" s="45"/>
      <c r="I122" s="45"/>
      <c r="J122" s="45"/>
      <c r="K122" s="45"/>
      <c r="L122" s="42" t="s">
        <v>101</v>
      </c>
      <c r="M122" s="42" t="s">
        <v>102</v>
      </c>
      <c r="N122" s="48"/>
      <c r="O122" s="46"/>
      <c r="P122" s="46"/>
      <c r="Q122" s="46"/>
      <c r="R122" s="46"/>
      <c r="S122" s="50">
        <f>SUM(C122:R122)</f>
        <v>0</v>
      </c>
      <c r="T122" s="44"/>
    </row>
    <row r="123" spans="1:20" ht="37.9" customHeight="1">
      <c r="A123" s="115">
        <v>6</v>
      </c>
      <c r="B123" s="116" t="s">
        <v>83</v>
      </c>
      <c r="C123" s="44"/>
      <c r="D123" s="44"/>
      <c r="E123" s="43"/>
      <c r="F123" s="44"/>
      <c r="G123" s="42"/>
      <c r="H123" s="45"/>
      <c r="I123" s="45"/>
      <c r="J123" s="45"/>
      <c r="K123" s="45"/>
      <c r="L123" s="358"/>
      <c r="M123" s="359"/>
      <c r="N123" s="360"/>
      <c r="O123" s="45"/>
      <c r="P123" s="45"/>
      <c r="Q123" s="45"/>
      <c r="R123" s="45"/>
      <c r="S123" s="50">
        <f t="shared" ref="S123:S124" si="9">SUM(C123:R123)</f>
        <v>0</v>
      </c>
      <c r="T123" s="42"/>
    </row>
    <row r="124" spans="1:20" ht="37.9" customHeight="1">
      <c r="A124" s="115">
        <v>7</v>
      </c>
      <c r="B124" s="116" t="s">
        <v>84</v>
      </c>
      <c r="C124" s="44"/>
      <c r="D124" s="44"/>
      <c r="E124" s="43"/>
      <c r="F124" s="44"/>
      <c r="G124" s="42"/>
      <c r="H124" s="45"/>
      <c r="I124" s="45"/>
      <c r="J124" s="45"/>
      <c r="K124" s="45"/>
      <c r="L124" s="221"/>
      <c r="M124" s="222"/>
      <c r="N124" s="223"/>
      <c r="O124" s="45"/>
      <c r="P124" s="45"/>
      <c r="Q124" s="45"/>
      <c r="R124" s="45"/>
      <c r="S124" s="50">
        <f t="shared" si="9"/>
        <v>0</v>
      </c>
      <c r="T124" s="42"/>
    </row>
    <row r="125" spans="1:20" ht="24.75" customHeight="1">
      <c r="A125" s="115">
        <v>8</v>
      </c>
      <c r="B125" s="116" t="s">
        <v>85</v>
      </c>
      <c r="C125" s="44"/>
      <c r="D125" s="44"/>
      <c r="E125" s="43"/>
      <c r="F125" s="44"/>
      <c r="G125" s="42"/>
      <c r="H125" s="45"/>
      <c r="I125" s="45"/>
      <c r="J125" s="45"/>
      <c r="K125" s="45"/>
      <c r="L125" s="224"/>
      <c r="M125" s="225"/>
      <c r="N125" s="226"/>
      <c r="O125" s="45"/>
      <c r="P125" s="45"/>
      <c r="Q125" s="45"/>
      <c r="R125" s="45"/>
      <c r="S125" s="50">
        <f>SUM(C125:R125)</f>
        <v>0</v>
      </c>
      <c r="T125" s="42"/>
    </row>
    <row r="126" spans="1:20" ht="13.15" customHeight="1">
      <c r="A126" s="245" t="s">
        <v>103</v>
      </c>
      <c r="B126" s="246"/>
      <c r="C126" s="49">
        <f t="shared" ref="C126:K126" si="10">SUM(C108:C125)</f>
        <v>0</v>
      </c>
      <c r="D126" s="49">
        <f t="shared" si="10"/>
        <v>0</v>
      </c>
      <c r="E126" s="162">
        <f t="shared" si="10"/>
        <v>0</v>
      </c>
      <c r="F126" s="49">
        <f t="shared" si="10"/>
        <v>0</v>
      </c>
      <c r="G126" s="49">
        <f t="shared" si="10"/>
        <v>0</v>
      </c>
      <c r="H126" s="49">
        <f t="shared" si="10"/>
        <v>0</v>
      </c>
      <c r="I126" s="49">
        <f t="shared" si="10"/>
        <v>0</v>
      </c>
      <c r="J126" s="49">
        <f t="shared" si="10"/>
        <v>0</v>
      </c>
      <c r="K126" s="49">
        <f t="shared" si="10"/>
        <v>0</v>
      </c>
      <c r="L126" s="377" t="e">
        <f>L122+M122</f>
        <v>#VALUE!</v>
      </c>
      <c r="M126" s="378"/>
      <c r="N126" s="49">
        <f>N122</f>
        <v>0</v>
      </c>
      <c r="O126" s="49">
        <f t="shared" ref="O126:T126" si="11">SUM(O106:O125)</f>
        <v>0</v>
      </c>
      <c r="P126" s="49">
        <f t="shared" si="11"/>
        <v>0</v>
      </c>
      <c r="Q126" s="49">
        <f t="shared" si="11"/>
        <v>0</v>
      </c>
      <c r="R126" s="49">
        <f t="shared" si="11"/>
        <v>0</v>
      </c>
      <c r="S126" s="49">
        <f t="shared" si="11"/>
        <v>0</v>
      </c>
      <c r="T126" s="49">
        <f t="shared" si="11"/>
        <v>0</v>
      </c>
    </row>
    <row r="127" spans="1:20" ht="13">
      <c r="A127" s="245" t="s">
        <v>104</v>
      </c>
      <c r="B127" s="246"/>
      <c r="C127" s="52" t="e">
        <f>C126/$C$6</f>
        <v>#DIV/0!</v>
      </c>
      <c r="D127" s="52" t="e">
        <f t="shared" ref="D127" si="12">D126/$C$6</f>
        <v>#DIV/0!</v>
      </c>
      <c r="E127" s="52" t="e">
        <f t="shared" ref="E127" si="13">E126/$C$6</f>
        <v>#DIV/0!</v>
      </c>
      <c r="F127" s="52" t="e">
        <f t="shared" ref="F127" si="14">F126/$C$6</f>
        <v>#DIV/0!</v>
      </c>
      <c r="G127" s="52" t="e">
        <f t="shared" ref="G127" si="15">G126/$C$6</f>
        <v>#DIV/0!</v>
      </c>
      <c r="H127" s="52" t="e">
        <f t="shared" ref="H127" si="16">H126/$C$6</f>
        <v>#DIV/0!</v>
      </c>
      <c r="I127" s="52" t="e">
        <f t="shared" ref="I127" si="17">I126/$C$6</f>
        <v>#DIV/0!</v>
      </c>
      <c r="J127" s="52" t="e">
        <f t="shared" ref="J127" si="18">J126/$C$6</f>
        <v>#DIV/0!</v>
      </c>
      <c r="K127" s="52" t="e">
        <f t="shared" ref="K127" si="19">K126/$C$6</f>
        <v>#DIV/0!</v>
      </c>
      <c r="L127" s="379" t="e">
        <f>L126/$C$6</f>
        <v>#VALUE!</v>
      </c>
      <c r="M127" s="380"/>
      <c r="N127" s="52" t="e">
        <f t="shared" ref="N127" si="20">N126/$C$6</f>
        <v>#DIV/0!</v>
      </c>
      <c r="O127" s="53" t="e">
        <f t="shared" ref="O127" si="21">O126/$C$6</f>
        <v>#DIV/0!</v>
      </c>
      <c r="P127" s="53" t="e">
        <f t="shared" ref="P127" si="22">P126/$C$6</f>
        <v>#DIV/0!</v>
      </c>
      <c r="Q127" s="53" t="e">
        <f t="shared" ref="Q127" si="23">Q126/$C$6</f>
        <v>#DIV/0!</v>
      </c>
      <c r="R127" s="53" t="e">
        <f t="shared" ref="R127" si="24">R126/$C$6</f>
        <v>#DIV/0!</v>
      </c>
      <c r="S127" s="53" t="e">
        <f t="shared" ref="S127" si="25">S126/$C$6</f>
        <v>#DIV/0!</v>
      </c>
      <c r="T127" s="52" t="e">
        <f t="shared" ref="T127" si="26">T126/$C$6</f>
        <v>#DIV/0!</v>
      </c>
    </row>
    <row r="128" spans="1:20" ht="13">
      <c r="A128" s="163" t="s">
        <v>105</v>
      </c>
      <c r="B128" s="164"/>
      <c r="C128" s="164"/>
      <c r="D128" s="164"/>
      <c r="E128" s="164"/>
      <c r="F128" s="164"/>
      <c r="G128" s="164"/>
      <c r="H128" s="164"/>
      <c r="I128" s="164"/>
      <c r="J128" s="164"/>
      <c r="K128" s="164"/>
      <c r="L128" s="164"/>
      <c r="M128" s="164"/>
      <c r="N128" s="164"/>
      <c r="O128" s="164"/>
      <c r="P128" s="164"/>
      <c r="Q128" s="165"/>
      <c r="R128" s="165"/>
      <c r="S128" s="165"/>
      <c r="T128" s="165"/>
    </row>
    <row r="129" spans="1:20" ht="12.75" customHeight="1">
      <c r="A129" s="217" t="s">
        <v>141</v>
      </c>
      <c r="B129" s="217"/>
      <c r="C129" s="217"/>
      <c r="D129" s="217"/>
      <c r="E129" s="217"/>
      <c r="F129" s="217"/>
      <c r="G129" s="217"/>
      <c r="H129" s="217"/>
      <c r="I129" s="217"/>
      <c r="J129" s="217"/>
      <c r="K129" s="217"/>
      <c r="L129" s="217"/>
      <c r="M129" s="217"/>
      <c r="N129" s="217"/>
      <c r="O129" s="217"/>
      <c r="P129" s="217"/>
      <c r="Q129" s="374"/>
      <c r="R129" s="375"/>
      <c r="S129" s="376"/>
      <c r="T129" s="132" t="s">
        <v>116</v>
      </c>
    </row>
    <row r="130" spans="1:20" ht="14.5">
      <c r="A130" s="133" t="s">
        <v>118</v>
      </c>
      <c r="B130" s="133"/>
      <c r="C130" s="133"/>
      <c r="D130" s="133"/>
      <c r="E130" s="133"/>
      <c r="F130" s="133"/>
      <c r="G130" s="133"/>
      <c r="H130" s="133"/>
      <c r="I130" s="133"/>
      <c r="J130" s="133"/>
      <c r="K130" s="133"/>
      <c r="L130" s="133"/>
      <c r="M130" s="133"/>
      <c r="N130" s="133"/>
      <c r="O130" s="133"/>
      <c r="P130" s="133"/>
      <c r="Q130" s="208"/>
      <c r="R130" s="209"/>
      <c r="S130" s="210"/>
      <c r="T130" s="135" t="s">
        <v>124</v>
      </c>
    </row>
    <row r="131" spans="1:20">
      <c r="A131" s="133"/>
      <c r="B131" s="133"/>
      <c r="C131" s="133"/>
      <c r="D131" s="133"/>
      <c r="E131" s="133"/>
      <c r="F131" s="133"/>
      <c r="G131" s="133"/>
      <c r="H131" s="133"/>
      <c r="I131" s="133"/>
      <c r="J131" s="133"/>
      <c r="K131" s="133"/>
      <c r="L131" s="133"/>
      <c r="M131" s="133"/>
      <c r="N131" s="133"/>
      <c r="O131" s="133"/>
      <c r="P131" s="133"/>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C12:F12"/>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A13:B13"/>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C39:F39"/>
    <mergeCell ref="C37:F37"/>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F62:G62"/>
    <mergeCell ref="F63:G63"/>
    <mergeCell ref="F55:G55"/>
    <mergeCell ref="F56:G56"/>
    <mergeCell ref="F57:G57"/>
    <mergeCell ref="F58:G58"/>
    <mergeCell ref="A97:P97"/>
    <mergeCell ref="F64:G64"/>
    <mergeCell ref="A36:B39"/>
    <mergeCell ref="C36:F36"/>
    <mergeCell ref="F50:G50"/>
    <mergeCell ref="F51:G51"/>
    <mergeCell ref="F52:G52"/>
    <mergeCell ref="F53:G53"/>
    <mergeCell ref="F54:G54"/>
    <mergeCell ref="E65:G65"/>
    <mergeCell ref="E66:G66"/>
    <mergeCell ref="Q129:S129"/>
    <mergeCell ref="L126:M126"/>
    <mergeCell ref="L127:M127"/>
    <mergeCell ref="L94:M94"/>
    <mergeCell ref="L95:M95"/>
    <mergeCell ref="A129:P129"/>
    <mergeCell ref="H41:I41"/>
    <mergeCell ref="A42:B42"/>
    <mergeCell ref="D104:F104"/>
    <mergeCell ref="F43:G45"/>
    <mergeCell ref="A127:B127"/>
    <mergeCell ref="A126:B126"/>
    <mergeCell ref="A70:B72"/>
    <mergeCell ref="A94:B94"/>
    <mergeCell ref="A95:B95"/>
    <mergeCell ref="A102:B104"/>
    <mergeCell ref="C41:D41"/>
    <mergeCell ref="E41:E42"/>
    <mergeCell ref="F41:G42"/>
    <mergeCell ref="F59:G59"/>
    <mergeCell ref="F60:G60"/>
    <mergeCell ref="F61:G6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5"/>
  <cols>
    <col min="2" max="2" width="17.26953125" bestFit="1" customWidth="1"/>
    <col min="3" max="3" width="34.81640625" bestFit="1" customWidth="1"/>
  </cols>
  <sheetData>
    <row r="3" spans="2:3">
      <c r="B3" t="s">
        <v>133</v>
      </c>
      <c r="C3" t="s">
        <v>144</v>
      </c>
    </row>
    <row r="4" spans="2:3">
      <c r="B4" t="s">
        <v>131</v>
      </c>
      <c r="C4" t="s">
        <v>145</v>
      </c>
    </row>
    <row r="5" spans="2:3">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http://schemas.openxmlformats.org/package/2006/metadata/core-properties"/>
    <ds:schemaRef ds:uri="b8840554-5a65-4b15-b848-83dfa347dde7"/>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5ac78e13-b8d8-4ffa-b0c4-e3d0f8b533e4"/>
    <ds:schemaRef ds:uri="http://schemas.microsoft.com/office/2006/metadata/properties"/>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Seb</cp:lastModifiedBy>
  <cp:revision/>
  <dcterms:created xsi:type="dcterms:W3CDTF">2019-12-17T10:05:05Z</dcterms:created>
  <dcterms:modified xsi:type="dcterms:W3CDTF">2021-05-11T10:27:02Z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