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V:\Derwent\Network Building\Planning\WLC\"/>
    </mc:Choice>
  </mc:AlternateContent>
  <xr:revisionPtr revIDLastSave="0" documentId="13_ncr:1_{DA42E836-5BA7-4FE4-B780-97D731DF5B5B}" xr6:coauthVersionLast="47" xr6:coauthVersionMax="47" xr10:uidLastSave="{00000000-0000-0000-0000-000000000000}"/>
  <bookViews>
    <workbookView xWindow="-110" yWindow="-110" windowWidth="19420" windowHeight="10420" firstSheet="2" activeTab="3"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11" l="1"/>
  <c r="I46" i="11"/>
  <c r="H46" i="11"/>
  <c r="I45" i="11"/>
  <c r="I50" i="11"/>
  <c r="I51" i="11"/>
  <c r="H51" i="11"/>
  <c r="I54" i="11"/>
  <c r="I55" i="11"/>
  <c r="I56" i="11"/>
  <c r="I59" i="11"/>
  <c r="I60" i="11"/>
  <c r="I61" i="11"/>
  <c r="I66" i="11"/>
  <c r="I68" i="11"/>
  <c r="I71" i="11"/>
  <c r="H71" i="11"/>
  <c r="I72" i="11"/>
  <c r="I75" i="11"/>
  <c r="I74" i="11"/>
  <c r="I77" i="11"/>
  <c r="H77" i="11"/>
  <c r="I80" i="11"/>
  <c r="I81" i="11"/>
  <c r="H84" i="11"/>
  <c r="S135" i="11"/>
  <c r="S136" i="11"/>
  <c r="S137" i="11"/>
  <c r="S138" i="11"/>
  <c r="S139" i="11"/>
  <c r="S140" i="11"/>
  <c r="S141" i="11"/>
  <c r="S142" i="11"/>
  <c r="S143" i="11"/>
  <c r="S144" i="11"/>
  <c r="S145" i="11"/>
  <c r="S146" i="11"/>
  <c r="S147" i="11"/>
  <c r="S148" i="11"/>
  <c r="S149" i="11"/>
  <c r="S150" i="11"/>
  <c r="S151" i="11"/>
  <c r="S152" i="11"/>
  <c r="S153" i="11"/>
  <c r="S134" i="11"/>
  <c r="L154" i="11" l="1"/>
  <c r="N154" i="11"/>
  <c r="N155" i="11" s="1"/>
  <c r="L155" i="11" l="1"/>
  <c r="M18" i="11"/>
  <c r="M18" i="9" s="1"/>
  <c r="S118" i="11"/>
  <c r="I154" i="11"/>
  <c r="I155" i="11" s="1"/>
  <c r="K154" i="11"/>
  <c r="K155" i="11" s="1"/>
  <c r="S121" i="11"/>
  <c r="C154" i="11"/>
  <c r="S120" i="11"/>
  <c r="S119" i="11"/>
  <c r="S116" i="11"/>
  <c r="H154" i="11"/>
  <c r="H155" i="11" s="1"/>
  <c r="J154" i="11"/>
  <c r="J155" i="11" s="1"/>
  <c r="T154" i="11"/>
  <c r="G154" i="11"/>
  <c r="F154" i="11"/>
  <c r="F155" i="11" s="1"/>
  <c r="E154" i="11"/>
  <c r="E155" i="11" s="1"/>
  <c r="D154" i="11"/>
  <c r="K18" i="11" l="1"/>
  <c r="K18" i="9" s="1"/>
  <c r="M19" i="11"/>
  <c r="M19" i="9" s="1"/>
  <c r="T155" i="11"/>
  <c r="O18" i="11"/>
  <c r="G155" i="11"/>
  <c r="L18" i="11"/>
  <c r="C155" i="11"/>
  <c r="D155" i="11"/>
  <c r="L19" i="11" l="1"/>
  <c r="L19" i="9" s="1"/>
  <c r="L18" i="9"/>
  <c r="O19" i="11"/>
  <c r="O19" i="9" s="1"/>
  <c r="O18" i="9"/>
  <c r="K19" i="11"/>
  <c r="K19" i="9" s="1"/>
  <c r="Q154" i="11"/>
  <c r="Q155" i="11" s="1"/>
  <c r="R154" i="11"/>
  <c r="R155" i="11" s="1"/>
  <c r="P154" i="11"/>
  <c r="P155" i="11" s="1"/>
  <c r="O154" i="11" l="1"/>
  <c r="N18" i="11" l="1"/>
  <c r="O155"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91" i="11"/>
  <c r="I92" i="11" s="1"/>
  <c r="H91" i="11"/>
  <c r="H92" i="11" s="1"/>
  <c r="D91" i="11"/>
  <c r="D92"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40" i="10"/>
  <c r="R140" i="10"/>
  <c r="R141" i="10" s="1"/>
  <c r="Q140" i="10"/>
  <c r="Q141" i="10" s="1"/>
  <c r="P140" i="10"/>
  <c r="P141" i="10" s="1"/>
  <c r="O140" i="10"/>
  <c r="N140" i="10"/>
  <c r="L140" i="10"/>
  <c r="L141" i="10" s="1"/>
  <c r="K140" i="10"/>
  <c r="K141" i="10" s="1"/>
  <c r="J140" i="10"/>
  <c r="J141" i="10" s="1"/>
  <c r="I140" i="10"/>
  <c r="I141" i="10" s="1"/>
  <c r="H140" i="10"/>
  <c r="H141" i="10" s="1"/>
  <c r="G140" i="10"/>
  <c r="F140" i="10"/>
  <c r="F141" i="10" s="1"/>
  <c r="E140" i="10"/>
  <c r="E141" i="10" s="1"/>
  <c r="D140" i="10"/>
  <c r="D141" i="10" s="1"/>
  <c r="C140" i="10"/>
  <c r="S139" i="10"/>
  <c r="S138" i="10"/>
  <c r="S137" i="10"/>
  <c r="S136" i="10"/>
  <c r="S135" i="10"/>
  <c r="S134" i="10"/>
  <c r="S133" i="10"/>
  <c r="S132" i="10"/>
  <c r="S131" i="10"/>
  <c r="S130" i="10"/>
  <c r="S129" i="10"/>
  <c r="S128" i="10"/>
  <c r="S127" i="10"/>
  <c r="S126" i="10"/>
  <c r="S125" i="10"/>
  <c r="S124" i="10"/>
  <c r="S123" i="10"/>
  <c r="S122" i="10"/>
  <c r="S121" i="10"/>
  <c r="S120" i="10"/>
  <c r="T108" i="10"/>
  <c r="R108" i="10"/>
  <c r="R109" i="10" s="1"/>
  <c r="Q108" i="10"/>
  <c r="Q109" i="10" s="1"/>
  <c r="P108" i="10"/>
  <c r="P109" i="10" s="1"/>
  <c r="O108" i="10"/>
  <c r="N108" i="10"/>
  <c r="N109" i="10" s="1"/>
  <c r="L108" i="10"/>
  <c r="K108" i="10"/>
  <c r="J108" i="10"/>
  <c r="J109" i="10" s="1"/>
  <c r="I108" i="10"/>
  <c r="I109" i="10" s="1"/>
  <c r="H108" i="10"/>
  <c r="H109" i="10" s="1"/>
  <c r="G108" i="10"/>
  <c r="F108" i="10"/>
  <c r="F109" i="10" s="1"/>
  <c r="E108" i="10"/>
  <c r="E109" i="10" s="1"/>
  <c r="D108" i="10"/>
  <c r="D109" i="10" s="1"/>
  <c r="C108" i="10"/>
  <c r="S107" i="10"/>
  <c r="S106" i="10"/>
  <c r="S105" i="10"/>
  <c r="S104" i="10"/>
  <c r="S103" i="10"/>
  <c r="S102" i="10"/>
  <c r="S101" i="10"/>
  <c r="S100" i="10"/>
  <c r="S99" i="10"/>
  <c r="S98" i="10"/>
  <c r="S97" i="10"/>
  <c r="S96" i="10"/>
  <c r="S95" i="10"/>
  <c r="S94" i="10"/>
  <c r="S93" i="10"/>
  <c r="S92" i="10"/>
  <c r="S91" i="10"/>
  <c r="S90" i="10"/>
  <c r="S89" i="10"/>
  <c r="S88" i="10"/>
  <c r="S103" i="11"/>
  <c r="S104" i="11"/>
  <c r="S105" i="11"/>
  <c r="S106" i="11"/>
  <c r="S108" i="11"/>
  <c r="S109" i="11"/>
  <c r="S110" i="11"/>
  <c r="S111" i="11"/>
  <c r="S112" i="11"/>
  <c r="S113" i="11"/>
  <c r="S114" i="11"/>
  <c r="S115" i="11"/>
  <c r="S117" i="11"/>
  <c r="S102" i="11"/>
  <c r="P122" i="11"/>
  <c r="P123" i="11" s="1"/>
  <c r="Q122" i="11"/>
  <c r="Q123" i="11" s="1"/>
  <c r="R122" i="11"/>
  <c r="R123" i="11" s="1"/>
  <c r="T122" i="11"/>
  <c r="O122" i="11"/>
  <c r="N122" i="11"/>
  <c r="N123" i="11" s="1"/>
  <c r="L122" i="11"/>
  <c r="J122" i="11"/>
  <c r="J123" i="11" s="1"/>
  <c r="I122" i="11"/>
  <c r="I123" i="11" s="1"/>
  <c r="H122" i="11"/>
  <c r="H123" i="11" s="1"/>
  <c r="G122" i="11"/>
  <c r="F122" i="11"/>
  <c r="F123" i="11" s="1"/>
  <c r="E122" i="11"/>
  <c r="E123" i="11" s="1"/>
  <c r="O141" i="10" l="1"/>
  <c r="N18" i="10"/>
  <c r="N19" i="10" s="1"/>
  <c r="O95" i="9"/>
  <c r="F24" i="9"/>
  <c r="F25" i="9" s="1"/>
  <c r="G141" i="10"/>
  <c r="L18" i="10"/>
  <c r="G95" i="9"/>
  <c r="D24" i="9"/>
  <c r="D25" i="9" s="1"/>
  <c r="K24" i="9"/>
  <c r="K25" i="9" s="1"/>
  <c r="L127" i="9"/>
  <c r="M24" i="9"/>
  <c r="M25" i="9" s="1"/>
  <c r="T141" i="10"/>
  <c r="O18" i="10"/>
  <c r="O19" i="10" s="1"/>
  <c r="T95" i="9"/>
  <c r="G24" i="9"/>
  <c r="G25" i="9" s="1"/>
  <c r="C141" i="10"/>
  <c r="K18" i="10"/>
  <c r="K19" i="10" s="1"/>
  <c r="C24" i="9"/>
  <c r="C25" i="9" s="1"/>
  <c r="N24" i="9"/>
  <c r="N25" i="9" s="1"/>
  <c r="L24" i="9"/>
  <c r="L25" i="9" s="1"/>
  <c r="N141" i="10"/>
  <c r="M18" i="10"/>
  <c r="M19" i="10" s="1"/>
  <c r="E18" i="11"/>
  <c r="G123" i="11"/>
  <c r="F18" i="11"/>
  <c r="T123" i="11"/>
  <c r="G18" i="11"/>
  <c r="O109" i="10"/>
  <c r="G109" i="10"/>
  <c r="D18" i="10"/>
  <c r="D19" i="10" s="1"/>
  <c r="T109" i="10"/>
  <c r="C109" i="10"/>
  <c r="C18" i="10"/>
  <c r="C19" i="10" s="1"/>
  <c r="K109" i="10"/>
  <c r="L109" i="10"/>
  <c r="E18" i="10"/>
  <c r="E19" i="10" s="1"/>
  <c r="O123" i="11"/>
  <c r="L123" i="11"/>
  <c r="G127" i="9"/>
  <c r="T127" i="9"/>
  <c r="C127" i="9"/>
  <c r="C95" i="9"/>
  <c r="N95" i="9"/>
  <c r="J95" i="9"/>
  <c r="O127" i="9"/>
  <c r="S94" i="9"/>
  <c r="S95" i="9" s="1"/>
  <c r="S126" i="9"/>
  <c r="S127" i="9" s="1"/>
  <c r="S140" i="10"/>
  <c r="S141" i="10" s="1"/>
  <c r="G18" i="10"/>
  <c r="G19" i="10" s="1"/>
  <c r="S108" i="10"/>
  <c r="S109" i="10" s="1"/>
  <c r="F18" i="10"/>
  <c r="F19" i="10" s="1"/>
  <c r="G19" i="11" l="1"/>
  <c r="G19" i="9" s="1"/>
  <c r="G18" i="9"/>
  <c r="F19" i="11"/>
  <c r="F19" i="9" s="1"/>
  <c r="F18" i="9"/>
  <c r="E19" i="11"/>
  <c r="E19" i="9" s="1"/>
  <c r="E18" i="9"/>
  <c r="L19" i="10"/>
  <c r="I77" i="10"/>
  <c r="I78" i="10" s="1"/>
  <c r="H77" i="10"/>
  <c r="H78" i="10" s="1"/>
  <c r="D77" i="10"/>
  <c r="D78" i="10" s="1"/>
  <c r="D122" i="11" l="1"/>
  <c r="C122" i="11"/>
  <c r="C18" i="11" l="1"/>
  <c r="C18" i="9" s="1"/>
  <c r="C123" i="11"/>
  <c r="D123" i="11"/>
  <c r="C19" i="11" l="1"/>
  <c r="C19" i="9" s="1"/>
  <c r="K122" i="11"/>
  <c r="S107" i="11"/>
  <c r="K123" i="11" l="1"/>
  <c r="D18" i="11"/>
  <c r="D18" i="9" s="1"/>
  <c r="S122" i="11"/>
  <c r="S123" i="11" s="1"/>
  <c r="S154" i="11"/>
  <c r="S155" i="11" s="1"/>
  <c r="D19" i="11" l="1"/>
  <c r="D19" i="9" s="1"/>
</calcChain>
</file>

<file path=xl/sharedStrings.xml><?xml version="1.0" encoding="utf-8"?>
<sst xmlns="http://schemas.openxmlformats.org/spreadsheetml/2006/main" count="926" uniqueCount="283">
  <si>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</si>
  <si>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</si>
  <si>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</si>
  <si>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</si>
  <si>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</si>
  <si>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</si>
  <si>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</si>
  <si>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</si>
  <si>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</si>
  <si>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</si>
  <si>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</si>
  <si>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</si>
  <si>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</si>
  <si>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</si>
  <si>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</si>
  <si>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</si>
  <si>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</si>
  <si>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</si>
  <si>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</si>
  <si>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</si>
  <si>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</si>
  <si>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</si>
  <si>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</si>
  <si>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</si>
  <si>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</si>
  <si>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</si>
  <si>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</si>
  <si>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</si>
  <si>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</si>
  <si>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</si>
  <si>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</si>
  <si>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</si>
  <si>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</si>
  <si>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</si>
  <si>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</si>
  <si>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</si>
  <si>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</si>
  <si>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</si>
  <si>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</si>
  <si>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</si>
  <si>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</si>
  <si>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</si>
  <si>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</si>
  <si>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</si>
  <si>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</si>
  <si>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</si>
  <si>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</si>
  <si>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</si>
  <si>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</si>
  <si>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</si>
  <si>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</si>
  <si>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</si>
  <si>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</si>
  <si>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</si>
  <si>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</si>
  <si>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</si>
  <si>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</si>
  <si>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</si>
  <si>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</si>
  <si>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</si>
  <si>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</si>
  <si>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</si>
  <si>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</si>
  <si>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</si>
  <si>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</si>
  <si>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</si>
  <si>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</si>
  <si>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</si>
  <si>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</si>
  <si>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</si>
  <si>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</si>
  <si>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</si>
  <si>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</si>
  <si>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</si>
  <si>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</si>
  <si>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</si>
  <si>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</si>
  <si>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</si>
  <si>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</si>
  <si>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</si>
  <si>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</si>
  <si>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</si>
  <si>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</si>
  <si>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</si>
  <si>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</si>
  <si>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</si>
  <si>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</si>
  <si>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</si>
  <si>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</si>
  <si>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</si>
  <si>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</si>
  <si>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</si>
  <si>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</si>
  <si>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</si>
  <si>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</si>
  <si>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</si>
  <si>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</si>
  <si>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</si>
  <si>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</si>
  <si>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</si>
  <si>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</si>
  <si>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</si>
  <si>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</si>
  <si>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</si>
  <si>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</si>
  <si>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</si>
  <si>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</si>
  <si>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</si>
  <si>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</si>
  <si>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</si>
  <si>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</si>
  <si>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</si>
  <si>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</si>
  <si>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</si>
  <si>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</si>
  <si>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</si>
  <si>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</si>
  <si>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</si>
  <si>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</si>
  <si>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</si>
  <si>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</si>
  <si>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</si>
  <si>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</si>
  <si>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</si>
  <si>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</si>
  <si>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</si>
  <si>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</si>
  <si>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</si>
  <si>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</si>
  <si>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</si>
  <si>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</si>
  <si>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</si>
  <si>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</si>
  <si>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</si>
  <si>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</si>
  <si>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</si>
  <si>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</si>
  <si>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</si>
  <si>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</si>
  <si>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</si>
  <si>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</si>
  <si>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</si>
  <si>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</si>
  <si>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</si>
  <si>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</si>
  <si>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</si>
  <si>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</si>
  <si>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</si>
  <si>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</si>
  <si>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</si>
  <si>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</si>
  <si>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</si>
  <si>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</si>
  <si>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</si>
  <si>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</si>
  <si>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</si>
  <si>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</si>
  <si>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</si>
  <si>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</si>
  <si>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</si>
  <si>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</si>
  <si>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</si>
  <si>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</si>
  <si>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</si>
  <si>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</si>
  <si>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</si>
  <si>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</si>
  <si>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</si>
  <si>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</si>
  <si>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</si>
  <si>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</si>
  <si>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</si>
  <si>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</si>
  <si>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</si>
  <si>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</si>
  <si>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</si>
  <si>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</si>
  <si>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Operational Water</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</si>
  <si>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</si>
  <si>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</si>
  <si>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</si>
  <si>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</si>
  <si>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</si>
  <si>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</si>
  <si>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</si>
  <si>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</si>
  <si>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</si>
  <si>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</si>
  <si>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</si>
  <si>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</si>
  <si>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</si>
  <si>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</si>
  <si>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</si>
  <si>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</si>
  <si>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</si>
  <si>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</si>
  <si>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</si>
  <si>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</si>
  <si>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</si>
  <si>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</si>
  <si>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</si>
  <si>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</si>
  <si>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</si>
  <si>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</si>
  <si>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</si>
  <si>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</si>
  <si>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</si>
  <si>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</si>
  <si>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</si>
  <si>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The Network Building</t>
  </si>
  <si>
    <t>TFT</t>
  </si>
  <si>
    <t>Erection of a office building (E Class), comprising one basement, ground floor and eight upper floors and associated cycle parking, servicing and all necessary enabling works. 521sqm retail space (Class E –a/b) is proposed at ground floor alongside 17,275sqm of office.</t>
  </si>
  <si>
    <t>E Class</t>
  </si>
  <si>
    <t>RICS methodology and EN 15978.</t>
  </si>
  <si>
    <t>OneClick LCA, 'Whole life carbon assessment, RICS' module</t>
  </si>
  <si>
    <t>ecoinvent; ICE;okobuadat; IMPACT</t>
  </si>
  <si>
    <t>OneClick LCA database; INIES; MRPI; International EPD System;BAU-EPD; OKOBAUDAT; DAPc; BRE; IBU;</t>
  </si>
  <si>
    <t>Increased GGBS content (50%) for substructure /foundations</t>
  </si>
  <si>
    <t>+</t>
  </si>
  <si>
    <t>2. CLT floor slab replacing composite metal decking</t>
  </si>
  <si>
    <t>3. Increasing structural recycled content of strcutural steel to 20%</t>
  </si>
  <si>
    <t>1. Increasing GGBS content of concrete within core walls, substrcuture and ground floor to 20%</t>
  </si>
  <si>
    <t>Low GWP refrigerant alternative to R401a</t>
  </si>
  <si>
    <t>Low embodied carbon raised access flooring tile</t>
  </si>
  <si>
    <t>Concrete</t>
  </si>
  <si>
    <t>Steel rebar</t>
  </si>
  <si>
    <t>included in B4</t>
  </si>
  <si>
    <t>included in C1</t>
  </si>
  <si>
    <t>The scheme proposes an all electric heating and cooling solution which will reduce reliance on fossil fuels and provide significant operational carbon savings as a result of grid decarbonisation. As a new structure careful design development will be needed to reduce associated carbon emissions of new materials.</t>
  </si>
  <si>
    <t xml:space="preserve">The scheme meets and improves upon the aspirational GLA benchmarks for office buildings (550-600kg/CO2e/m2) and meets the GLA's benchmark (400-500kg/CO2e/m2). A conservative approach to the proposed refrigerants have been made at the planning stage which is the primary reason for high B1 emissions which will be reviewed and the next stage of the design. </t>
  </si>
  <si>
    <t>Timber  (CLT)</t>
  </si>
  <si>
    <t xml:space="preserve">Steel </t>
  </si>
  <si>
    <t>Cladding</t>
  </si>
  <si>
    <t>Insulation</t>
  </si>
  <si>
    <t>Glass</t>
  </si>
  <si>
    <t>Steel</t>
  </si>
  <si>
    <t>Steel reinforcement</t>
  </si>
  <si>
    <t>Structural steel</t>
  </si>
  <si>
    <t>CLT</t>
  </si>
  <si>
    <t>Screed</t>
  </si>
  <si>
    <t>Membrane</t>
  </si>
  <si>
    <t>Steel (strucutre)</t>
  </si>
  <si>
    <t>Steel (rebar)</t>
  </si>
  <si>
    <t>Plasterboard</t>
  </si>
  <si>
    <t>Cross Laminated Timber</t>
  </si>
  <si>
    <t>Steel (structure)</t>
  </si>
  <si>
    <t>Flooring screed</t>
  </si>
  <si>
    <t>Stone (terrace)</t>
  </si>
  <si>
    <t>Roof subbase</t>
  </si>
  <si>
    <t>Brick</t>
  </si>
  <si>
    <t>Steel sections</t>
  </si>
  <si>
    <t>Lightweight blockwork</t>
  </si>
  <si>
    <t>-</t>
  </si>
  <si>
    <t>Tiles</t>
  </si>
  <si>
    <t>Paint</t>
  </si>
  <si>
    <t>Raised access floor</t>
  </si>
  <si>
    <t>Carpet</t>
  </si>
  <si>
    <t>Brick/rubble</t>
  </si>
  <si>
    <t>Metal (rebar)</t>
  </si>
  <si>
    <t>Assumed 100% recycled onsite or offsite</t>
  </si>
  <si>
    <t>Assumed 80% reusable and 20% recyclable</t>
  </si>
  <si>
    <t>Included in substructure</t>
  </si>
  <si>
    <t>Included in superstructure</t>
  </si>
  <si>
    <t>Assumed 100% recycled onsite or offsite.</t>
  </si>
  <si>
    <t>Assumed 100% recycled offsite.</t>
  </si>
  <si>
    <t xml:space="preserve">Assumed same lifespan as the building. </t>
  </si>
  <si>
    <t xml:space="preserve">No recycling assumed. </t>
  </si>
  <si>
    <t>Assumed a 10-year service life and then replaced by a similar system.</t>
  </si>
  <si>
    <t>Assumed 60% reusable</t>
  </si>
  <si>
    <t>Assumed a 40-year service life and then replaced by a similar system.</t>
  </si>
  <si>
    <t>Assumed a 25-year service life and then replaced by a similar system.</t>
  </si>
  <si>
    <t>TBC</t>
  </si>
  <si>
    <t>Assumed 80% reusable and 20% recyclable.</t>
  </si>
  <si>
    <t>Assumed 100% reused</t>
  </si>
  <si>
    <t>Building services (varied)</t>
  </si>
  <si>
    <t>Assumed a 15-25-year service life and then replaced by a similar system.</t>
  </si>
  <si>
    <t>Assume 100% recyclable</t>
  </si>
  <si>
    <t>As per Assessment 1 in regards performance against benchmarks</t>
  </si>
  <si>
    <t>Included in 'External Works'</t>
  </si>
  <si>
    <t>included in C1 of '8.External Works'</t>
  </si>
  <si>
    <t>Metal (Results of Assessments 1 and 2 are within '8. External Works')</t>
  </si>
  <si>
    <t>Glass (Results of Assessments 1 and 2 are within '8. External Works')</t>
  </si>
  <si>
    <t xml:space="preserve">Included in roof subbase (2.3)
See Materials for 2.8 Internal Doors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</si>
</sst>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55" x14ac:knownFonts="1">
    <font>
      <sz val="10"/>
      <color theme="1"/>
      <name val="Arial"/>
      <family val="2"/>
    </font>
    <font>
      <sz val="11"/>
      <color theme="1"/>
      <name val="Calibri"/>
      <family val="2"/>
      <scheme val="minor"/>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0" fillId="0" borderId="0" applyNumberFormat="0" applyFill="0" applyBorder="0" applyAlignment="0" applyProtection="0"/>
    <xf numFmtId="0" fontId="39" fillId="0" borderId="0" applyNumberFormat="0" applyFill="0" applyBorder="0" applyAlignment="0" applyProtection="0"/>
    <xf numFmtId="0" fontId="40" fillId="0" borderId="39" applyNumberFormat="0" applyFill="0" applyAlignment="0" applyProtection="0"/>
    <xf numFmtId="0" fontId="41" fillId="0" borderId="40" applyNumberFormat="0" applyFill="0" applyAlignment="0" applyProtection="0"/>
    <xf numFmtId="0" fontId="42" fillId="0" borderId="41" applyNumberFormat="0" applyFill="0" applyAlignment="0" applyProtection="0"/>
    <xf numFmtId="0" fontId="42" fillId="0" borderId="0" applyNumberFormat="0" applyFill="0" applyBorder="0" applyAlignment="0" applyProtection="0"/>
    <xf numFmtId="0" fontId="43" fillId="12" borderId="0" applyNumberFormat="0" applyBorder="0" applyAlignment="0" applyProtection="0"/>
    <xf numFmtId="0" fontId="44" fillId="13" borderId="0" applyNumberFormat="0" applyBorder="0" applyAlignment="0" applyProtection="0"/>
    <xf numFmtId="0" fontId="45" fillId="14" borderId="0" applyNumberFormat="0" applyBorder="0" applyAlignment="0" applyProtection="0"/>
    <xf numFmtId="0" fontId="46" fillId="15" borderId="42" applyNumberFormat="0" applyAlignment="0" applyProtection="0"/>
    <xf numFmtId="0" fontId="47" fillId="16" borderId="43" applyNumberFormat="0" applyAlignment="0" applyProtection="0"/>
    <xf numFmtId="0" fontId="48" fillId="16" borderId="42" applyNumberFormat="0" applyAlignment="0" applyProtection="0"/>
    <xf numFmtId="0" fontId="49" fillId="0" borderId="44" applyNumberFormat="0" applyFill="0" applyAlignment="0" applyProtection="0"/>
    <xf numFmtId="0" fontId="50" fillId="17" borderId="45"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7" applyNumberFormat="0" applyFill="0" applyAlignment="0" applyProtection="0"/>
    <xf numFmtId="0" fontId="5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8" borderId="46" applyNumberFormat="0" applyFont="0" applyAlignment="0" applyProtection="0"/>
  </cellStyleXfs>
  <cellXfs count="441">
    <xf numFmtId="0" fontId="0" fillId="0" borderId="0" xfId="0"/>
    <xf numFmtId="0" fontId="17" fillId="0" borderId="0" xfId="0" applyFont="1"/>
    <xf numFmtId="0" fontId="0" fillId="0" borderId="0" xfId="0" applyAlignment="1">
      <alignment vertical="top"/>
    </xf>
    <xf numFmtId="0" fontId="19" fillId="0" borderId="0" xfId="0" applyFont="1" applyFill="1"/>
    <xf numFmtId="0" fontId="3" fillId="0" borderId="0" xfId="0" applyFont="1" applyFill="1"/>
    <xf numFmtId="0" fontId="0" fillId="0" borderId="0" xfId="0" applyFill="1"/>
    <xf numFmtId="0" fontId="20" fillId="0" borderId="0" xfId="1" applyAlignment="1">
      <alignment vertical="top"/>
    </xf>
    <xf numFmtId="0" fontId="21" fillId="0" borderId="0" xfId="0" applyFont="1" applyFill="1"/>
    <xf numFmtId="0" fontId="2"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10" fillId="5" borderId="6"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5" fillId="9" borderId="3" xfId="0" applyFont="1" applyFill="1" applyBorder="1" applyAlignment="1" applyProtection="1">
      <alignment horizontal="center" vertical="center"/>
      <protection locked="0"/>
    </xf>
    <xf numFmtId="0" fontId="5" fillId="9" borderId="6" xfId="0" applyFont="1" applyFill="1" applyBorder="1" applyAlignment="1" applyProtection="1">
      <alignment horizontal="center" vertical="center"/>
      <protection locked="0"/>
    </xf>
    <xf numFmtId="164" fontId="5" fillId="9" borderId="1" xfId="0" applyNumberFormat="1" applyFont="1" applyFill="1" applyBorder="1" applyAlignment="1" applyProtection="1">
      <alignment horizontal="center" vertical="center"/>
      <protection locked="0"/>
    </xf>
    <xf numFmtId="164" fontId="5" fillId="9" borderId="6" xfId="0" applyNumberFormat="1" applyFont="1" applyFill="1" applyBorder="1" applyAlignment="1" applyProtection="1">
      <alignment horizontal="center" vertical="center"/>
      <protection locked="0"/>
    </xf>
    <xf numFmtId="164" fontId="10" fillId="5" borderId="6" xfId="0" applyNumberFormat="1" applyFont="1" applyFill="1" applyBorder="1" applyAlignment="1" applyProtection="1">
      <alignment horizontal="center" vertical="center" wrapText="1"/>
      <protection locked="0"/>
    </xf>
    <xf numFmtId="164" fontId="10" fillId="5" borderId="1" xfId="0" applyNumberFormat="1" applyFont="1" applyFill="1" applyBorder="1" applyAlignment="1" applyProtection="1">
      <alignment horizontal="center" vertical="center" wrapText="1"/>
      <protection locked="0"/>
    </xf>
    <xf numFmtId="165" fontId="5" fillId="9" borderId="1" xfId="0" applyNumberFormat="1" applyFont="1" applyFill="1" applyBorder="1" applyAlignment="1" applyProtection="1">
      <alignment horizontal="center" vertical="center"/>
      <protection locked="0"/>
    </xf>
    <xf numFmtId="164" fontId="10" fillId="11" borderId="6" xfId="0" applyNumberFormat="1" applyFont="1" applyFill="1" applyBorder="1" applyAlignment="1" applyProtection="1">
      <alignment horizontal="center" vertical="center" wrapText="1"/>
      <protection locked="0"/>
    </xf>
    <xf numFmtId="0" fontId="10" fillId="11" borderId="1" xfId="0" applyFont="1" applyFill="1" applyBorder="1" applyAlignment="1" applyProtection="1">
      <alignment vertical="center" wrapText="1"/>
      <protection locked="0"/>
    </xf>
    <xf numFmtId="164" fontId="10" fillId="11" borderId="1" xfId="0" applyNumberFormat="1" applyFont="1" applyFill="1" applyBorder="1" applyAlignment="1" applyProtection="1">
      <alignment horizontal="center" vertical="center" wrapText="1"/>
      <protection locked="0"/>
    </xf>
    <xf numFmtId="0" fontId="10" fillId="11" borderId="6" xfId="0" applyFont="1" applyFill="1" applyBorder="1" applyAlignment="1" applyProtection="1">
      <alignment vertical="center" wrapText="1"/>
      <protection locked="0"/>
    </xf>
    <xf numFmtId="164" fontId="5" fillId="11" borderId="1" xfId="0" applyNumberFormat="1" applyFont="1" applyFill="1" applyBorder="1" applyAlignment="1" applyProtection="1">
      <alignment horizontal="center" vertical="center"/>
      <protection locked="0"/>
    </xf>
    <xf numFmtId="164" fontId="5" fillId="11" borderId="6" xfId="0" applyNumberFormat="1"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0" fontId="5" fillId="11" borderId="6"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166" fontId="5" fillId="9" borderId="1" xfId="0" applyNumberFormat="1" applyFont="1" applyFill="1" applyBorder="1" applyAlignment="1" applyProtection="1">
      <alignment horizontal="center" vertical="center" wrapText="1"/>
      <protection locked="0"/>
    </xf>
    <xf numFmtId="166" fontId="5" fillId="9" borderId="3" xfId="0" applyNumberFormat="1" applyFont="1" applyFill="1" applyBorder="1" applyAlignment="1" applyProtection="1">
      <alignment horizontal="center" vertical="center" wrapText="1"/>
      <protection locked="0"/>
    </xf>
    <xf numFmtId="166" fontId="35" fillId="9" borderId="1" xfId="0" applyNumberFormat="1" applyFont="1" applyFill="1" applyBorder="1" applyAlignment="1" applyProtection="1">
      <alignment horizontal="center" vertical="center" wrapText="1"/>
      <protection locked="0"/>
    </xf>
    <xf numFmtId="166" fontId="5"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3" fillId="9" borderId="3" xfId="0" applyNumberFormat="1" applyFont="1" applyFill="1" applyBorder="1" applyAlignment="1" applyProtection="1">
      <alignment horizontal="center" vertical="center" wrapText="1"/>
      <protection locked="0"/>
    </xf>
    <xf numFmtId="166" fontId="13" fillId="9" borderId="1"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vertical="center" wrapText="1"/>
      <protection locked="0"/>
    </xf>
    <xf numFmtId="166" fontId="1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3" fillId="11" borderId="3" xfId="0" applyNumberFormat="1" applyFont="1" applyFill="1" applyBorder="1" applyAlignment="1" applyProtection="1">
      <alignment horizontal="center" vertical="center" wrapText="1"/>
      <protection locked="0"/>
    </xf>
    <xf numFmtId="166" fontId="13" fillId="11" borderId="1"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vertical="center" wrapText="1"/>
      <protection locked="0"/>
    </xf>
    <xf numFmtId="166" fontId="13" fillId="11" borderId="1" xfId="0" applyNumberFormat="1" applyFont="1" applyFill="1" applyBorder="1" applyAlignment="1" applyProtection="1">
      <alignment vertical="center" wrapText="1"/>
      <protection locked="0"/>
    </xf>
    <xf numFmtId="166" fontId="12"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7" fillId="11" borderId="1" xfId="0" applyNumberFormat="1" applyFont="1" applyFill="1" applyBorder="1" applyAlignment="1" applyProtection="1">
      <alignment horizontal="center" vertical="center" wrapText="1"/>
    </xf>
    <xf numFmtId="166" fontId="12" fillId="11" borderId="1" xfId="0" applyNumberFormat="1" applyFont="1" applyFill="1" applyBorder="1" applyAlignment="1" applyProtection="1">
      <alignment horizontal="center" vertical="center" wrapText="1"/>
    </xf>
    <xf numFmtId="166" fontId="4" fillId="11" borderId="1" xfId="0" applyNumberFormat="1" applyFont="1" applyFill="1" applyBorder="1" applyAlignment="1" applyProtection="1">
      <alignment vertical="center" wrapText="1"/>
      <protection locked="0"/>
    </xf>
    <xf numFmtId="165" fontId="7" fillId="11" borderId="1" xfId="0" applyNumberFormat="1" applyFont="1" applyFill="1" applyBorder="1" applyAlignment="1" applyProtection="1">
      <alignment horizontal="center" vertical="center" wrapText="1"/>
    </xf>
    <xf numFmtId="165" fontId="7" fillId="11" borderId="1" xfId="0" applyNumberFormat="1"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165" fontId="10" fillId="0" borderId="0" xfId="0" applyNumberFormat="1" applyFont="1" applyFill="1" applyBorder="1" applyAlignment="1" applyProtection="1">
      <alignment horizontal="center" vertical="center" wrapText="1"/>
    </xf>
    <xf numFmtId="165" fontId="5" fillId="0" borderId="0" xfId="0" applyNumberFormat="1" applyFont="1" applyFill="1" applyBorder="1" applyAlignment="1" applyProtection="1">
      <alignment horizontal="center" vertical="center"/>
    </xf>
    <xf numFmtId="164" fontId="10" fillId="5" borderId="33" xfId="0" applyNumberFormat="1" applyFont="1" applyFill="1" applyBorder="1" applyAlignment="1" applyProtection="1">
      <alignment horizontal="center" vertical="center" wrapText="1"/>
    </xf>
    <xf numFmtId="164" fontId="5" fillId="9" borderId="35"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164" fontId="5" fillId="11" borderId="33" xfId="0" applyNumberFormat="1" applyFont="1" applyFill="1" applyBorder="1" applyAlignment="1" applyProtection="1">
      <alignment horizontal="center" vertical="center"/>
    </xf>
    <xf numFmtId="164" fontId="5" fillId="11" borderId="33" xfId="0" applyNumberFormat="1" applyFont="1" applyFill="1" applyBorder="1" applyAlignment="1" applyProtection="1">
      <alignment horizontal="center" vertical="center" wrapText="1"/>
    </xf>
    <xf numFmtId="167" fontId="10" fillId="5" borderId="34" xfId="0" applyNumberFormat="1" applyFont="1" applyFill="1" applyBorder="1" applyAlignment="1" applyProtection="1">
      <alignment horizontal="center" vertical="center" wrapText="1"/>
    </xf>
    <xf numFmtId="167" fontId="5"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7" fontId="5" fillId="11" borderId="34" xfId="0" applyNumberFormat="1" applyFont="1" applyFill="1" applyBorder="1" applyAlignment="1" applyProtection="1">
      <alignment horizontal="center" vertical="center" wrapText="1"/>
    </xf>
    <xf numFmtId="167" fontId="5" fillId="11" borderId="34" xfId="0" applyNumberFormat="1" applyFont="1" applyFill="1" applyBorder="1" applyAlignment="1" applyProtection="1">
      <alignment horizontal="center" vertical="center"/>
    </xf>
    <xf numFmtId="167" fontId="5" fillId="9" borderId="36" xfId="0" applyNumberFormat="1" applyFont="1" applyFill="1" applyBorder="1" applyAlignment="1" applyProtection="1">
      <alignment horizontal="center" vertical="center"/>
    </xf>
    <xf numFmtId="168"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8"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5"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6" fillId="0" borderId="0" xfId="0" applyFont="1" applyAlignment="1" applyProtection="1">
      <alignment vertical="center" wrapText="1"/>
    </xf>
    <xf numFmtId="0" fontId="0" fillId="0" borderId="0" xfId="0" applyFont="1" applyAlignment="1" applyProtection="1">
      <alignment horizontal="center"/>
    </xf>
    <xf numFmtId="0" fontId="2"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3"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6" fillId="0" borderId="0" xfId="0" applyFont="1" applyProtection="1"/>
    <xf numFmtId="0" fontId="15" fillId="0" borderId="0" xfId="0" applyFont="1" applyProtection="1"/>
    <xf numFmtId="0" fontId="7" fillId="4" borderId="0" xfId="0" applyFont="1" applyFill="1" applyBorder="1" applyAlignment="1" applyProtection="1">
      <alignment vertical="center"/>
    </xf>
    <xf numFmtId="0" fontId="2" fillId="3"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5" fillId="0" borderId="0" xfId="0" applyFont="1" applyFill="1" applyBorder="1" applyProtection="1"/>
    <xf numFmtId="0" fontId="11"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3"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6" fillId="3"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0" fontId="18" fillId="0" borderId="0" xfId="0" applyFont="1" applyFill="1" applyBorder="1" applyAlignment="1" applyProtection="1">
      <alignment vertical="center"/>
    </xf>
    <xf numFmtId="0" fontId="11" fillId="2" borderId="1" xfId="0" applyFont="1" applyFill="1" applyBorder="1" applyAlignment="1" applyProtection="1">
      <alignment horizontal="center" vertical="center" wrapText="1"/>
    </xf>
    <xf numFmtId="0" fontId="5" fillId="0" borderId="3"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0" fontId="5" fillId="0" borderId="21" xfId="0" applyFont="1" applyFill="1" applyBorder="1" applyAlignment="1" applyProtection="1">
      <alignment vertical="center" wrapText="1"/>
    </xf>
    <xf numFmtId="0" fontId="5" fillId="0" borderId="6"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6" xfId="0" applyFont="1" applyFill="1" applyBorder="1" applyAlignment="1" applyProtection="1">
      <alignment vertical="center" wrapText="1"/>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vertical="center" wrapText="1"/>
    </xf>
    <xf numFmtId="0" fontId="10" fillId="5" borderId="1" xfId="0" applyFont="1" applyFill="1" applyBorder="1" applyAlignment="1" applyProtection="1">
      <alignment horizontal="center" wrapText="1"/>
    </xf>
    <xf numFmtId="0" fontId="7" fillId="4" borderId="32" xfId="0" applyFont="1" applyFill="1" applyBorder="1" applyAlignment="1" applyProtection="1">
      <alignment horizontal="right" vertical="center"/>
    </xf>
    <xf numFmtId="0" fontId="7"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7" fillId="0" borderId="0" xfId="0" applyFont="1" applyFill="1" applyBorder="1" applyAlignment="1" applyProtection="1">
      <alignment vertical="center"/>
    </xf>
    <xf numFmtId="0" fontId="7" fillId="4" borderId="0" xfId="0" applyFont="1" applyFill="1" applyBorder="1" applyAlignment="1" applyProtection="1">
      <alignment horizontal="right" vertical="center" wrapText="1"/>
    </xf>
    <xf numFmtId="0" fontId="8" fillId="5" borderId="1" xfId="0" applyFont="1" applyFill="1" applyBorder="1" applyAlignment="1" applyProtection="1">
      <alignment vertical="center"/>
    </xf>
    <xf numFmtId="0" fontId="8" fillId="5" borderId="1" xfId="0" applyFont="1" applyFill="1" applyBorder="1" applyAlignment="1" applyProtection="1">
      <alignment vertical="center" wrapText="1"/>
    </xf>
    <xf numFmtId="0" fontId="7" fillId="0" borderId="1" xfId="0" applyFont="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166" fontId="5" fillId="9" borderId="1" xfId="0" applyNumberFormat="1" applyFont="1" applyFill="1" applyBorder="1" applyAlignment="1" applyProtection="1">
      <alignment horizontal="center" vertical="center" wrapText="1"/>
    </xf>
    <xf numFmtId="166" fontId="7" fillId="9" borderId="1" xfId="0" applyNumberFormat="1" applyFont="1" applyFill="1" applyBorder="1" applyAlignment="1" applyProtection="1">
      <alignment horizontal="center" vertical="center" wrapText="1"/>
    </xf>
    <xf numFmtId="166" fontId="7" fillId="9" borderId="3" xfId="0" applyNumberFormat="1" applyFont="1" applyFill="1" applyBorder="1" applyAlignment="1" applyProtection="1">
      <alignment horizontal="center" vertical="center" wrapText="1"/>
    </xf>
    <xf numFmtId="165" fontId="7" fillId="9" borderId="1" xfId="0" applyNumberFormat="1" applyFont="1" applyFill="1" applyBorder="1" applyAlignment="1" applyProtection="1">
      <alignment horizontal="center" vertical="center" wrapText="1"/>
    </xf>
    <xf numFmtId="0" fontId="12" fillId="4" borderId="1" xfId="0" applyFont="1" applyFill="1" applyBorder="1" applyAlignment="1" applyProtection="1">
      <alignment vertical="center" wrapText="1"/>
    </xf>
    <xf numFmtId="0" fontId="12" fillId="4" borderId="0" xfId="0" applyFont="1" applyFill="1" applyBorder="1" applyAlignment="1" applyProtection="1">
      <alignment horizontal="left" vertical="center"/>
    </xf>
    <xf numFmtId="0" fontId="12" fillId="4" borderId="0" xfId="0" applyFont="1" applyFill="1" applyBorder="1" applyAlignment="1" applyProtection="1">
      <alignment horizontal="center" vertical="center"/>
    </xf>
    <xf numFmtId="0" fontId="0" fillId="0" borderId="1" xfId="0" applyFont="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12" fillId="4" borderId="0" xfId="0" applyFont="1" applyFill="1" applyBorder="1" applyAlignment="1" applyProtection="1">
      <alignment vertical="center" wrapText="1"/>
    </xf>
    <xf numFmtId="0" fontId="29" fillId="0" borderId="0" xfId="0" applyFont="1" applyFill="1" applyProtection="1"/>
    <xf numFmtId="0" fontId="30" fillId="0" borderId="0" xfId="0" applyFont="1" applyFill="1" applyBorder="1" applyAlignment="1" applyProtection="1">
      <alignment vertical="center"/>
    </xf>
    <xf numFmtId="166" fontId="12" fillId="9" borderId="1" xfId="0" applyNumberFormat="1" applyFont="1" applyFill="1" applyBorder="1" applyAlignment="1" applyProtection="1">
      <alignment horizontal="center" vertical="center" wrapText="1"/>
    </xf>
    <xf numFmtId="0" fontId="15" fillId="0" borderId="0" xfId="0" applyFont="1" applyBorder="1" applyProtection="1"/>
    <xf numFmtId="0" fontId="2" fillId="3" borderId="4" xfId="0" applyFont="1" applyFill="1" applyBorder="1" applyAlignment="1" applyProtection="1">
      <alignment horizontal="center" vertical="center"/>
    </xf>
    <xf numFmtId="0" fontId="15" fillId="0" borderId="0" xfId="0" applyFont="1" applyAlignment="1" applyProtection="1">
      <alignment horizontal="center"/>
    </xf>
    <xf numFmtId="0" fontId="5" fillId="0" borderId="1" xfId="0" applyFont="1" applyFill="1" applyBorder="1" applyAlignment="1" applyProtection="1">
      <alignment horizontal="center" wrapText="1"/>
    </xf>
    <xf numFmtId="0" fontId="5" fillId="0" borderId="6" xfId="0" applyFont="1" applyFill="1" applyBorder="1" applyAlignment="1" applyProtection="1">
      <alignment horizontal="center" wrapText="1"/>
    </xf>
    <xf numFmtId="0" fontId="0" fillId="0" borderId="0" xfId="0" applyFont="1" applyBorder="1" applyProtection="1"/>
    <xf numFmtId="0" fontId="12" fillId="0" borderId="25" xfId="0" applyFont="1" applyFill="1" applyBorder="1" applyAlignment="1" applyProtection="1">
      <alignment vertical="center" wrapText="1"/>
    </xf>
    <xf numFmtId="0" fontId="12" fillId="4" borderId="0" xfId="0" applyFont="1" applyFill="1" applyBorder="1" applyAlignment="1" applyProtection="1">
      <alignment horizontal="center" vertical="center" wrapText="1"/>
    </xf>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vertical="center"/>
    </xf>
    <xf numFmtId="0" fontId="3" fillId="3" borderId="3"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0" fillId="0" borderId="0" xfId="0" applyFont="1" applyBorder="1" applyAlignment="1" applyProtection="1"/>
    <xf numFmtId="0" fontId="15" fillId="0" borderId="0" xfId="0" applyFont="1" applyBorder="1" applyAlignment="1" applyProtection="1"/>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31" fillId="0" borderId="26" xfId="0" applyFont="1" applyFill="1" applyBorder="1" applyAlignment="1" applyProtection="1">
      <alignment horizontal="left" vertical="center"/>
    </xf>
    <xf numFmtId="166" fontId="7" fillId="11" borderId="3" xfId="0" applyNumberFormat="1" applyFont="1" applyFill="1" applyBorder="1" applyAlignment="1" applyProtection="1">
      <alignment horizontal="center" vertical="center" wrapText="1"/>
    </xf>
    <xf numFmtId="0" fontId="7" fillId="4" borderId="21" xfId="0" applyFont="1" applyFill="1" applyBorder="1" applyAlignment="1" applyProtection="1">
      <alignment horizontal="left" vertical="center" wrapText="1"/>
    </xf>
    <xf numFmtId="0" fontId="7" fillId="4" borderId="25" xfId="0" applyFont="1" applyFill="1" applyBorder="1" applyAlignment="1" applyProtection="1">
      <alignment horizontal="left" vertical="center" wrapText="1"/>
    </xf>
    <xf numFmtId="0" fontId="7" fillId="4" borderId="2" xfId="0" applyFont="1" applyFill="1" applyBorder="1" applyAlignment="1" applyProtection="1">
      <alignment horizontal="left" vertical="center" wrapText="1"/>
    </xf>
    <xf numFmtId="0" fontId="0" fillId="0" borderId="0" xfId="0" applyFont="1" applyAlignment="1">
      <alignment vertical="top" wrapText="1"/>
    </xf>
    <xf numFmtId="0" fontId="20" fillId="0" borderId="0" xfId="1" applyAlignment="1">
      <alignment vertical="top" wrapText="1"/>
    </xf>
    <xf numFmtId="0" fontId="38" fillId="0" borderId="0" xfId="0" applyFont="1" applyAlignment="1">
      <alignment vertical="top" wrapText="1"/>
    </xf>
    <xf numFmtId="0" fontId="22" fillId="0" borderId="0" xfId="0" applyFont="1" applyAlignment="1">
      <alignment vertical="top"/>
    </xf>
    <xf numFmtId="0" fontId="2" fillId="0" borderId="0" xfId="0" applyFont="1" applyFill="1"/>
    <xf numFmtId="0" fontId="5" fillId="9" borderId="3" xfId="0" applyFont="1" applyFill="1" applyBorder="1" applyAlignment="1" applyProtection="1">
      <alignment horizontal="center" vertical="center" wrapText="1"/>
      <protection locked="0"/>
    </xf>
    <xf numFmtId="0" fontId="5" fillId="9" borderId="8"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5" fillId="9" borderId="8"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164" fontId="5" fillId="9" borderId="1" xfId="0" applyNumberFormat="1" applyFont="1" applyFill="1" applyBorder="1" applyAlignment="1" applyProtection="1">
      <alignment horizontal="center" vertical="center"/>
      <protection locked="0"/>
    </xf>
    <xf numFmtId="166" fontId="12" fillId="9" borderId="1" xfId="0" applyNumberFormat="1"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3" fillId="5" borderId="1" xfId="0" applyFont="1" applyFill="1" applyBorder="1" applyAlignment="1" applyProtection="1">
      <alignment vertical="center" wrapText="1"/>
      <protection locked="0"/>
    </xf>
    <xf numFmtId="166" fontId="5" fillId="9" borderId="1" xfId="0" applyNumberFormat="1" applyFont="1" applyFill="1" applyBorder="1" applyAlignment="1" applyProtection="1">
      <alignment horizontal="right" vertical="center" wrapText="1"/>
      <protection locked="0"/>
    </xf>
    <xf numFmtId="166" fontId="11" fillId="9" borderId="1" xfId="0" applyNumberFormat="1" applyFont="1" applyFill="1" applyBorder="1" applyAlignment="1" applyProtection="1">
      <alignment horizontal="center" vertical="center" wrapText="1"/>
    </xf>
    <xf numFmtId="0" fontId="0" fillId="0" borderId="0" xfId="0" applyFont="1" applyAlignment="1">
      <alignment horizontal="left" vertical="top" wrapText="1"/>
    </xf>
    <xf numFmtId="0" fontId="0" fillId="0" borderId="0" xfId="0" applyAlignment="1">
      <alignment horizontal="left" vertical="top" wrapText="1"/>
    </xf>
    <xf numFmtId="0" fontId="20" fillId="0" borderId="0" xfId="1" applyAlignment="1">
      <alignment horizontal="left" vertical="top"/>
    </xf>
    <xf numFmtId="0" fontId="20" fillId="0" borderId="0" xfId="1" applyAlignment="1">
      <alignment horizontal="left" vertical="top" wrapText="1"/>
    </xf>
    <xf numFmtId="0" fontId="3"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0" fontId="2" fillId="6" borderId="3" xfId="0" applyFont="1" applyFill="1" applyBorder="1" applyAlignment="1" applyProtection="1">
      <alignment horizontal="right"/>
    </xf>
    <xf numFmtId="0" fontId="2" fillId="6" borderId="2" xfId="0" applyFont="1" applyFill="1" applyBorder="1" applyAlignment="1" applyProtection="1">
      <alignment horizontal="right"/>
    </xf>
    <xf numFmtId="0" fontId="2" fillId="6" borderId="2" xfId="0" applyFont="1" applyFill="1" applyBorder="1" applyAlignment="1" applyProtection="1">
      <alignment horizontal="left" vertical="center"/>
    </xf>
    <xf numFmtId="0" fontId="2" fillId="6" borderId="8" xfId="0" applyFont="1" applyFill="1" applyBorder="1" applyAlignment="1" applyProtection="1">
      <alignment horizontal="left" vertical="center"/>
    </xf>
    <xf numFmtId="0" fontId="2" fillId="6" borderId="1"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9" fillId="7" borderId="1" xfId="0" applyFont="1" applyFill="1" applyBorder="1" applyAlignment="1" applyProtection="1">
      <alignment horizontal="left" vertical="center" wrapText="1"/>
    </xf>
    <xf numFmtId="14" fontId="0" fillId="7" borderId="1" xfId="0" applyNumberFormat="1" applyFont="1" applyFill="1" applyBorder="1" applyAlignment="1" applyProtection="1">
      <alignment horizontal="left" vertical="center"/>
      <protection locked="0"/>
    </xf>
    <xf numFmtId="0" fontId="15" fillId="0" borderId="25" xfId="0" applyFont="1" applyBorder="1" applyAlignment="1" applyProtection="1"/>
    <xf numFmtId="0" fontId="9"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2" fillId="8" borderId="0" xfId="0" applyFont="1" applyFill="1" applyBorder="1" applyAlignment="1" applyProtection="1">
      <alignment horizontal="left" vertical="center" wrapText="1"/>
    </xf>
    <xf numFmtId="0" fontId="2" fillId="8" borderId="28" xfId="0" applyFont="1" applyFill="1" applyBorder="1" applyAlignment="1" applyProtection="1">
      <alignment horizontal="left" vertical="center" wrapText="1"/>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 fillId="8" borderId="3" xfId="0" applyFont="1" applyFill="1" applyBorder="1" applyAlignment="1" applyProtection="1">
      <alignment horizontal="left" vertical="center" wrapText="1"/>
    </xf>
    <xf numFmtId="0" fontId="2" fillId="8" borderId="2" xfId="0" applyFont="1" applyFill="1" applyBorder="1" applyAlignment="1" applyProtection="1">
      <alignment horizontal="left" vertical="center" wrapText="1"/>
    </xf>
    <xf numFmtId="0" fontId="2" fillId="8" borderId="8" xfId="0" applyFont="1" applyFill="1" applyBorder="1" applyAlignment="1" applyProtection="1">
      <alignment horizontal="left" vertical="center" wrapText="1"/>
    </xf>
    <xf numFmtId="0" fontId="8" fillId="0" borderId="19" xfId="0" applyFont="1" applyFill="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4" fillId="8" borderId="25" xfId="0" applyFont="1" applyFill="1" applyBorder="1" applyAlignment="1" applyProtection="1">
      <alignment horizontal="right" vertical="center" wrapText="1"/>
    </xf>
    <xf numFmtId="0" fontId="34" fillId="8" borderId="22" xfId="0" applyFont="1" applyFill="1" applyBorder="1" applyAlignment="1" applyProtection="1">
      <alignment horizontal="right" vertical="center" wrapText="1"/>
    </xf>
    <xf numFmtId="0" fontId="7" fillId="4" borderId="21" xfId="0" applyFont="1" applyFill="1" applyBorder="1" applyAlignment="1" applyProtection="1">
      <alignment horizontal="left" vertical="center" wrapText="1"/>
    </xf>
    <xf numFmtId="0" fontId="7" fillId="4" borderId="25" xfId="0" applyFont="1" applyFill="1" applyBorder="1" applyAlignment="1" applyProtection="1">
      <alignment horizontal="left" vertical="center" wrapText="1"/>
    </xf>
    <xf numFmtId="0" fontId="7" fillId="4" borderId="2"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xf>
    <xf numFmtId="0" fontId="12" fillId="9" borderId="3" xfId="0" applyFont="1" applyFill="1" applyBorder="1" applyAlignment="1" applyProtection="1">
      <alignment vertical="center" wrapText="1"/>
    </xf>
    <xf numFmtId="0" fontId="12" fillId="9" borderId="2" xfId="0" applyFont="1" applyFill="1" applyBorder="1" applyAlignment="1" applyProtection="1">
      <alignment vertical="center" wrapText="1"/>
    </xf>
    <xf numFmtId="0" fontId="12" fillId="9" borderId="8" xfId="0" applyFont="1" applyFill="1" applyBorder="1" applyAlignment="1" applyProtection="1">
      <alignment vertical="center" wrapText="1"/>
    </xf>
    <xf numFmtId="0" fontId="12" fillId="0" borderId="13"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0"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13" xfId="0" applyFont="1" applyBorder="1" applyAlignment="1" applyProtection="1">
      <alignment vertical="center" wrapText="1"/>
    </xf>
    <xf numFmtId="0" fontId="5" fillId="0" borderId="5"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15" xfId="0" applyFont="1" applyBorder="1" applyAlignment="1" applyProtection="1">
      <alignment vertical="center" wrapText="1"/>
    </xf>
    <xf numFmtId="0" fontId="5" fillId="0" borderId="16" xfId="0" applyFont="1" applyBorder="1" applyAlignment="1" applyProtection="1">
      <alignment vertical="center" wrapText="1"/>
    </xf>
    <xf numFmtId="0" fontId="5" fillId="0" borderId="17" xfId="0" applyFont="1" applyBorder="1" applyAlignment="1" applyProtection="1">
      <alignment vertical="center" wrapText="1"/>
    </xf>
    <xf numFmtId="0" fontId="8" fillId="5" borderId="3" xfId="0" applyFont="1" applyFill="1" applyBorder="1" applyAlignment="1" applyProtection="1">
      <alignment horizontal="right" vertical="center" wrapText="1"/>
    </xf>
    <xf numFmtId="0" fontId="8" fillId="5" borderId="8" xfId="0" applyFont="1" applyFill="1" applyBorder="1" applyAlignment="1" applyProtection="1">
      <alignment horizontal="right" vertical="center" wrapText="1"/>
    </xf>
    <xf numFmtId="166" fontId="7" fillId="9" borderId="3" xfId="0" applyNumberFormat="1" applyFont="1" applyFill="1" applyBorder="1" applyAlignment="1" applyProtection="1">
      <alignment horizontal="center" vertical="center" wrapText="1"/>
    </xf>
    <xf numFmtId="166" fontId="7" fillId="9" borderId="8" xfId="0" applyNumberFormat="1" applyFont="1" applyFill="1" applyBorder="1" applyAlignment="1" applyProtection="1">
      <alignment horizontal="center" vertical="center" wrapText="1"/>
    </xf>
    <xf numFmtId="165" fontId="7" fillId="9" borderId="3" xfId="0" applyNumberFormat="1" applyFont="1" applyFill="1" applyBorder="1" applyAlignment="1" applyProtection="1">
      <alignment horizontal="center" vertical="center" wrapText="1"/>
    </xf>
    <xf numFmtId="165" fontId="7" fillId="9" borderId="8" xfId="0" applyNumberFormat="1" applyFont="1" applyFill="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9"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28" fillId="0" borderId="0" xfId="0" applyFont="1" applyFill="1" applyBorder="1" applyAlignment="1" applyProtection="1">
      <alignment horizontal="left" vertical="center"/>
    </xf>
    <xf numFmtId="0" fontId="28" fillId="0" borderId="26" xfId="0" applyFont="1" applyFill="1" applyBorder="1" applyAlignment="1" applyProtection="1">
      <alignment horizontal="left" vertical="center"/>
    </xf>
    <xf numFmtId="0" fontId="8" fillId="8" borderId="25" xfId="0" applyFont="1" applyFill="1" applyBorder="1" applyAlignment="1" applyProtection="1">
      <alignment horizontal="right" vertical="top" wrapText="1"/>
    </xf>
    <xf numFmtId="0" fontId="8"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7" fillId="0" borderId="6"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5" fillId="9" borderId="3" xfId="0" applyFont="1" applyFill="1" applyBorder="1" applyAlignment="1" applyProtection="1">
      <alignment horizontal="center" vertical="center" wrapText="1"/>
      <protection locked="0"/>
    </xf>
    <xf numFmtId="0" fontId="5" fillId="9" borderId="8" xfId="0" applyFont="1" applyFill="1" applyBorder="1" applyAlignment="1" applyProtection="1">
      <alignment horizontal="center" vertical="center" wrapText="1"/>
      <protection locked="0"/>
    </xf>
    <xf numFmtId="0" fontId="5" fillId="9" borderId="21" xfId="0" applyFont="1" applyFill="1" applyBorder="1" applyAlignment="1" applyProtection="1">
      <alignment horizontal="center" vertical="center" wrapText="1"/>
      <protection locked="0"/>
    </xf>
    <xf numFmtId="0" fontId="5" fillId="9"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xf>
    <xf numFmtId="0" fontId="8" fillId="8" borderId="25" xfId="0" applyFont="1" applyFill="1" applyBorder="1" applyAlignment="1" applyProtection="1">
      <alignment horizontal="right" vertical="center"/>
    </xf>
    <xf numFmtId="0" fontId="8" fillId="8" borderId="22" xfId="0" applyFont="1" applyFill="1" applyBorder="1" applyAlignment="1" applyProtection="1">
      <alignment horizontal="right" vertical="center"/>
    </xf>
    <xf numFmtId="0" fontId="8" fillId="8" borderId="0" xfId="0" applyFont="1" applyFill="1" applyBorder="1" applyAlignment="1" applyProtection="1">
      <alignment horizontal="right" vertical="center"/>
    </xf>
    <xf numFmtId="0" fontId="8" fillId="8" borderId="28" xfId="0" applyFont="1" applyFill="1" applyBorder="1" applyAlignment="1" applyProtection="1">
      <alignment horizontal="right" vertical="center"/>
    </xf>
    <xf numFmtId="0" fontId="5" fillId="0" borderId="21"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30"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15" fillId="0" borderId="0" xfId="0" applyFont="1" applyAlignment="1" applyProtection="1"/>
    <xf numFmtId="0" fontId="2" fillId="8" borderId="1" xfId="0" applyFont="1" applyFill="1" applyBorder="1" applyAlignment="1" applyProtection="1">
      <alignment horizontal="left" vertical="center" wrapText="1"/>
    </xf>
    <xf numFmtId="0" fontId="11" fillId="2" borderId="21"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27"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8" xfId="0" applyFont="1" applyFill="1" applyBorder="1" applyAlignment="1" applyProtection="1">
      <alignment horizontal="left" vertical="center"/>
    </xf>
    <xf numFmtId="0" fontId="2" fillId="8" borderId="26" xfId="0" applyFont="1" applyFill="1" applyBorder="1" applyAlignment="1" applyProtection="1">
      <alignment horizontal="left" vertical="center" wrapText="1"/>
    </xf>
    <xf numFmtId="0" fontId="2" fillId="8" borderId="24" xfId="0" applyFont="1" applyFill="1" applyBorder="1" applyAlignment="1" applyProtection="1">
      <alignment horizontal="left" vertical="center" wrapText="1"/>
    </xf>
    <xf numFmtId="0" fontId="16" fillId="3" borderId="1" xfId="0" applyFont="1" applyFill="1" applyBorder="1" applyAlignment="1" applyProtection="1">
      <alignment horizontal="center" vertical="center"/>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left" vertical="center"/>
      <protection locked="0"/>
    </xf>
    <xf numFmtId="0" fontId="0" fillId="9" borderId="1"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5" fillId="0" borderId="6"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wrapText="1"/>
    </xf>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vertical="center"/>
    </xf>
    <xf numFmtId="14" fontId="0" fillId="9" borderId="1" xfId="0" applyNumberFormat="1" applyFont="1" applyFill="1" applyBorder="1" applyAlignment="1" applyProtection="1">
      <alignment horizontal="left" vertical="center"/>
      <protection locked="0"/>
    </xf>
    <xf numFmtId="0" fontId="3" fillId="3" borderId="3" xfId="0" applyFont="1" applyFill="1" applyBorder="1" applyAlignment="1" applyProtection="1">
      <alignment horizontal="right" vertical="center"/>
    </xf>
    <xf numFmtId="0" fontId="3" fillId="3" borderId="8" xfId="0" applyFont="1" applyFill="1" applyBorder="1" applyAlignment="1" applyProtection="1">
      <alignment horizontal="right" vertical="center"/>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2" fillId="8" borderId="3" xfId="0" applyFont="1" applyFill="1" applyBorder="1" applyAlignment="1" applyProtection="1">
      <alignment horizontal="left"/>
    </xf>
    <xf numFmtId="0" fontId="2"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8" fillId="5" borderId="21" xfId="0" applyFont="1" applyFill="1" applyBorder="1" applyAlignment="1" applyProtection="1">
      <alignment horizontal="right" vertical="center" wrapText="1"/>
    </xf>
    <xf numFmtId="0" fontId="8"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2" fillId="8" borderId="3" xfId="0" applyFont="1" applyFill="1" applyBorder="1" applyAlignment="1" applyProtection="1">
      <alignment vertical="center" wrapText="1"/>
    </xf>
    <xf numFmtId="0" fontId="2" fillId="8" borderId="2" xfId="0" applyFont="1" applyFill="1" applyBorder="1" applyAlignment="1" applyProtection="1">
      <alignment vertical="center" wrapText="1"/>
    </xf>
    <xf numFmtId="0" fontId="2" fillId="8" borderId="8" xfId="0" applyFont="1" applyFill="1" applyBorder="1" applyAlignment="1" applyProtection="1">
      <alignment vertical="center" wrapText="1"/>
    </xf>
    <xf numFmtId="0" fontId="8" fillId="5" borderId="3" xfId="0" applyFont="1" applyFill="1" applyBorder="1" applyAlignment="1" applyProtection="1">
      <alignment horizontal="right" vertical="top" wrapText="1"/>
    </xf>
    <xf numFmtId="0" fontId="8" fillId="5" borderId="8" xfId="0" applyFont="1" applyFill="1" applyBorder="1" applyAlignment="1" applyProtection="1">
      <alignment horizontal="right" vertical="top" wrapText="1"/>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8" fillId="0" borderId="37"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wrapText="1"/>
    </xf>
    <xf numFmtId="0" fontId="15" fillId="0" borderId="25" xfId="0" applyFont="1" applyFill="1" applyBorder="1" applyAlignment="1" applyProtection="1"/>
    <xf numFmtId="0" fontId="15" fillId="0" borderId="0" xfId="0" applyFont="1" applyFill="1" applyAlignment="1" applyProtection="1"/>
    <xf numFmtId="0" fontId="5" fillId="0" borderId="6"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0" xfId="0" applyFont="1" applyBorder="1" applyAlignment="1" applyProtection="1">
      <alignment vertical="center" wrapText="1"/>
    </xf>
    <xf numFmtId="0" fontId="12" fillId="0" borderId="11" xfId="0" applyFont="1" applyBorder="1" applyAlignment="1" applyProtection="1">
      <alignment vertical="center" wrapText="1"/>
    </xf>
    <xf numFmtId="0" fontId="12" fillId="0" borderId="12" xfId="0" applyFont="1" applyBorder="1" applyAlignment="1" applyProtection="1">
      <alignment vertical="center" wrapText="1"/>
    </xf>
    <xf numFmtId="0" fontId="12" fillId="0" borderId="13"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14" xfId="0" applyFont="1" applyBorder="1" applyAlignment="1" applyProtection="1">
      <alignment vertical="center" wrapText="1"/>
    </xf>
    <xf numFmtId="0" fontId="12" fillId="0" borderId="15" xfId="0" applyFont="1" applyBorder="1" applyAlignment="1" applyProtection="1">
      <alignment vertical="center" wrapText="1"/>
    </xf>
    <xf numFmtId="0" fontId="12" fillId="0" borderId="16" xfId="0" applyFont="1" applyBorder="1" applyAlignment="1" applyProtection="1">
      <alignment vertical="center" wrapText="1"/>
    </xf>
    <xf numFmtId="0" fontId="12" fillId="0" borderId="17" xfId="0" applyFont="1" applyBorder="1" applyAlignment="1" applyProtection="1">
      <alignment vertical="center" wrapText="1"/>
    </xf>
    <xf numFmtId="0" fontId="12" fillId="9" borderId="1" xfId="0" applyFont="1" applyFill="1" applyBorder="1" applyAlignment="1" applyProtection="1">
      <alignment vertical="center" wrapText="1"/>
    </xf>
    <xf numFmtId="0" fontId="2" fillId="8" borderId="1" xfId="0" applyFont="1" applyFill="1" applyBorder="1" applyAlignment="1" applyProtection="1">
      <alignment horizontal="left"/>
    </xf>
    <xf numFmtId="0" fontId="2" fillId="8" borderId="1" xfId="0" applyFont="1" applyFill="1" applyBorder="1" applyAlignment="1" applyProtection="1">
      <alignment horizontal="left" vertical="center"/>
    </xf>
    <xf numFmtId="0" fontId="8" fillId="10" borderId="25" xfId="0" applyFont="1" applyFill="1" applyBorder="1" applyAlignment="1" applyProtection="1">
      <alignment horizontal="right" vertical="top" wrapText="1"/>
    </xf>
    <xf numFmtId="0" fontId="8"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5" fillId="11" borderId="3" xfId="0" applyFont="1" applyFill="1" applyBorder="1" applyAlignment="1" applyProtection="1">
      <alignment horizontal="center" vertical="center" wrapText="1"/>
      <protection locked="0"/>
    </xf>
    <xf numFmtId="0" fontId="5" fillId="11" borderId="8" xfId="0" applyFont="1" applyFill="1" applyBorder="1" applyAlignment="1" applyProtection="1">
      <alignment horizontal="center" vertical="center" wrapText="1"/>
      <protection locked="0"/>
    </xf>
    <xf numFmtId="0" fontId="5" fillId="11" borderId="21" xfId="0" applyFont="1" applyFill="1" applyBorder="1" applyAlignment="1" applyProtection="1">
      <alignment horizontal="center" vertical="center" wrapText="1"/>
      <protection locked="0"/>
    </xf>
    <xf numFmtId="0" fontId="5" fillId="11" borderId="22" xfId="0" applyFont="1" applyFill="1" applyBorder="1" applyAlignment="1" applyProtection="1">
      <alignment horizontal="center" vertical="center" wrapText="1"/>
      <protection locked="0"/>
    </xf>
    <xf numFmtId="166" fontId="7" fillId="11" borderId="3" xfId="0" applyNumberFormat="1" applyFont="1" applyFill="1" applyBorder="1" applyAlignment="1" applyProtection="1">
      <alignment horizontal="center" vertical="center" wrapText="1"/>
    </xf>
    <xf numFmtId="166" fontId="7" fillId="11" borderId="8" xfId="0" applyNumberFormat="1" applyFont="1" applyFill="1" applyBorder="1" applyAlignment="1" applyProtection="1">
      <alignment horizontal="center" vertical="center" wrapText="1"/>
    </xf>
    <xf numFmtId="165" fontId="7" fillId="11" borderId="3" xfId="0" applyNumberFormat="1" applyFont="1" applyFill="1" applyBorder="1" applyAlignment="1" applyProtection="1">
      <alignment horizontal="center" vertical="center" wrapText="1"/>
    </xf>
    <xf numFmtId="165" fontId="7" fillId="11" borderId="8" xfId="0" applyNumberFormat="1" applyFont="1" applyFill="1" applyBorder="1" applyAlignment="1" applyProtection="1">
      <alignment horizontal="center" vertical="center" wrapText="1"/>
    </xf>
    <xf numFmtId="0" fontId="2" fillId="10" borderId="21" xfId="0" applyFont="1" applyFill="1" applyBorder="1" applyAlignment="1" applyProtection="1">
      <alignment horizontal="left" vertical="center" wrapText="1"/>
    </xf>
    <xf numFmtId="0" fontId="2" fillId="10" borderId="22" xfId="0" applyFont="1" applyFill="1" applyBorder="1" applyAlignment="1" applyProtection="1">
      <alignment horizontal="left" vertical="center" wrapText="1"/>
    </xf>
    <xf numFmtId="0" fontId="2" fillId="10" borderId="27" xfId="0" applyFont="1" applyFill="1" applyBorder="1" applyAlignment="1" applyProtection="1">
      <alignment horizontal="left" vertical="center" wrapText="1"/>
    </xf>
    <xf numFmtId="0" fontId="2" fillId="10" borderId="28" xfId="0" applyFont="1" applyFill="1" applyBorder="1" applyAlignment="1" applyProtection="1">
      <alignment horizontal="left" vertical="center" wrapText="1"/>
    </xf>
    <xf numFmtId="0" fontId="2" fillId="10" borderId="23" xfId="0" applyFont="1" applyFill="1" applyBorder="1" applyAlignment="1" applyProtection="1">
      <alignment horizontal="left" vertical="center" wrapText="1"/>
    </xf>
    <xf numFmtId="0" fontId="2" fillId="10" borderId="24" xfId="0" applyFont="1" applyFill="1" applyBorder="1" applyAlignment="1" applyProtection="1">
      <alignment horizontal="left" vertical="center" wrapText="1"/>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0" fontId="8" fillId="10" borderId="3" xfId="0" applyFont="1" applyFill="1" applyBorder="1" applyAlignment="1" applyProtection="1">
      <alignment horizontal="left" vertical="center"/>
    </xf>
    <xf numFmtId="0" fontId="8" fillId="10" borderId="8" xfId="0" applyFont="1" applyFill="1" applyBorder="1" applyAlignment="1" applyProtection="1">
      <alignment horizontal="left" vertical="center"/>
    </xf>
    <xf numFmtId="0" fontId="7" fillId="0" borderId="9" xfId="0" applyFont="1" applyBorder="1" applyAlignment="1" applyProtection="1">
      <alignment horizontal="center" vertical="center" wrapText="1"/>
    </xf>
    <xf numFmtId="0" fontId="12" fillId="11" borderId="3" xfId="0" applyFont="1" applyFill="1" applyBorder="1" applyAlignment="1" applyProtection="1">
      <alignment horizontal="center" vertical="center" wrapText="1"/>
    </xf>
    <xf numFmtId="0" fontId="12" fillId="11" borderId="2" xfId="0" applyFont="1" applyFill="1" applyBorder="1" applyAlignment="1" applyProtection="1">
      <alignment horizontal="center" vertical="center" wrapText="1"/>
    </xf>
    <xf numFmtId="0" fontId="12" fillId="11" borderId="8" xfId="0" applyFont="1" applyFill="1" applyBorder="1" applyAlignment="1" applyProtection="1">
      <alignment horizontal="center" vertical="center" wrapText="1"/>
    </xf>
    <xf numFmtId="0" fontId="0" fillId="11" borderId="1" xfId="0" applyFont="1" applyFill="1" applyBorder="1" applyAlignment="1" applyProtection="1">
      <alignment horizontal="left" vertical="center"/>
      <protection locked="0"/>
    </xf>
    <xf numFmtId="0" fontId="3" fillId="3" borderId="3"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4" fillId="10" borderId="25" xfId="0" applyFont="1" applyFill="1" applyBorder="1" applyAlignment="1" applyProtection="1">
      <alignment horizontal="right" vertical="center" wrapText="1"/>
    </xf>
    <xf numFmtId="0" fontId="34" fillId="10" borderId="22" xfId="0" applyFont="1" applyFill="1" applyBorder="1" applyAlignment="1" applyProtection="1">
      <alignment horizontal="right" vertical="center" wrapText="1"/>
    </xf>
    <xf numFmtId="0" fontId="2" fillId="10" borderId="0" xfId="0" applyFont="1" applyFill="1" applyBorder="1" applyAlignment="1" applyProtection="1">
      <alignment horizontal="left" vertical="center" wrapText="1"/>
    </xf>
    <xf numFmtId="0" fontId="2" fillId="10" borderId="26" xfId="0" applyFont="1" applyFill="1" applyBorder="1" applyAlignment="1" applyProtection="1">
      <alignment horizontal="left" vertical="center" wrapText="1"/>
    </xf>
    <xf numFmtId="0" fontId="2" fillId="10" borderId="1" xfId="0" quotePrefix="1" applyFont="1" applyFill="1" applyBorder="1" applyAlignment="1" applyProtection="1">
      <alignment horizontal="left" vertical="center" wrapText="1"/>
    </xf>
    <xf numFmtId="0" fontId="2"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8" fillId="10" borderId="25" xfId="0" applyFont="1" applyFill="1" applyBorder="1" applyAlignment="1" applyProtection="1">
      <alignment horizontal="right" vertical="center"/>
    </xf>
    <xf numFmtId="0" fontId="8" fillId="10" borderId="22" xfId="0" applyFont="1" applyFill="1" applyBorder="1" applyAlignment="1" applyProtection="1">
      <alignment horizontal="right" vertical="center"/>
    </xf>
    <xf numFmtId="0" fontId="8" fillId="10" borderId="0" xfId="0" applyFont="1" applyFill="1" applyBorder="1" applyAlignment="1" applyProtection="1">
      <alignment horizontal="right" vertical="center"/>
    </xf>
    <xf numFmtId="0" fontId="8" fillId="10" borderId="28" xfId="0" applyFont="1" applyFill="1" applyBorder="1" applyAlignment="1" applyProtection="1">
      <alignment horizontal="right" vertical="center"/>
    </xf>
    <xf numFmtId="0" fontId="2" fillId="10" borderId="1" xfId="0" applyFont="1" applyFill="1" applyBorder="1" applyAlignment="1" applyProtection="1">
      <alignment horizontal="right"/>
    </xf>
    <xf numFmtId="0" fontId="2"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2" fillId="10" borderId="3" xfId="0" applyFont="1" applyFill="1" applyBorder="1" applyAlignment="1" applyProtection="1">
      <alignment horizontal="left" vertical="center" wrapText="1"/>
    </xf>
    <xf numFmtId="0" fontId="2" fillId="10" borderId="2" xfId="0" applyFont="1" applyFill="1" applyBorder="1" applyAlignment="1" applyProtection="1">
      <alignment horizontal="left" vertical="center" wrapText="1"/>
    </xf>
    <xf numFmtId="0" fontId="2"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2" xr:uid="{F429DA4C-9A5E-4ADE-8F76-1855E40D20A5}"/>
    <cellStyle name="Note 2" xfId="43" xr:uid="{7529EDAA-47E3-4E4B-8872-5D1FB34D6A15}"/>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colors>
    <mruColors>
      <color rgb="FF99CCFF"/>
      <color rgb="FF009999"/>
      <color rgb="FF33CCCC"/>
      <color rgb="FF00CC99"/>
      <color rgb="FFCCCCFF"/>
      <color rgb="FF660066"/>
      <color rgb="FFCCECFF"/>
      <color rgb="FF008080"/>
      <color rgb="FF00339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topLeftCell="A19" workbookViewId="0">
      <selection activeCell="B48" sqref="B48"/>
    </sheetView>
  </sheetViews>
  <sheetFormatPr defaultRowHeight="12.5" x14ac:dyDescent="0.25"/>
  <cols>
    <col min="12" max="12" width="16.81640625" customWidth="1"/>
    <col min="13" max="13" width="4.26953125" customWidth="1"/>
    <col min="14" max="14" width="3.54296875" customWidth="1"/>
  </cols>
  <sheetData>
    <row r="1" spans="1:15" s="1" customFormat="1" ht="26.25" customHeight="1" x14ac:dyDescent="0.4">
      <c r="A1" s="7" t="s">
        <v>0</v>
      </c>
      <c r="B1" s="3"/>
      <c r="C1" s="3"/>
      <c r="D1" s="3"/>
      <c r="E1" s="3"/>
      <c r="F1" s="3"/>
      <c r="G1" s="3"/>
      <c r="H1" s="3"/>
      <c r="I1" s="3"/>
      <c r="J1" s="3"/>
      <c r="K1" s="3"/>
      <c r="L1" s="3"/>
    </row>
    <row r="3" spans="1:15" ht="13" x14ac:dyDescent="0.3">
      <c r="A3" s="8" t="s">
        <v>1</v>
      </c>
      <c r="B3" s="9"/>
      <c r="C3" s="9"/>
      <c r="D3" s="9"/>
      <c r="E3" s="9"/>
      <c r="F3" s="9"/>
      <c r="G3" s="9"/>
      <c r="H3" s="9"/>
      <c r="I3" s="9"/>
      <c r="J3" s="9"/>
      <c r="K3" s="9"/>
      <c r="L3" s="9"/>
      <c r="M3" s="5"/>
      <c r="N3" s="5"/>
      <c r="O3" s="5"/>
    </row>
    <row r="4" spans="1:15" ht="9.75" customHeight="1" x14ac:dyDescent="0.25">
      <c r="A4" s="4"/>
      <c r="B4" s="5"/>
      <c r="C4" s="5"/>
      <c r="D4" s="5"/>
      <c r="E4" s="5"/>
      <c r="F4" s="5"/>
      <c r="G4" s="5"/>
      <c r="H4" s="5"/>
      <c r="I4" s="5"/>
      <c r="J4" s="5"/>
      <c r="K4" s="5"/>
      <c r="L4" s="5"/>
    </row>
    <row r="5" spans="1:15" ht="12.75" customHeight="1" x14ac:dyDescent="0.25">
      <c r="A5" s="192" t="s">
        <v>207</v>
      </c>
      <c r="B5" s="192"/>
      <c r="C5" s="192"/>
      <c r="D5" s="192"/>
      <c r="E5" s="192"/>
      <c r="F5" s="192"/>
      <c r="G5" s="192"/>
      <c r="H5" s="192"/>
      <c r="I5" s="192"/>
      <c r="J5" s="192"/>
      <c r="K5" s="192"/>
      <c r="L5" s="192"/>
    </row>
    <row r="6" spans="1:15" ht="12.75" customHeight="1" x14ac:dyDescent="0.25">
      <c r="A6" s="192"/>
      <c r="B6" s="192"/>
      <c r="C6" s="192"/>
      <c r="D6" s="192"/>
      <c r="E6" s="192"/>
      <c r="F6" s="192"/>
      <c r="G6" s="192"/>
      <c r="H6" s="192"/>
      <c r="I6" s="192"/>
      <c r="J6" s="192"/>
      <c r="K6" s="192"/>
      <c r="L6" s="192"/>
    </row>
    <row r="7" spans="1:15" ht="12.75" customHeight="1" x14ac:dyDescent="0.25">
      <c r="A7" s="192"/>
      <c r="B7" s="192"/>
      <c r="C7" s="192"/>
      <c r="D7" s="192"/>
      <c r="E7" s="192"/>
      <c r="F7" s="192"/>
      <c r="G7" s="192"/>
      <c r="H7" s="192"/>
      <c r="I7" s="192"/>
      <c r="J7" s="192"/>
      <c r="K7" s="192"/>
      <c r="L7" s="192"/>
    </row>
    <row r="8" spans="1:15" ht="34.5" customHeight="1" x14ac:dyDescent="0.25">
      <c r="A8" s="195" t="s">
        <v>200</v>
      </c>
      <c r="B8" s="192"/>
      <c r="C8" s="192"/>
      <c r="D8" s="192"/>
      <c r="E8" s="192"/>
      <c r="F8" s="192"/>
      <c r="G8" s="192"/>
      <c r="H8" s="192"/>
      <c r="I8" s="192"/>
      <c r="J8" s="192"/>
      <c r="K8" s="192"/>
      <c r="L8" s="192"/>
    </row>
    <row r="9" spans="1:15" ht="15" customHeight="1" x14ac:dyDescent="0.25">
      <c r="A9" s="192" t="s">
        <v>206</v>
      </c>
      <c r="B9" s="192"/>
      <c r="C9" s="192"/>
      <c r="D9" s="192"/>
      <c r="E9" s="192"/>
      <c r="F9" s="192"/>
      <c r="G9" s="192"/>
      <c r="H9" s="192"/>
      <c r="I9" s="192"/>
      <c r="J9" s="192"/>
      <c r="K9" s="192"/>
      <c r="L9" s="192"/>
    </row>
    <row r="10" spans="1:15" ht="33" customHeight="1" x14ac:dyDescent="0.25">
      <c r="A10" s="192"/>
      <c r="B10" s="192"/>
      <c r="C10" s="192"/>
      <c r="D10" s="192"/>
      <c r="E10" s="192"/>
      <c r="F10" s="192"/>
      <c r="G10" s="192"/>
      <c r="H10" s="192"/>
      <c r="I10" s="192"/>
      <c r="J10" s="192"/>
      <c r="K10" s="192"/>
      <c r="L10" s="192"/>
    </row>
    <row r="11" spans="1:15" ht="15" customHeight="1" x14ac:dyDescent="0.25">
      <c r="A11" s="170" t="s">
        <v>201</v>
      </c>
      <c r="B11" s="169"/>
      <c r="C11" s="169"/>
      <c r="D11" s="167"/>
      <c r="E11" s="167"/>
      <c r="F11" s="167"/>
      <c r="G11" s="167"/>
      <c r="H11" s="167"/>
      <c r="I11" s="167"/>
      <c r="J11" s="167"/>
      <c r="K11" s="167"/>
      <c r="L11" s="167"/>
    </row>
    <row r="12" spans="1:15" x14ac:dyDescent="0.25">
      <c r="A12" s="192" t="s">
        <v>202</v>
      </c>
      <c r="B12" s="192"/>
      <c r="C12" s="192"/>
      <c r="D12" s="192"/>
      <c r="E12" s="192"/>
      <c r="F12" s="192"/>
      <c r="G12" s="192"/>
      <c r="H12" s="192"/>
      <c r="I12" s="192"/>
      <c r="J12" s="192"/>
      <c r="K12" s="192"/>
      <c r="L12" s="192"/>
    </row>
    <row r="13" spans="1:15" ht="35.25" customHeight="1" x14ac:dyDescent="0.25">
      <c r="A13" s="192"/>
      <c r="B13" s="192"/>
      <c r="C13" s="192"/>
      <c r="D13" s="192"/>
      <c r="E13" s="192"/>
      <c r="F13" s="192"/>
      <c r="G13" s="192"/>
      <c r="H13" s="192"/>
      <c r="I13" s="192"/>
      <c r="J13" s="192"/>
      <c r="K13" s="192"/>
      <c r="L13" s="192"/>
    </row>
    <row r="14" spans="1:15" ht="13" x14ac:dyDescent="0.25">
      <c r="A14" s="170" t="s">
        <v>203</v>
      </c>
      <c r="B14" s="167"/>
      <c r="C14" s="167"/>
      <c r="D14" s="167"/>
      <c r="E14" s="167"/>
      <c r="F14" s="167"/>
      <c r="G14" s="167"/>
      <c r="H14" s="167"/>
      <c r="I14" s="167"/>
      <c r="J14" s="167"/>
      <c r="K14" s="167"/>
      <c r="L14" s="167"/>
    </row>
    <row r="15" spans="1:15" x14ac:dyDescent="0.25">
      <c r="A15" s="192" t="s">
        <v>204</v>
      </c>
      <c r="B15" s="192"/>
      <c r="C15" s="192"/>
      <c r="D15" s="192"/>
      <c r="E15" s="192"/>
      <c r="F15" s="192"/>
      <c r="G15" s="192"/>
      <c r="H15" s="192"/>
      <c r="I15" s="192"/>
      <c r="J15" s="192"/>
      <c r="K15" s="192"/>
      <c r="L15" s="192"/>
    </row>
    <row r="16" spans="1:15" ht="84" customHeight="1" x14ac:dyDescent="0.25">
      <c r="A16" s="192"/>
      <c r="B16" s="192"/>
      <c r="C16" s="192"/>
      <c r="D16" s="192"/>
      <c r="E16" s="192"/>
      <c r="F16" s="192"/>
      <c r="G16" s="192"/>
      <c r="H16" s="192"/>
      <c r="I16" s="192"/>
      <c r="J16" s="192"/>
      <c r="K16" s="192"/>
      <c r="L16" s="192"/>
    </row>
    <row r="17" spans="1:12" ht="13" x14ac:dyDescent="0.25">
      <c r="A17" s="170" t="s">
        <v>205</v>
      </c>
      <c r="B17" s="167"/>
      <c r="C17" s="167"/>
      <c r="D17" s="167"/>
      <c r="E17" s="167"/>
      <c r="F17" s="167"/>
      <c r="G17" s="167"/>
      <c r="H17" s="167"/>
      <c r="I17" s="167"/>
      <c r="J17" s="167"/>
      <c r="K17" s="167"/>
      <c r="L17" s="167"/>
    </row>
    <row r="18" spans="1:12" x14ac:dyDescent="0.25">
      <c r="A18" s="192" t="s">
        <v>208</v>
      </c>
      <c r="B18" s="192"/>
      <c r="C18" s="192"/>
      <c r="D18" s="192"/>
      <c r="E18" s="192"/>
      <c r="F18" s="192"/>
      <c r="G18" s="192"/>
      <c r="H18" s="192"/>
      <c r="I18" s="192"/>
      <c r="J18" s="192"/>
      <c r="K18" s="192"/>
      <c r="L18" s="192"/>
    </row>
    <row r="19" spans="1:12" x14ac:dyDescent="0.25">
      <c r="A19" s="192"/>
      <c r="B19" s="192"/>
      <c r="C19" s="192"/>
      <c r="D19" s="192"/>
      <c r="E19" s="192"/>
      <c r="F19" s="192"/>
      <c r="G19" s="192"/>
      <c r="H19" s="192"/>
      <c r="I19" s="192"/>
      <c r="J19" s="192"/>
      <c r="K19" s="192"/>
      <c r="L19" s="192"/>
    </row>
    <row r="20" spans="1:12" ht="27.75" customHeight="1" x14ac:dyDescent="0.25">
      <c r="A20" s="192"/>
      <c r="B20" s="192"/>
      <c r="C20" s="192"/>
      <c r="D20" s="192"/>
      <c r="E20" s="192"/>
      <c r="F20" s="192"/>
      <c r="G20" s="192"/>
      <c r="H20" s="192"/>
      <c r="I20" s="192"/>
      <c r="J20" s="192"/>
      <c r="K20" s="192"/>
      <c r="L20" s="192"/>
    </row>
    <row r="21" spans="1:12" ht="14.25" customHeight="1" x14ac:dyDescent="0.25">
      <c r="A21" s="194" t="s">
        <v>4</v>
      </c>
      <c r="B21" s="194"/>
      <c r="C21" s="194"/>
      <c r="D21" s="194"/>
      <c r="E21" s="194"/>
      <c r="F21" s="194"/>
      <c r="G21" s="194"/>
      <c r="H21" s="194"/>
      <c r="I21" s="194"/>
      <c r="J21" s="194"/>
      <c r="K21" s="194"/>
      <c r="L21" s="194"/>
    </row>
    <row r="22" spans="1:12" x14ac:dyDescent="0.25">
      <c r="A22" s="168"/>
      <c r="B22" s="167"/>
      <c r="C22" s="167"/>
      <c r="D22" s="167"/>
      <c r="E22" s="167"/>
      <c r="F22" s="167"/>
      <c r="G22" s="167"/>
      <c r="H22" s="167"/>
      <c r="I22" s="167"/>
      <c r="J22" s="167"/>
      <c r="K22" s="167"/>
      <c r="L22" s="167"/>
    </row>
    <row r="23" spans="1:12" s="5" customFormat="1" ht="14.25" customHeight="1" x14ac:dyDescent="0.3">
      <c r="A23" s="8" t="s">
        <v>2</v>
      </c>
      <c r="B23" s="9"/>
      <c r="C23" s="9"/>
      <c r="D23" s="9"/>
      <c r="E23" s="9"/>
      <c r="F23" s="9"/>
      <c r="G23" s="9"/>
      <c r="H23" s="9"/>
      <c r="I23" s="9"/>
      <c r="J23" s="9"/>
      <c r="K23" s="9"/>
      <c r="L23" s="9"/>
    </row>
    <row r="24" spans="1:12" s="5" customFormat="1" ht="10.5" customHeight="1" x14ac:dyDescent="0.3">
      <c r="A24" s="171"/>
    </row>
    <row r="25" spans="1:12" s="5" customFormat="1" ht="14.25" customHeight="1" x14ac:dyDescent="0.25">
      <c r="A25" s="193" t="s">
        <v>3</v>
      </c>
      <c r="B25" s="193"/>
      <c r="C25" s="193"/>
      <c r="D25" s="193"/>
      <c r="E25" s="193"/>
      <c r="F25" s="193"/>
      <c r="G25" s="193"/>
      <c r="H25" s="193"/>
      <c r="I25" s="193"/>
      <c r="J25" s="193"/>
      <c r="K25" s="193"/>
      <c r="L25" s="193"/>
    </row>
    <row r="26" spans="1:12" x14ac:dyDescent="0.25">
      <c r="A26" s="6" t="s">
        <v>4</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topLeftCell="A25" zoomScale="85" zoomScaleNormal="85" workbookViewId="0">
      <selection activeCell="C11" sqref="C11:D11"/>
    </sheetView>
  </sheetViews>
  <sheetFormatPr defaultColWidth="9.1796875" defaultRowHeight="12.5" x14ac:dyDescent="0.25"/>
  <cols>
    <col min="1" max="1" width="3.81640625" style="83" customWidth="1"/>
    <col min="2" max="2" width="40.54296875" style="87" customWidth="1"/>
    <col min="3" max="4" width="26.26953125" style="88" customWidth="1"/>
    <col min="5" max="5" width="24.54296875" style="88" customWidth="1"/>
    <col min="6" max="6" width="69.81640625" style="88" customWidth="1"/>
    <col min="7" max="7" width="9.1796875" style="78"/>
    <col min="8" max="8" width="18.1796875" style="78" customWidth="1"/>
    <col min="9" max="13" width="15.26953125" style="78" customWidth="1"/>
    <col min="14" max="14" width="13.1796875" style="78" bestFit="1" customWidth="1"/>
    <col min="15" max="18" width="9.1796875" style="78"/>
    <col min="19" max="19" width="13" style="78" customWidth="1"/>
    <col min="20" max="20" width="15.54296875" style="78" customWidth="1"/>
    <col min="21" max="21" width="20.54296875" style="78" customWidth="1"/>
    <col min="22" max="26" width="9.1796875" style="78"/>
    <col min="27" max="27" width="46" style="78" bestFit="1" customWidth="1"/>
    <col min="28" max="28" width="126.453125" style="78" customWidth="1"/>
    <col min="29" max="16384" width="9.1796875" style="78"/>
  </cols>
  <sheetData>
    <row r="1" spans="1:7" ht="13" x14ac:dyDescent="0.3">
      <c r="A1" s="198" t="s">
        <v>5</v>
      </c>
      <c r="B1" s="199"/>
      <c r="C1" s="200"/>
      <c r="D1" s="200"/>
      <c r="E1" s="200"/>
      <c r="F1" s="201"/>
    </row>
    <row r="2" spans="1:7" ht="15.75" customHeight="1" x14ac:dyDescent="0.25">
      <c r="A2" s="196" t="s">
        <v>6</v>
      </c>
      <c r="B2" s="196"/>
      <c r="C2" s="197"/>
      <c r="D2" s="197"/>
      <c r="E2" s="197"/>
      <c r="F2" s="197"/>
    </row>
    <row r="3" spans="1:7" ht="15.75" customHeight="1" x14ac:dyDescent="0.25">
      <c r="A3" s="79"/>
      <c r="B3" s="80" t="s">
        <v>7</v>
      </c>
      <c r="C3" s="197"/>
      <c r="D3" s="197"/>
      <c r="E3" s="197"/>
      <c r="F3" s="197"/>
    </row>
    <row r="4" spans="1:7" ht="15.75" customHeight="1" x14ac:dyDescent="0.25">
      <c r="A4" s="196" t="s">
        <v>8</v>
      </c>
      <c r="B4" s="196"/>
      <c r="C4" s="197"/>
      <c r="D4" s="197"/>
      <c r="E4" s="197"/>
      <c r="F4" s="197"/>
    </row>
    <row r="5" spans="1:7" ht="15.75" customHeight="1" x14ac:dyDescent="0.25">
      <c r="A5" s="196" t="s">
        <v>9</v>
      </c>
      <c r="B5" s="196"/>
      <c r="C5" s="197"/>
      <c r="D5" s="197"/>
      <c r="E5" s="197"/>
      <c r="F5" s="197"/>
    </row>
    <row r="6" spans="1:7" ht="15.75" customHeight="1" x14ac:dyDescent="0.25">
      <c r="A6" s="196" t="s">
        <v>10</v>
      </c>
      <c r="B6" s="196"/>
      <c r="C6" s="197"/>
      <c r="D6" s="197"/>
      <c r="E6" s="197"/>
      <c r="F6" s="197"/>
    </row>
    <row r="7" spans="1:7" s="81" customFormat="1" ht="15.75" customHeight="1" x14ac:dyDescent="0.25">
      <c r="A7" s="196" t="s">
        <v>11</v>
      </c>
      <c r="B7" s="196"/>
      <c r="C7" s="197"/>
      <c r="D7" s="197"/>
      <c r="E7" s="197"/>
      <c r="F7" s="197"/>
    </row>
    <row r="8" spans="1:7" s="81" customFormat="1" ht="15.75" customHeight="1" x14ac:dyDescent="0.25">
      <c r="A8" s="196" t="s">
        <v>12</v>
      </c>
      <c r="B8" s="196"/>
      <c r="C8" s="206"/>
      <c r="D8" s="197"/>
      <c r="E8" s="197"/>
      <c r="F8" s="197"/>
      <c r="G8" s="82"/>
    </row>
    <row r="9" spans="1:7" ht="15.75" customHeight="1" x14ac:dyDescent="0.25">
      <c r="B9" s="78"/>
      <c r="C9" s="78"/>
      <c r="D9" s="78"/>
      <c r="E9" s="78"/>
      <c r="F9" s="78"/>
    </row>
    <row r="10" spans="1:7" s="85" customFormat="1" ht="42.75" customHeight="1" x14ac:dyDescent="0.25">
      <c r="A10" s="202" t="s">
        <v>13</v>
      </c>
      <c r="B10" s="202" t="s">
        <v>14</v>
      </c>
      <c r="C10" s="203" t="s">
        <v>15</v>
      </c>
      <c r="D10" s="204"/>
      <c r="E10" s="84" t="s">
        <v>16</v>
      </c>
      <c r="F10" s="84" t="s">
        <v>17</v>
      </c>
    </row>
    <row r="11" spans="1:7" ht="45.75" customHeight="1" x14ac:dyDescent="0.25">
      <c r="A11" s="79">
        <v>1</v>
      </c>
      <c r="B11" s="86" t="s">
        <v>18</v>
      </c>
      <c r="C11" s="205" t="s">
        <v>19</v>
      </c>
      <c r="D11" s="205"/>
      <c r="E11" s="11"/>
      <c r="F11" s="12"/>
    </row>
    <row r="12" spans="1:7" ht="38.25" customHeight="1" x14ac:dyDescent="0.25">
      <c r="A12" s="79">
        <v>2</v>
      </c>
      <c r="B12" s="86" t="s">
        <v>20</v>
      </c>
      <c r="C12" s="205" t="s">
        <v>21</v>
      </c>
      <c r="D12" s="205"/>
      <c r="E12" s="11"/>
      <c r="F12" s="13"/>
    </row>
    <row r="13" spans="1:7" ht="68.25" customHeight="1" x14ac:dyDescent="0.25">
      <c r="A13" s="79">
        <v>3</v>
      </c>
      <c r="B13" s="86" t="s">
        <v>22</v>
      </c>
      <c r="C13" s="205" t="s">
        <v>23</v>
      </c>
      <c r="D13" s="205"/>
      <c r="E13" s="11"/>
      <c r="F13" s="13"/>
    </row>
    <row r="14" spans="1:7" ht="39.75" customHeight="1" x14ac:dyDescent="0.25">
      <c r="A14" s="79">
        <v>4</v>
      </c>
      <c r="B14" s="86" t="s">
        <v>24</v>
      </c>
      <c r="C14" s="205" t="s">
        <v>25</v>
      </c>
      <c r="D14" s="205"/>
      <c r="E14" s="11"/>
      <c r="F14" s="13"/>
    </row>
    <row r="15" spans="1:7" ht="54" customHeight="1" x14ac:dyDescent="0.25">
      <c r="A15" s="79">
        <v>5</v>
      </c>
      <c r="B15" s="86" t="s">
        <v>26</v>
      </c>
      <c r="C15" s="205" t="s">
        <v>27</v>
      </c>
      <c r="D15" s="205"/>
      <c r="E15" s="11"/>
      <c r="F15" s="13"/>
    </row>
    <row r="16" spans="1:7" ht="51" customHeight="1" x14ac:dyDescent="0.25">
      <c r="A16" s="79">
        <v>6</v>
      </c>
      <c r="B16" s="86" t="s">
        <v>28</v>
      </c>
      <c r="C16" s="205" t="s">
        <v>29</v>
      </c>
      <c r="D16" s="205"/>
      <c r="E16" s="11"/>
      <c r="F16" s="13"/>
    </row>
    <row r="17" spans="1:6" ht="67.5" customHeight="1" x14ac:dyDescent="0.25">
      <c r="A17" s="79">
        <v>7</v>
      </c>
      <c r="B17" s="86" t="s">
        <v>30</v>
      </c>
      <c r="C17" s="205" t="s">
        <v>31</v>
      </c>
      <c r="D17" s="205"/>
      <c r="E17" s="11"/>
      <c r="F17" s="13"/>
    </row>
    <row r="18" spans="1:6" ht="63" customHeight="1" x14ac:dyDescent="0.25">
      <c r="A18" s="79">
        <v>8</v>
      </c>
      <c r="B18" s="86" t="s">
        <v>32</v>
      </c>
      <c r="C18" s="205" t="s">
        <v>33</v>
      </c>
      <c r="D18" s="205"/>
      <c r="E18" s="11"/>
      <c r="F18" s="13"/>
    </row>
    <row r="19" spans="1:6" ht="85.5" customHeight="1" x14ac:dyDescent="0.25">
      <c r="A19" s="79">
        <v>9</v>
      </c>
      <c r="B19" s="86" t="s">
        <v>34</v>
      </c>
      <c r="C19" s="205" t="s">
        <v>35</v>
      </c>
      <c r="D19" s="205"/>
      <c r="E19" s="11"/>
      <c r="F19" s="13"/>
    </row>
    <row r="20" spans="1:6" ht="49.5" customHeight="1" x14ac:dyDescent="0.25">
      <c r="A20" s="79">
        <v>10</v>
      </c>
      <c r="B20" s="86" t="s">
        <v>36</v>
      </c>
      <c r="C20" s="205" t="s">
        <v>37</v>
      </c>
      <c r="D20" s="205"/>
      <c r="E20" s="11"/>
      <c r="F20" s="13"/>
    </row>
    <row r="21" spans="1:6" ht="85.5" customHeight="1" x14ac:dyDescent="0.25">
      <c r="A21" s="79">
        <v>11</v>
      </c>
      <c r="B21" s="86" t="s">
        <v>38</v>
      </c>
      <c r="C21" s="205" t="s">
        <v>39</v>
      </c>
      <c r="D21" s="205"/>
      <c r="E21" s="11"/>
      <c r="F21" s="13"/>
    </row>
    <row r="22" spans="1:6" ht="54.75" customHeight="1" x14ac:dyDescent="0.25">
      <c r="A22" s="79">
        <v>12</v>
      </c>
      <c r="B22" s="86" t="s">
        <v>40</v>
      </c>
      <c r="C22" s="205" t="s">
        <v>41</v>
      </c>
      <c r="D22" s="205"/>
      <c r="E22" s="11"/>
      <c r="F22" s="13"/>
    </row>
    <row r="23" spans="1:6" ht="78" customHeight="1" x14ac:dyDescent="0.25">
      <c r="A23" s="79">
        <v>13</v>
      </c>
      <c r="B23" s="86" t="s">
        <v>42</v>
      </c>
      <c r="C23" s="205" t="s">
        <v>43</v>
      </c>
      <c r="D23" s="205"/>
      <c r="E23" s="11"/>
      <c r="F23" s="13"/>
    </row>
    <row r="24" spans="1:6" ht="81" customHeight="1" x14ac:dyDescent="0.25">
      <c r="A24" s="79">
        <v>14</v>
      </c>
      <c r="B24" s="86" t="s">
        <v>44</v>
      </c>
      <c r="C24" s="205" t="s">
        <v>165</v>
      </c>
      <c r="D24" s="205"/>
      <c r="E24" s="11"/>
      <c r="F24" s="13"/>
    </row>
    <row r="25" spans="1:6" ht="81" customHeight="1" x14ac:dyDescent="0.25">
      <c r="A25" s="79">
        <v>15</v>
      </c>
      <c r="B25" s="86" t="s">
        <v>45</v>
      </c>
      <c r="C25" s="208" t="s">
        <v>46</v>
      </c>
      <c r="D25" s="209"/>
      <c r="E25" s="11"/>
      <c r="F25" s="13"/>
    </row>
    <row r="26" spans="1:6" ht="70.5" customHeight="1" x14ac:dyDescent="0.25">
      <c r="A26" s="79">
        <v>16</v>
      </c>
      <c r="B26" s="86" t="s">
        <v>47</v>
      </c>
      <c r="C26" s="205" t="s">
        <v>48</v>
      </c>
      <c r="D26" s="205"/>
      <c r="E26" s="11"/>
      <c r="F26" s="13"/>
    </row>
    <row r="27" spans="1:6" ht="13" x14ac:dyDescent="0.3">
      <c r="B27" s="207"/>
      <c r="C27" s="207"/>
      <c r="D27" s="207"/>
      <c r="E27" s="207"/>
      <c r="F27" s="207"/>
    </row>
  </sheetData>
  <sheetProtection sheet="1" scenarios="1" formatCells="0" formatColumns="0" formatRows="0" insertColumns="0" insertRows="0" sort="0"/>
  <mergeCells count="34">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 ref="A10:B10"/>
    <mergeCell ref="C10:D10"/>
    <mergeCell ref="C11:D11"/>
    <mergeCell ref="C12:D12"/>
    <mergeCell ref="A7:B7"/>
    <mergeCell ref="C7:F7"/>
    <mergeCell ref="A8:B8"/>
    <mergeCell ref="C8:F8"/>
    <mergeCell ref="A5:B5"/>
    <mergeCell ref="C5:F5"/>
    <mergeCell ref="A6:B6"/>
    <mergeCell ref="C6:F6"/>
    <mergeCell ref="A1:B1"/>
    <mergeCell ref="C1:F1"/>
    <mergeCell ref="A2:B2"/>
    <mergeCell ref="C2:F2"/>
    <mergeCell ref="C3:F3"/>
    <mergeCell ref="A4:B4"/>
    <mergeCell ref="C4:F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5"/>
  <sheetViews>
    <sheetView showGridLines="0" zoomScale="70" zoomScaleNormal="70" workbookViewId="0">
      <selection activeCell="E18" sqref="E18"/>
    </sheetView>
  </sheetViews>
  <sheetFormatPr defaultColWidth="9.1796875" defaultRowHeight="12.5" x14ac:dyDescent="0.25"/>
  <cols>
    <col min="1" max="1" width="14.26953125" style="83" customWidth="1"/>
    <col min="2" max="2" width="47.54296875" style="87" customWidth="1"/>
    <col min="3" max="4" width="26.26953125" style="88" customWidth="1"/>
    <col min="5" max="5" width="35.54296875" style="88" customWidth="1"/>
    <col min="6" max="6" width="27" style="88" customWidth="1"/>
    <col min="7" max="7" width="18" style="78" customWidth="1"/>
    <col min="8" max="8" width="16.7265625" style="78" customWidth="1"/>
    <col min="9" max="9" width="18.7265625" style="78" customWidth="1"/>
    <col min="10" max="10" width="27.54296875" style="78" customWidth="1"/>
    <col min="11" max="11" width="22.453125" style="78" customWidth="1"/>
    <col min="12" max="13" width="19" style="78" customWidth="1"/>
    <col min="14" max="14" width="22" style="78" bestFit="1" customWidth="1"/>
    <col min="15" max="15" width="16.1796875" style="83" customWidth="1"/>
    <col min="16" max="18" width="11" style="83" customWidth="1"/>
    <col min="19" max="19" width="14.81640625" style="78" customWidth="1"/>
    <col min="20" max="20" width="29.1796875" style="78" customWidth="1"/>
    <col min="21" max="25" width="9.1796875" style="78"/>
    <col min="26" max="26" width="46" style="78" bestFit="1" customWidth="1"/>
    <col min="27" max="27" width="126.453125" style="78" customWidth="1"/>
    <col min="28" max="16384" width="9.1796875" style="78"/>
  </cols>
  <sheetData>
    <row r="1" spans="1:47" ht="13" x14ac:dyDescent="0.3">
      <c r="A1" s="333" t="s">
        <v>5</v>
      </c>
      <c r="B1" s="334"/>
      <c r="C1" s="335"/>
      <c r="D1" s="335"/>
      <c r="E1" s="335"/>
      <c r="F1" s="336"/>
    </row>
    <row r="2" spans="1:47" x14ac:dyDescent="0.25">
      <c r="A2" s="196" t="s">
        <v>6</v>
      </c>
      <c r="B2" s="196"/>
      <c r="C2" s="317"/>
      <c r="D2" s="317"/>
      <c r="E2" s="317"/>
      <c r="F2" s="317"/>
    </row>
    <row r="3" spans="1:47" x14ac:dyDescent="0.25">
      <c r="A3" s="328" t="s">
        <v>7</v>
      </c>
      <c r="B3" s="329"/>
      <c r="C3" s="317"/>
      <c r="D3" s="317"/>
      <c r="E3" s="317"/>
      <c r="F3" s="317"/>
    </row>
    <row r="4" spans="1:47" x14ac:dyDescent="0.25">
      <c r="A4" s="196" t="s">
        <v>8</v>
      </c>
      <c r="B4" s="196"/>
      <c r="C4" s="317"/>
      <c r="D4" s="317"/>
      <c r="E4" s="317"/>
      <c r="F4" s="317"/>
    </row>
    <row r="5" spans="1:47" ht="36" customHeight="1" x14ac:dyDescent="0.25">
      <c r="A5" s="196" t="s">
        <v>9</v>
      </c>
      <c r="B5" s="196"/>
      <c r="C5" s="316"/>
      <c r="D5" s="317"/>
      <c r="E5" s="317"/>
      <c r="F5" s="317"/>
    </row>
    <row r="6" spans="1:47" ht="14.5" x14ac:dyDescent="0.25">
      <c r="A6" s="196" t="s">
        <v>10</v>
      </c>
      <c r="B6" s="196"/>
      <c r="C6" s="317"/>
      <c r="D6" s="317"/>
      <c r="E6" s="317"/>
      <c r="F6" s="317"/>
    </row>
    <row r="7" spans="1:47" s="81" customFormat="1" x14ac:dyDescent="0.25">
      <c r="A7" s="196" t="s">
        <v>11</v>
      </c>
      <c r="B7" s="196"/>
      <c r="C7" s="317"/>
      <c r="D7" s="317"/>
      <c r="E7" s="317"/>
      <c r="F7" s="317"/>
      <c r="O7" s="89"/>
      <c r="P7" s="89"/>
      <c r="Q7" s="89"/>
      <c r="R7" s="89"/>
    </row>
    <row r="8" spans="1:47" s="81" customFormat="1" ht="13" x14ac:dyDescent="0.25">
      <c r="A8" s="196" t="s">
        <v>49</v>
      </c>
      <c r="B8" s="196"/>
      <c r="C8" s="327"/>
      <c r="D8" s="317"/>
      <c r="E8" s="317"/>
      <c r="F8" s="317"/>
      <c r="G8" s="82"/>
      <c r="O8" s="89"/>
      <c r="P8" s="89"/>
      <c r="Q8" s="89"/>
      <c r="R8" s="89"/>
    </row>
    <row r="9" spans="1:47" ht="13" x14ac:dyDescent="0.3">
      <c r="A9" s="196" t="s">
        <v>50</v>
      </c>
      <c r="B9" s="196"/>
      <c r="C9" s="317"/>
      <c r="D9" s="317"/>
      <c r="E9" s="317"/>
      <c r="F9" s="317"/>
      <c r="G9" s="90"/>
    </row>
    <row r="10" spans="1:47" ht="64.5" customHeight="1" x14ac:dyDescent="0.3">
      <c r="A10" s="328" t="s">
        <v>51</v>
      </c>
      <c r="B10" s="329"/>
      <c r="C10" s="330"/>
      <c r="D10" s="331"/>
      <c r="E10" s="331"/>
      <c r="F10" s="332"/>
      <c r="G10" s="90"/>
    </row>
    <row r="11" spans="1:47" ht="39" customHeight="1" x14ac:dyDescent="0.3">
      <c r="A11" s="196" t="s">
        <v>52</v>
      </c>
      <c r="B11" s="196"/>
      <c r="C11" s="316"/>
      <c r="D11" s="316"/>
      <c r="E11" s="316"/>
      <c r="F11" s="316"/>
      <c r="G11" s="91"/>
    </row>
    <row r="12" spans="1:47" ht="13" x14ac:dyDescent="0.3">
      <c r="A12" s="196" t="s">
        <v>53</v>
      </c>
      <c r="B12" s="196"/>
      <c r="C12" s="317"/>
      <c r="D12" s="317"/>
      <c r="E12" s="317"/>
      <c r="F12" s="317"/>
      <c r="G12" s="91"/>
    </row>
    <row r="13" spans="1:47" ht="13" x14ac:dyDescent="0.3">
      <c r="A13" s="328" t="s">
        <v>55</v>
      </c>
      <c r="B13" s="329"/>
      <c r="C13" s="349"/>
      <c r="D13" s="350"/>
      <c r="E13" s="350"/>
      <c r="F13" s="351"/>
      <c r="G13" s="91"/>
    </row>
    <row r="14" spans="1:47" s="92" customFormat="1" ht="13" x14ac:dyDescent="0.3">
      <c r="A14" s="325"/>
      <c r="B14" s="325"/>
      <c r="C14" s="326"/>
      <c r="D14" s="326"/>
      <c r="E14" s="326"/>
      <c r="F14" s="326"/>
      <c r="G14" s="91"/>
      <c r="H14" s="78"/>
      <c r="I14" s="78"/>
      <c r="J14" s="78"/>
      <c r="K14" s="78"/>
      <c r="L14" s="78"/>
      <c r="M14" s="78"/>
      <c r="N14" s="78"/>
      <c r="O14" s="83"/>
      <c r="P14" s="83"/>
      <c r="Q14" s="83"/>
      <c r="R14" s="83"/>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2.75" customHeight="1" x14ac:dyDescent="0.3">
      <c r="A15" s="325"/>
      <c r="B15" s="325"/>
      <c r="C15" s="326"/>
      <c r="D15" s="326"/>
      <c r="E15" s="326"/>
      <c r="F15" s="326"/>
      <c r="G15" s="91"/>
    </row>
    <row r="16" spans="1:47" ht="52.5" customHeight="1" x14ac:dyDescent="0.25">
      <c r="A16" s="344" t="s">
        <v>183</v>
      </c>
      <c r="B16" s="345"/>
      <c r="C16" s="345"/>
      <c r="D16" s="345"/>
      <c r="E16" s="345"/>
      <c r="F16" s="345"/>
      <c r="G16" s="346"/>
      <c r="I16" s="215" t="s">
        <v>172</v>
      </c>
      <c r="J16" s="216"/>
      <c r="K16" s="216"/>
      <c r="L16" s="216"/>
      <c r="M16" s="216"/>
      <c r="N16" s="216"/>
      <c r="O16" s="217"/>
    </row>
    <row r="17" spans="1:18" s="85" customFormat="1" ht="33.75" customHeight="1" x14ac:dyDescent="0.25">
      <c r="A17" s="288"/>
      <c r="B17" s="289"/>
      <c r="C17" s="93" t="s">
        <v>56</v>
      </c>
      <c r="D17" s="93" t="s">
        <v>174</v>
      </c>
      <c r="E17" s="93" t="s">
        <v>173</v>
      </c>
      <c r="F17" s="93" t="s">
        <v>57</v>
      </c>
      <c r="G17" s="93" t="s">
        <v>58</v>
      </c>
      <c r="I17" s="288"/>
      <c r="J17" s="289"/>
      <c r="K17" s="93" t="s">
        <v>56</v>
      </c>
      <c r="L17" s="93" t="s">
        <v>174</v>
      </c>
      <c r="M17" s="93" t="s">
        <v>173</v>
      </c>
      <c r="N17" s="93" t="s">
        <v>57</v>
      </c>
      <c r="O17" s="93" t="s">
        <v>58</v>
      </c>
      <c r="P17" s="88"/>
      <c r="Q17" s="88"/>
      <c r="R17" s="88"/>
    </row>
    <row r="18" spans="1:18" s="85" customFormat="1" ht="33.75" customHeight="1" x14ac:dyDescent="0.25">
      <c r="A18" s="256" t="s">
        <v>59</v>
      </c>
      <c r="B18" s="257"/>
      <c r="C18" s="65">
        <f>C108+D108+E108+F108</f>
        <v>0</v>
      </c>
      <c r="D18" s="65">
        <f>G108+H108+I108+J108+K108</f>
        <v>0</v>
      </c>
      <c r="E18" s="65" t="e">
        <f>L108+N108</f>
        <v>#VALUE!</v>
      </c>
      <c r="F18" s="65">
        <f>O108+P108+Q108+R108</f>
        <v>0</v>
      </c>
      <c r="G18" s="65">
        <f>T108</f>
        <v>0</v>
      </c>
      <c r="I18" s="256" t="s">
        <v>59</v>
      </c>
      <c r="J18" s="257"/>
      <c r="K18" s="65">
        <f>C140+D140+E140+F140</f>
        <v>0</v>
      </c>
      <c r="L18" s="65">
        <f>G140+H140+I140+J140+K140</f>
        <v>0</v>
      </c>
      <c r="M18" s="65" t="e">
        <f>L140+N140</f>
        <v>#VALUE!</v>
      </c>
      <c r="N18" s="65">
        <f>O140+P140+Q140+R140</f>
        <v>0</v>
      </c>
      <c r="O18" s="65">
        <f>T140</f>
        <v>0</v>
      </c>
      <c r="P18" s="88"/>
      <c r="Q18" s="88"/>
      <c r="R18" s="88"/>
    </row>
    <row r="19" spans="1:18" ht="33.75" customHeight="1" x14ac:dyDescent="0.25">
      <c r="A19" s="339" t="s">
        <v>60</v>
      </c>
      <c r="B19" s="340"/>
      <c r="C19" s="10" t="e">
        <f>C18/$C$6</f>
        <v>#DIV/0!</v>
      </c>
      <c r="D19" s="10" t="e">
        <f t="shared" ref="D19" si="0">D18/$C$6</f>
        <v>#DIV/0!</v>
      </c>
      <c r="E19" s="10" t="e">
        <f>E18/$C$6</f>
        <v>#VALUE!</v>
      </c>
      <c r="F19" s="10" t="e">
        <f>F18/$C$6</f>
        <v>#DIV/0!</v>
      </c>
      <c r="G19" s="10" t="e">
        <f>G18/$C$6</f>
        <v>#DIV/0!</v>
      </c>
      <c r="I19" s="339" t="s">
        <v>60</v>
      </c>
      <c r="J19" s="340"/>
      <c r="K19" s="10" t="e">
        <f>K18/$C$6</f>
        <v>#DIV/0!</v>
      </c>
      <c r="L19" s="10" t="e">
        <f t="shared" ref="L19" si="1">L18/$C$6</f>
        <v>#DIV/0!</v>
      </c>
      <c r="M19" s="10" t="e">
        <f>M18/$C$6</f>
        <v>#VALUE!</v>
      </c>
      <c r="N19" s="10" t="e">
        <f t="shared" ref="N19" si="2">N18/$C$6</f>
        <v>#DIV/0!</v>
      </c>
      <c r="O19" s="10" t="e">
        <f t="shared" ref="O19" si="3">O18/$C$6</f>
        <v>#DIV/0!</v>
      </c>
      <c r="P19" s="94"/>
      <c r="Q19" s="94"/>
    </row>
    <row r="20" spans="1:18" ht="69" customHeight="1" x14ac:dyDescent="0.25">
      <c r="A20" s="347" t="s">
        <v>184</v>
      </c>
      <c r="B20" s="348"/>
      <c r="C20" s="341"/>
      <c r="D20" s="342"/>
      <c r="E20" s="342"/>
      <c r="F20" s="342"/>
      <c r="G20" s="343"/>
      <c r="I20" s="347" t="s">
        <v>185</v>
      </c>
      <c r="J20" s="348"/>
      <c r="K20" s="341" t="s">
        <v>198</v>
      </c>
      <c r="L20" s="342"/>
      <c r="M20" s="342"/>
      <c r="N20" s="342"/>
      <c r="O20" s="343"/>
      <c r="P20" s="94"/>
      <c r="Q20" s="94"/>
    </row>
    <row r="21" spans="1:18" ht="15.75" customHeight="1" x14ac:dyDescent="0.3">
      <c r="A21" s="95"/>
      <c r="B21" s="95"/>
      <c r="C21" s="96"/>
      <c r="D21" s="96"/>
      <c r="E21" s="96"/>
      <c r="F21" s="96"/>
      <c r="G21" s="97"/>
      <c r="H21" s="98"/>
      <c r="I21" s="98"/>
      <c r="J21" s="94"/>
      <c r="K21" s="94"/>
      <c r="L21" s="94"/>
      <c r="M21" s="94"/>
      <c r="N21" s="99"/>
      <c r="O21" s="94"/>
      <c r="P21" s="94"/>
      <c r="Q21" s="94"/>
    </row>
    <row r="22" spans="1:18" ht="79.900000000000006" customHeight="1" x14ac:dyDescent="0.3">
      <c r="A22" s="304" t="s">
        <v>61</v>
      </c>
      <c r="B22" s="304"/>
      <c r="C22" s="316"/>
      <c r="D22" s="316"/>
      <c r="E22" s="316"/>
      <c r="F22" s="316"/>
      <c r="G22" s="91"/>
      <c r="H22" s="98"/>
      <c r="I22" s="98"/>
      <c r="J22" s="94"/>
      <c r="K22" s="94"/>
      <c r="L22" s="94"/>
      <c r="M22" s="94"/>
      <c r="N22" s="99"/>
      <c r="O22" s="94"/>
      <c r="P22" s="94"/>
      <c r="Q22" s="94"/>
    </row>
    <row r="23" spans="1:18" s="102" customFormat="1" ht="13" x14ac:dyDescent="0.3">
      <c r="A23" s="100"/>
      <c r="B23" s="100"/>
      <c r="C23" s="101"/>
      <c r="D23" s="96"/>
      <c r="E23" s="96"/>
      <c r="F23" s="101"/>
      <c r="G23" s="97"/>
      <c r="H23" s="98"/>
      <c r="I23" s="98"/>
      <c r="J23" s="94"/>
      <c r="K23" s="94"/>
      <c r="L23" s="94"/>
      <c r="M23" s="94"/>
      <c r="N23" s="99"/>
      <c r="O23" s="94"/>
      <c r="P23" s="94"/>
      <c r="Q23" s="94"/>
      <c r="R23" s="96"/>
    </row>
    <row r="24" spans="1:18" ht="33" customHeight="1" x14ac:dyDescent="0.3">
      <c r="A24" s="210" t="s">
        <v>188</v>
      </c>
      <c r="B24" s="211"/>
      <c r="C24" s="315" t="s">
        <v>186</v>
      </c>
      <c r="D24" s="315"/>
      <c r="E24" s="315"/>
      <c r="F24" s="103" t="s">
        <v>187</v>
      </c>
      <c r="G24" s="91"/>
      <c r="H24" s="98"/>
      <c r="I24" s="98"/>
      <c r="J24" s="94"/>
      <c r="K24" s="94"/>
      <c r="L24" s="94"/>
      <c r="M24" s="94"/>
      <c r="N24" s="99"/>
      <c r="O24" s="94"/>
      <c r="P24" s="94"/>
      <c r="Q24" s="94"/>
    </row>
    <row r="25" spans="1:18" ht="24.75" customHeight="1" x14ac:dyDescent="0.3">
      <c r="A25" s="210"/>
      <c r="B25" s="211"/>
      <c r="C25" s="316"/>
      <c r="D25" s="316"/>
      <c r="E25" s="316"/>
      <c r="F25" s="75"/>
      <c r="G25" s="91"/>
      <c r="H25" s="98"/>
      <c r="I25" s="98"/>
      <c r="J25" s="104"/>
      <c r="K25" s="104"/>
      <c r="L25" s="104"/>
      <c r="M25" s="104"/>
      <c r="N25" s="99"/>
      <c r="O25" s="94"/>
      <c r="P25" s="94"/>
      <c r="Q25" s="94"/>
    </row>
    <row r="26" spans="1:18" ht="12.75" customHeight="1" x14ac:dyDescent="0.3">
      <c r="A26" s="210"/>
      <c r="B26" s="211"/>
      <c r="C26" s="317"/>
      <c r="D26" s="317"/>
      <c r="E26" s="317"/>
      <c r="F26" s="75" t="s">
        <v>218</v>
      </c>
      <c r="G26" s="91"/>
      <c r="H26" s="98"/>
      <c r="I26" s="98"/>
      <c r="J26" s="94"/>
      <c r="K26" s="94"/>
      <c r="L26" s="94"/>
      <c r="M26" s="94"/>
      <c r="N26" s="99"/>
      <c r="O26" s="94"/>
      <c r="P26" s="94"/>
      <c r="Q26" s="94"/>
    </row>
    <row r="27" spans="1:18" s="85" customFormat="1" ht="13" x14ac:dyDescent="0.3">
      <c r="A27" s="313"/>
      <c r="B27" s="314"/>
      <c r="C27" s="317"/>
      <c r="D27" s="317"/>
      <c r="E27" s="317"/>
      <c r="F27" s="75"/>
      <c r="G27" s="91"/>
      <c r="H27" s="98"/>
      <c r="I27" s="98"/>
      <c r="J27" s="104"/>
      <c r="K27" s="104"/>
      <c r="L27" s="104"/>
      <c r="M27" s="104"/>
      <c r="N27" s="99"/>
      <c r="O27" s="94"/>
      <c r="P27" s="94"/>
      <c r="Q27" s="94"/>
      <c r="R27" s="88"/>
    </row>
    <row r="28" spans="1:18" s="108" customFormat="1" ht="13" x14ac:dyDescent="0.3">
      <c r="A28" s="105"/>
      <c r="B28" s="105"/>
      <c r="C28" s="106"/>
      <c r="D28" s="106"/>
      <c r="E28" s="106"/>
      <c r="F28" s="107"/>
      <c r="G28" s="97"/>
      <c r="O28" s="106"/>
      <c r="P28" s="106"/>
      <c r="Q28" s="106"/>
      <c r="R28" s="106"/>
    </row>
    <row r="29" spans="1:18" s="85" customFormat="1" ht="29" x14ac:dyDescent="0.3">
      <c r="A29" s="210" t="s">
        <v>189</v>
      </c>
      <c r="B29" s="211"/>
      <c r="C29" s="315" t="s">
        <v>106</v>
      </c>
      <c r="D29" s="315"/>
      <c r="E29" s="315"/>
      <c r="F29" s="103" t="s">
        <v>63</v>
      </c>
      <c r="G29" s="91"/>
      <c r="O29" s="88"/>
      <c r="P29" s="88"/>
      <c r="Q29" s="88"/>
      <c r="R29" s="88"/>
    </row>
    <row r="30" spans="1:18" s="85" customFormat="1" ht="12.75" customHeight="1" x14ac:dyDescent="0.3">
      <c r="A30" s="210"/>
      <c r="B30" s="211"/>
      <c r="C30" s="317"/>
      <c r="D30" s="317"/>
      <c r="E30" s="317"/>
      <c r="F30" s="22">
        <v>37</v>
      </c>
      <c r="G30" s="91"/>
      <c r="O30" s="88"/>
      <c r="P30" s="88"/>
      <c r="Q30" s="88"/>
      <c r="R30" s="88"/>
    </row>
    <row r="31" spans="1:18" x14ac:dyDescent="0.25">
      <c r="A31" s="210"/>
      <c r="B31" s="211"/>
      <c r="C31" s="318"/>
      <c r="D31" s="318"/>
      <c r="E31" s="318"/>
      <c r="F31" s="22"/>
    </row>
    <row r="32" spans="1:18" x14ac:dyDescent="0.25">
      <c r="A32" s="210"/>
      <c r="B32" s="211"/>
      <c r="C32" s="212"/>
      <c r="D32" s="213"/>
      <c r="E32" s="214"/>
      <c r="F32" s="22"/>
      <c r="J32" s="85"/>
      <c r="K32" s="85"/>
      <c r="L32" s="85"/>
    </row>
    <row r="33" spans="1:48" x14ac:dyDescent="0.25">
      <c r="A33" s="210"/>
      <c r="B33" s="211"/>
      <c r="C33" s="212"/>
      <c r="D33" s="213"/>
      <c r="E33" s="214"/>
      <c r="F33" s="22"/>
      <c r="J33" s="85"/>
      <c r="K33" s="85"/>
      <c r="L33" s="85"/>
    </row>
    <row r="34" spans="1:48" x14ac:dyDescent="0.25">
      <c r="A34" s="210"/>
      <c r="B34" s="211"/>
      <c r="C34" s="212"/>
      <c r="D34" s="213"/>
      <c r="E34" s="214"/>
      <c r="F34" s="22"/>
      <c r="J34" s="85"/>
      <c r="K34" s="85"/>
      <c r="L34" s="85"/>
    </row>
    <row r="35" spans="1:48" x14ac:dyDescent="0.25">
      <c r="A35" s="210"/>
      <c r="B35" s="211"/>
      <c r="C35" s="212"/>
      <c r="D35" s="213"/>
      <c r="E35" s="214"/>
      <c r="F35" s="22"/>
      <c r="J35" s="85"/>
      <c r="K35" s="85"/>
      <c r="L35" s="85"/>
    </row>
    <row r="36" spans="1:48" x14ac:dyDescent="0.25">
      <c r="A36" s="210"/>
      <c r="B36" s="211"/>
      <c r="C36" s="212"/>
      <c r="D36" s="213"/>
      <c r="E36" s="214"/>
      <c r="F36" s="22"/>
      <c r="J36" s="85"/>
      <c r="K36" s="85"/>
      <c r="L36" s="85"/>
    </row>
    <row r="37" spans="1:48" x14ac:dyDescent="0.25">
      <c r="B37" s="207"/>
      <c r="C37" s="207"/>
      <c r="D37" s="207"/>
      <c r="E37" s="207"/>
      <c r="F37" s="207"/>
    </row>
    <row r="38" spans="1:48" s="92" customFormat="1" ht="13" x14ac:dyDescent="0.25">
      <c r="A38" s="78"/>
      <c r="B38" s="303"/>
      <c r="C38" s="303"/>
      <c r="D38" s="303"/>
      <c r="E38" s="303"/>
      <c r="F38" s="303"/>
      <c r="G38" s="78"/>
      <c r="H38" s="78"/>
      <c r="I38" s="78"/>
      <c r="J38" s="78"/>
      <c r="K38" s="78"/>
      <c r="L38" s="78"/>
      <c r="M38" s="78"/>
      <c r="N38" s="78"/>
      <c r="O38" s="83"/>
      <c r="P38" s="83"/>
      <c r="Q38" s="83"/>
      <c r="R38" s="83"/>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row>
    <row r="39" spans="1:48" s="92" customFormat="1" ht="27.75" customHeight="1" x14ac:dyDescent="0.25">
      <c r="A39" s="304" t="s">
        <v>110</v>
      </c>
      <c r="B39" s="304"/>
      <c r="C39" s="309" t="s">
        <v>156</v>
      </c>
      <c r="D39" s="324"/>
      <c r="E39" s="319" t="s">
        <v>155</v>
      </c>
      <c r="F39" s="305" t="s">
        <v>130</v>
      </c>
      <c r="G39" s="306"/>
      <c r="H39" s="309" t="s">
        <v>64</v>
      </c>
      <c r="I39" s="310"/>
      <c r="J39" s="78"/>
      <c r="K39" s="78"/>
      <c r="L39" s="78"/>
      <c r="M39" s="78"/>
      <c r="N39" s="83"/>
      <c r="O39" s="83"/>
      <c r="P39" s="83"/>
      <c r="Q39" s="83"/>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row>
    <row r="40" spans="1:48" s="92" customFormat="1" ht="42" customHeight="1" x14ac:dyDescent="0.25">
      <c r="A40" s="311" t="s">
        <v>65</v>
      </c>
      <c r="B40" s="312"/>
      <c r="C40" s="109" t="s">
        <v>134</v>
      </c>
      <c r="D40" s="109" t="s">
        <v>66</v>
      </c>
      <c r="E40" s="320"/>
      <c r="F40" s="307"/>
      <c r="G40" s="308"/>
      <c r="H40" s="109" t="s">
        <v>148</v>
      </c>
      <c r="I40" s="109" t="s">
        <v>149</v>
      </c>
      <c r="J40" s="78"/>
      <c r="K40" s="78"/>
      <c r="L40" s="78"/>
      <c r="M40" s="78"/>
      <c r="N40" s="83"/>
      <c r="O40" s="83"/>
      <c r="P40" s="83"/>
      <c r="Q40" s="83"/>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row>
    <row r="41" spans="1:48" s="92" customFormat="1" ht="50" x14ac:dyDescent="0.25">
      <c r="A41" s="290" t="s">
        <v>108</v>
      </c>
      <c r="B41" s="291"/>
      <c r="C41" s="110" t="s">
        <v>166</v>
      </c>
      <c r="D41" s="111" t="s">
        <v>137</v>
      </c>
      <c r="E41" s="321" t="s">
        <v>109</v>
      </c>
      <c r="F41" s="294" t="s">
        <v>111</v>
      </c>
      <c r="G41" s="295"/>
      <c r="H41" s="111" t="s">
        <v>147</v>
      </c>
      <c r="I41" s="111" t="s">
        <v>151</v>
      </c>
      <c r="J41" s="78"/>
      <c r="K41" s="78"/>
      <c r="L41" s="78"/>
      <c r="M41" s="78"/>
      <c r="N41" s="83"/>
      <c r="O41" s="83"/>
      <c r="P41" s="83"/>
      <c r="Q41" s="83"/>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row>
    <row r="42" spans="1:48" s="92" customFormat="1" ht="13" x14ac:dyDescent="0.25">
      <c r="A42" s="292"/>
      <c r="B42" s="293"/>
      <c r="C42" s="112" t="s">
        <v>135</v>
      </c>
      <c r="D42" s="111" t="s">
        <v>138</v>
      </c>
      <c r="E42" s="322"/>
      <c r="F42" s="296"/>
      <c r="G42" s="297"/>
      <c r="H42" s="111" t="s">
        <v>150</v>
      </c>
      <c r="I42" s="111" t="s">
        <v>152</v>
      </c>
      <c r="J42" s="78"/>
      <c r="K42" s="78"/>
      <c r="L42" s="78"/>
      <c r="M42" s="78"/>
      <c r="N42" s="83"/>
      <c r="O42" s="83"/>
      <c r="P42" s="83"/>
      <c r="Q42" s="83"/>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row>
    <row r="43" spans="1:48" s="92" customFormat="1" ht="13" x14ac:dyDescent="0.25">
      <c r="A43" s="292"/>
      <c r="B43" s="293"/>
      <c r="C43" s="112" t="s">
        <v>136</v>
      </c>
      <c r="D43" s="113" t="s">
        <v>139</v>
      </c>
      <c r="E43" s="323"/>
      <c r="F43" s="298"/>
      <c r="G43" s="299"/>
      <c r="H43" s="113" t="s">
        <v>147</v>
      </c>
      <c r="I43" s="113" t="s">
        <v>147</v>
      </c>
      <c r="J43" s="78"/>
      <c r="K43" s="78"/>
      <c r="L43" s="78"/>
      <c r="M43" s="78"/>
      <c r="N43" s="83"/>
      <c r="O43" s="83"/>
      <c r="P43" s="83"/>
      <c r="Q43" s="83"/>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row>
    <row r="44" spans="1:48" s="92" customFormat="1" ht="25" x14ac:dyDescent="0.25">
      <c r="A44" s="114">
        <v>0.1</v>
      </c>
      <c r="B44" s="115" t="s">
        <v>67</v>
      </c>
      <c r="C44" s="14"/>
      <c r="D44" s="20"/>
      <c r="E44" s="300"/>
      <c r="F44" s="284"/>
      <c r="G44" s="285"/>
      <c r="H44" s="18"/>
      <c r="I44" s="18"/>
      <c r="J44" s="78"/>
      <c r="K44" s="78"/>
      <c r="L44" s="78"/>
      <c r="M44" s="78"/>
      <c r="N44" s="83"/>
      <c r="O44" s="83"/>
      <c r="P44" s="83"/>
      <c r="Q44" s="83"/>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row>
    <row r="45" spans="1:48" s="92" customFormat="1" ht="22.5" customHeight="1" x14ac:dyDescent="0.25">
      <c r="A45" s="116">
        <v>0.2</v>
      </c>
      <c r="B45" s="117" t="s">
        <v>68</v>
      </c>
      <c r="C45" s="15"/>
      <c r="D45" s="21"/>
      <c r="E45" s="301"/>
      <c r="F45" s="284"/>
      <c r="G45" s="285"/>
      <c r="H45" s="18"/>
      <c r="I45" s="18"/>
      <c r="J45" s="78"/>
      <c r="K45" s="78"/>
      <c r="L45" s="78"/>
      <c r="M45" s="78"/>
      <c r="N45" s="83"/>
      <c r="O45" s="83"/>
      <c r="P45" s="83"/>
      <c r="Q45" s="83"/>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row>
    <row r="46" spans="1:48" s="92" customFormat="1" ht="22.5" customHeight="1" x14ac:dyDescent="0.25">
      <c r="A46" s="116">
        <v>0.3</v>
      </c>
      <c r="B46" s="117" t="s">
        <v>69</v>
      </c>
      <c r="C46" s="15"/>
      <c r="D46" s="21"/>
      <c r="E46" s="301"/>
      <c r="F46" s="284"/>
      <c r="G46" s="285"/>
      <c r="H46" s="18"/>
      <c r="I46" s="18"/>
      <c r="J46" s="78"/>
      <c r="K46" s="78"/>
      <c r="L46" s="78"/>
      <c r="M46" s="78"/>
      <c r="N46" s="83"/>
      <c r="O46" s="83"/>
      <c r="P46" s="83"/>
      <c r="Q46" s="83"/>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row>
    <row r="47" spans="1:48" s="92" customFormat="1" ht="20.25" customHeight="1" x14ac:dyDescent="0.25">
      <c r="A47" s="116">
        <v>0.4</v>
      </c>
      <c r="B47" s="117" t="s">
        <v>70</v>
      </c>
      <c r="C47" s="15"/>
      <c r="D47" s="21"/>
      <c r="E47" s="302"/>
      <c r="F47" s="284"/>
      <c r="G47" s="285"/>
      <c r="H47" s="18"/>
      <c r="I47" s="18"/>
      <c r="J47" s="78"/>
      <c r="K47" s="78"/>
      <c r="L47" s="78"/>
      <c r="M47" s="78"/>
      <c r="N47" s="83"/>
      <c r="O47" s="83"/>
      <c r="P47" s="83"/>
      <c r="Q47" s="83"/>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row>
    <row r="48" spans="1:48" s="92" customFormat="1" ht="20.25" customHeight="1" x14ac:dyDescent="0.25">
      <c r="A48" s="116">
        <v>1</v>
      </c>
      <c r="B48" s="117" t="s">
        <v>71</v>
      </c>
      <c r="C48" s="15"/>
      <c r="D48" s="21"/>
      <c r="E48" s="16"/>
      <c r="F48" s="284"/>
      <c r="G48" s="285"/>
      <c r="H48" s="18"/>
      <c r="I48" s="18"/>
      <c r="J48" s="78"/>
      <c r="K48" s="78"/>
      <c r="L48" s="78"/>
      <c r="M48" s="78"/>
      <c r="N48" s="83"/>
      <c r="O48" s="83"/>
      <c r="P48" s="83"/>
      <c r="Q48" s="83"/>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row>
    <row r="49" spans="1:48" s="92" customFormat="1" ht="20.25" customHeight="1" x14ac:dyDescent="0.25">
      <c r="A49" s="116"/>
      <c r="B49" s="117"/>
      <c r="C49" s="15" t="s">
        <v>224</v>
      </c>
      <c r="D49" s="21">
        <v>5736393</v>
      </c>
      <c r="E49" s="16"/>
      <c r="F49" s="172"/>
      <c r="G49" s="173"/>
      <c r="H49" s="18"/>
      <c r="I49" s="18"/>
      <c r="J49" s="78"/>
      <c r="K49" s="78"/>
      <c r="L49" s="78"/>
      <c r="M49" s="78"/>
      <c r="N49" s="83"/>
      <c r="O49" s="83"/>
      <c r="P49" s="83"/>
      <c r="Q49" s="83"/>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row>
    <row r="50" spans="1:48" s="92" customFormat="1" ht="20.25" customHeight="1" x14ac:dyDescent="0.25">
      <c r="A50" s="116"/>
      <c r="B50" s="117"/>
      <c r="C50" s="15" t="s">
        <v>225</v>
      </c>
      <c r="D50" s="21">
        <v>691020</v>
      </c>
      <c r="E50" s="16"/>
      <c r="F50" s="172"/>
      <c r="G50" s="173"/>
      <c r="H50" s="18"/>
      <c r="I50" s="18"/>
      <c r="J50" s="78"/>
      <c r="K50" s="78"/>
      <c r="L50" s="78"/>
      <c r="M50" s="78"/>
      <c r="N50" s="83"/>
      <c r="O50" s="83"/>
      <c r="P50" s="83"/>
      <c r="Q50" s="83"/>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row>
    <row r="51" spans="1:48" s="92" customFormat="1" ht="20.25" customHeight="1" x14ac:dyDescent="0.25">
      <c r="A51" s="118">
        <v>2.1</v>
      </c>
      <c r="B51" s="117" t="s">
        <v>72</v>
      </c>
      <c r="C51" s="15"/>
      <c r="D51" s="21"/>
      <c r="E51" s="16"/>
      <c r="F51" s="284"/>
      <c r="G51" s="285"/>
      <c r="H51" s="18"/>
      <c r="I51" s="18"/>
      <c r="J51" s="78"/>
      <c r="K51" s="78"/>
      <c r="L51" s="78"/>
      <c r="M51" s="78"/>
      <c r="N51" s="83"/>
      <c r="O51" s="83"/>
      <c r="P51" s="83"/>
      <c r="Q51" s="83"/>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row>
    <row r="52" spans="1:48" s="92" customFormat="1" ht="20.25" customHeight="1" x14ac:dyDescent="0.25">
      <c r="A52" s="118"/>
      <c r="B52" s="117"/>
      <c r="C52" s="15" t="s">
        <v>224</v>
      </c>
      <c r="D52" s="21">
        <v>3197240</v>
      </c>
      <c r="E52" s="16"/>
      <c r="F52" s="172"/>
      <c r="G52" s="173"/>
      <c r="H52" s="18"/>
      <c r="I52" s="18"/>
      <c r="J52" s="78"/>
      <c r="K52" s="78"/>
      <c r="L52" s="78"/>
      <c r="M52" s="78"/>
      <c r="N52" s="83"/>
      <c r="O52" s="83"/>
      <c r="P52" s="83"/>
      <c r="Q52" s="83"/>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row>
    <row r="53" spans="1:48" s="92" customFormat="1" ht="20.25" customHeight="1" x14ac:dyDescent="0.25">
      <c r="A53" s="118"/>
      <c r="B53" s="117"/>
      <c r="C53" s="15" t="s">
        <v>225</v>
      </c>
      <c r="D53" s="21">
        <v>395010</v>
      </c>
      <c r="E53" s="16"/>
      <c r="F53" s="172"/>
      <c r="G53" s="173"/>
      <c r="H53" s="18"/>
      <c r="I53" s="18"/>
      <c r="J53" s="78"/>
      <c r="K53" s="78"/>
      <c r="L53" s="78"/>
      <c r="M53" s="78"/>
      <c r="N53" s="83"/>
      <c r="O53" s="83"/>
      <c r="P53" s="83"/>
      <c r="Q53" s="83"/>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row>
    <row r="54" spans="1:48" s="92" customFormat="1" ht="20.25" customHeight="1" x14ac:dyDescent="0.25">
      <c r="A54" s="116">
        <v>2.2000000000000002</v>
      </c>
      <c r="B54" s="117" t="s">
        <v>73</v>
      </c>
      <c r="C54" s="15"/>
      <c r="D54" s="21"/>
      <c r="E54" s="16"/>
      <c r="F54" s="284"/>
      <c r="G54" s="285"/>
      <c r="H54" s="18"/>
      <c r="I54" s="18"/>
      <c r="J54" s="78"/>
      <c r="K54" s="78"/>
      <c r="L54" s="78"/>
      <c r="M54" s="78"/>
      <c r="N54" s="83"/>
      <c r="O54" s="83"/>
      <c r="P54" s="83"/>
      <c r="Q54" s="83"/>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row>
    <row r="55" spans="1:48" s="92" customFormat="1" ht="20.25" customHeight="1" x14ac:dyDescent="0.25">
      <c r="A55" s="116"/>
      <c r="B55" s="117"/>
      <c r="C55" s="15" t="s">
        <v>224</v>
      </c>
      <c r="D55" s="21">
        <v>2214716</v>
      </c>
      <c r="E55" s="16"/>
      <c r="F55" s="172"/>
      <c r="G55" s="173"/>
      <c r="H55" s="18"/>
      <c r="I55" s="18"/>
      <c r="J55" s="78"/>
      <c r="K55" s="78"/>
      <c r="L55" s="78"/>
      <c r="M55" s="78"/>
      <c r="N55" s="83"/>
      <c r="O55" s="83"/>
      <c r="P55" s="83"/>
      <c r="Q55" s="83"/>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row>
    <row r="56" spans="1:48" s="92" customFormat="1" ht="20.25" customHeight="1" x14ac:dyDescent="0.25">
      <c r="A56" s="116"/>
      <c r="B56" s="117"/>
      <c r="C56" s="15" t="s">
        <v>230</v>
      </c>
      <c r="D56" s="21">
        <v>1262242</v>
      </c>
      <c r="E56" s="16"/>
      <c r="F56" s="172"/>
      <c r="G56" s="173"/>
      <c r="H56" s="18"/>
      <c r="I56" s="18"/>
      <c r="J56" s="78"/>
      <c r="K56" s="78"/>
      <c r="L56" s="78"/>
      <c r="M56" s="78"/>
      <c r="N56" s="83"/>
      <c r="O56" s="83"/>
      <c r="P56" s="83"/>
      <c r="Q56" s="83"/>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row>
    <row r="57" spans="1:48" s="92" customFormat="1" ht="20.25" customHeight="1" x14ac:dyDescent="0.25">
      <c r="A57" s="116"/>
      <c r="B57" s="117"/>
      <c r="C57" s="15" t="s">
        <v>231</v>
      </c>
      <c r="D57" s="21">
        <v>876942</v>
      </c>
      <c r="E57" s="16"/>
      <c r="F57" s="172"/>
      <c r="G57" s="173"/>
      <c r="H57" s="18"/>
      <c r="I57" s="18"/>
      <c r="J57" s="78"/>
      <c r="K57" s="78"/>
      <c r="L57" s="78"/>
      <c r="M57" s="78"/>
      <c r="N57" s="83"/>
      <c r="O57" s="83"/>
      <c r="P57" s="83"/>
      <c r="Q57" s="83"/>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row>
    <row r="58" spans="1:48" s="92" customFormat="1" ht="20.25" customHeight="1" x14ac:dyDescent="0.25">
      <c r="A58" s="116">
        <v>2.2999999999999998</v>
      </c>
      <c r="B58" s="117" t="s">
        <v>74</v>
      </c>
      <c r="C58" s="15"/>
      <c r="D58" s="21"/>
      <c r="E58" s="16"/>
      <c r="F58" s="284"/>
      <c r="G58" s="285"/>
      <c r="H58" s="18"/>
      <c r="I58" s="18"/>
      <c r="J58" s="78"/>
      <c r="K58" s="78"/>
      <c r="L58" s="78"/>
      <c r="M58" s="78"/>
      <c r="N58" s="83"/>
      <c r="O58" s="83"/>
      <c r="P58" s="83"/>
      <c r="Q58" s="83"/>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row>
    <row r="59" spans="1:48" s="92" customFormat="1" ht="20.25" customHeight="1" x14ac:dyDescent="0.25">
      <c r="A59" s="116"/>
      <c r="B59" s="117"/>
      <c r="C59" s="15" t="s">
        <v>236</v>
      </c>
      <c r="D59" s="21">
        <v>13000</v>
      </c>
      <c r="E59" s="16"/>
      <c r="F59" s="172"/>
      <c r="G59" s="173"/>
      <c r="H59" s="18"/>
      <c r="I59" s="18"/>
      <c r="J59" s="78"/>
      <c r="K59" s="78"/>
      <c r="L59" s="78"/>
      <c r="M59" s="78"/>
      <c r="N59" s="83"/>
      <c r="O59" s="83"/>
      <c r="P59" s="83"/>
      <c r="Q59" s="83"/>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row>
    <row r="60" spans="1:48" s="92" customFormat="1" ht="20.25" customHeight="1" x14ac:dyDescent="0.25">
      <c r="A60" s="116"/>
      <c r="B60" s="117"/>
      <c r="C60" s="15" t="s">
        <v>237</v>
      </c>
      <c r="D60" s="21">
        <v>68000</v>
      </c>
      <c r="E60" s="16"/>
      <c r="F60" s="172"/>
      <c r="G60" s="173"/>
      <c r="H60" s="18"/>
      <c r="I60" s="18"/>
      <c r="J60" s="78"/>
      <c r="K60" s="78"/>
      <c r="L60" s="78"/>
      <c r="M60" s="78"/>
      <c r="N60" s="83"/>
      <c r="O60" s="83"/>
      <c r="P60" s="83"/>
      <c r="Q60" s="83"/>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row>
    <row r="61" spans="1:48" s="92" customFormat="1" ht="20.25" customHeight="1" x14ac:dyDescent="0.25">
      <c r="A61" s="116"/>
      <c r="B61" s="117"/>
      <c r="C61" s="15" t="s">
        <v>238</v>
      </c>
      <c r="D61" s="21">
        <v>117893</v>
      </c>
      <c r="E61" s="16"/>
      <c r="F61" s="172"/>
      <c r="G61" s="173"/>
      <c r="H61" s="18"/>
      <c r="I61" s="18"/>
      <c r="J61" s="78"/>
      <c r="K61" s="78"/>
      <c r="L61" s="78"/>
      <c r="M61" s="78"/>
      <c r="N61" s="83"/>
      <c r="O61" s="83"/>
      <c r="P61" s="83"/>
      <c r="Q61" s="83"/>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row>
    <row r="62" spans="1:48" s="92" customFormat="1" ht="20.25" customHeight="1" x14ac:dyDescent="0.25">
      <c r="A62" s="116">
        <v>2.4</v>
      </c>
      <c r="B62" s="117" t="s">
        <v>75</v>
      </c>
      <c r="C62" s="15"/>
      <c r="D62" s="21"/>
      <c r="E62" s="16"/>
      <c r="F62" s="284"/>
      <c r="G62" s="285"/>
      <c r="H62" s="18"/>
      <c r="I62" s="18"/>
      <c r="J62" s="78"/>
      <c r="K62" s="78"/>
      <c r="L62" s="78"/>
      <c r="M62" s="78"/>
      <c r="N62" s="83"/>
      <c r="O62" s="83"/>
      <c r="P62" s="83"/>
      <c r="Q62" s="83"/>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row>
    <row r="63" spans="1:48" s="92" customFormat="1" ht="20.25" customHeight="1" x14ac:dyDescent="0.25">
      <c r="A63" s="116">
        <v>2.5</v>
      </c>
      <c r="B63" s="117" t="s">
        <v>76</v>
      </c>
      <c r="C63" s="15"/>
      <c r="D63" s="21"/>
      <c r="E63" s="16"/>
      <c r="F63" s="284"/>
      <c r="G63" s="285"/>
      <c r="H63" s="18"/>
      <c r="I63" s="18"/>
      <c r="J63" s="78"/>
      <c r="K63" s="78"/>
      <c r="L63" s="78"/>
      <c r="M63" s="78"/>
      <c r="N63" s="83"/>
      <c r="O63" s="83"/>
      <c r="P63" s="83"/>
      <c r="Q63" s="83"/>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row>
    <row r="64" spans="1:48" s="92" customFormat="1" ht="20.25" customHeight="1" x14ac:dyDescent="0.25">
      <c r="A64" s="116"/>
      <c r="B64" s="117"/>
      <c r="C64" s="15" t="s">
        <v>232</v>
      </c>
      <c r="D64" s="21"/>
      <c r="E64" s="16"/>
      <c r="F64" s="172"/>
      <c r="G64" s="173"/>
      <c r="H64" s="18"/>
      <c r="I64" s="18"/>
      <c r="J64" s="78"/>
      <c r="K64" s="78"/>
      <c r="L64" s="78"/>
      <c r="M64" s="78"/>
      <c r="N64" s="83"/>
      <c r="O64" s="83"/>
      <c r="P64" s="83"/>
      <c r="Q64" s="83"/>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row>
    <row r="65" spans="1:48" s="92" customFormat="1" ht="20.25" customHeight="1" x14ac:dyDescent="0.25">
      <c r="A65" s="116"/>
      <c r="B65" s="117"/>
      <c r="C65" s="15" t="s">
        <v>233</v>
      </c>
      <c r="D65" s="21">
        <v>51078</v>
      </c>
      <c r="E65" s="16"/>
      <c r="F65" s="172"/>
      <c r="G65" s="173"/>
      <c r="H65" s="18"/>
      <c r="I65" s="18"/>
      <c r="J65" s="78"/>
      <c r="K65" s="78"/>
      <c r="L65" s="78"/>
      <c r="M65" s="78"/>
      <c r="N65" s="83"/>
      <c r="O65" s="83"/>
      <c r="P65" s="83"/>
      <c r="Q65" s="83"/>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row>
    <row r="66" spans="1:48" s="92" customFormat="1" ht="20.25" customHeight="1" x14ac:dyDescent="0.25">
      <c r="A66" s="116"/>
      <c r="B66" s="117"/>
      <c r="C66" s="15" t="s">
        <v>234</v>
      </c>
      <c r="D66" s="21">
        <v>81000</v>
      </c>
      <c r="E66" s="16"/>
      <c r="F66" s="172"/>
      <c r="G66" s="173"/>
      <c r="H66" s="18"/>
      <c r="I66" s="18"/>
      <c r="J66" s="78"/>
      <c r="K66" s="78"/>
      <c r="L66" s="78"/>
      <c r="M66" s="78"/>
      <c r="N66" s="83"/>
      <c r="O66" s="83"/>
      <c r="P66" s="83"/>
      <c r="Q66" s="83"/>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row>
    <row r="67" spans="1:48" s="92" customFormat="1" ht="20.25" customHeight="1" x14ac:dyDescent="0.25">
      <c r="A67" s="116"/>
      <c r="B67" s="117"/>
      <c r="C67" s="15" t="s">
        <v>235</v>
      </c>
      <c r="D67" s="21">
        <v>1454</v>
      </c>
      <c r="E67" s="16"/>
      <c r="F67" s="172"/>
      <c r="G67" s="173"/>
      <c r="H67" s="18"/>
      <c r="I67" s="18"/>
      <c r="J67" s="78"/>
      <c r="K67" s="78"/>
      <c r="L67" s="78"/>
      <c r="M67" s="78"/>
      <c r="N67" s="83"/>
      <c r="O67" s="83"/>
      <c r="P67" s="83"/>
      <c r="Q67" s="83"/>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row>
    <row r="68" spans="1:48" s="92" customFormat="1" ht="20.25" customHeight="1" x14ac:dyDescent="0.25">
      <c r="A68" s="116">
        <v>2.6</v>
      </c>
      <c r="B68" s="117" t="s">
        <v>77</v>
      </c>
      <c r="C68" s="15"/>
      <c r="D68" s="21"/>
      <c r="E68" s="16"/>
      <c r="F68" s="284"/>
      <c r="G68" s="285"/>
      <c r="H68" s="18"/>
      <c r="I68" s="18"/>
      <c r="J68" s="78"/>
      <c r="K68" s="78"/>
      <c r="L68" s="78"/>
      <c r="M68" s="78"/>
      <c r="N68" s="83"/>
      <c r="O68" s="83"/>
      <c r="P68" s="83"/>
      <c r="Q68" s="83"/>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row>
    <row r="69" spans="1:48" s="92" customFormat="1" ht="20.25" customHeight="1" x14ac:dyDescent="0.25">
      <c r="A69" s="116">
        <v>2.7</v>
      </c>
      <c r="B69" s="117" t="s">
        <v>78</v>
      </c>
      <c r="C69" s="15"/>
      <c r="D69" s="21"/>
      <c r="E69" s="16"/>
      <c r="F69" s="284"/>
      <c r="G69" s="285"/>
      <c r="H69" s="18"/>
      <c r="I69" s="18"/>
      <c r="J69" s="78"/>
      <c r="K69" s="78"/>
      <c r="L69" s="78"/>
      <c r="M69" s="78"/>
      <c r="N69" s="83"/>
      <c r="O69" s="83"/>
      <c r="P69" s="83"/>
      <c r="Q69" s="83"/>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row>
    <row r="70" spans="1:48" s="92" customFormat="1" ht="20.25" customHeight="1" x14ac:dyDescent="0.25">
      <c r="A70" s="116">
        <v>2.8</v>
      </c>
      <c r="B70" s="117" t="s">
        <v>79</v>
      </c>
      <c r="C70" s="15"/>
      <c r="D70" s="21"/>
      <c r="E70" s="16"/>
      <c r="F70" s="284"/>
      <c r="G70" s="285"/>
      <c r="H70" s="18"/>
      <c r="I70" s="18"/>
      <c r="J70" s="78"/>
      <c r="K70" s="78"/>
      <c r="L70" s="78"/>
      <c r="M70" s="78"/>
      <c r="N70" s="83"/>
      <c r="O70" s="83"/>
      <c r="P70" s="83"/>
      <c r="Q70" s="83"/>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row>
    <row r="71" spans="1:48" s="92" customFormat="1" ht="20.25" customHeight="1" x14ac:dyDescent="0.25">
      <c r="A71" s="116">
        <v>3</v>
      </c>
      <c r="B71" s="117" t="s">
        <v>80</v>
      </c>
      <c r="C71" s="15"/>
      <c r="D71" s="21"/>
      <c r="E71" s="16"/>
      <c r="F71" s="284"/>
      <c r="G71" s="285"/>
      <c r="H71" s="18"/>
      <c r="I71" s="18"/>
      <c r="J71" s="78"/>
      <c r="K71" s="78"/>
      <c r="L71" s="78"/>
      <c r="M71" s="78"/>
      <c r="N71" s="83"/>
      <c r="O71" s="83"/>
      <c r="P71" s="83"/>
      <c r="Q71" s="83"/>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row>
    <row r="72" spans="1:48" s="92" customFormat="1" ht="20.25" customHeight="1" x14ac:dyDescent="0.25">
      <c r="A72" s="116">
        <v>4</v>
      </c>
      <c r="B72" s="117" t="s">
        <v>107</v>
      </c>
      <c r="C72" s="15"/>
      <c r="D72" s="21"/>
      <c r="E72" s="16"/>
      <c r="F72" s="284"/>
      <c r="G72" s="285"/>
      <c r="H72" s="18"/>
      <c r="I72" s="18"/>
      <c r="J72" s="78"/>
      <c r="K72" s="78"/>
      <c r="L72" s="78"/>
      <c r="M72" s="78"/>
      <c r="N72" s="83"/>
      <c r="O72" s="83"/>
      <c r="P72" s="83"/>
      <c r="Q72" s="83"/>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row>
    <row r="73" spans="1:48" s="92" customFormat="1" ht="20.25" customHeight="1" x14ac:dyDescent="0.25">
      <c r="A73" s="116">
        <v>5</v>
      </c>
      <c r="B73" s="117" t="s">
        <v>82</v>
      </c>
      <c r="C73" s="15"/>
      <c r="D73" s="21"/>
      <c r="E73" s="16"/>
      <c r="F73" s="284"/>
      <c r="G73" s="285"/>
      <c r="H73" s="18"/>
      <c r="I73" s="18"/>
      <c r="J73" s="78"/>
      <c r="K73" s="78"/>
      <c r="L73" s="78"/>
      <c r="M73" s="78"/>
      <c r="N73" s="83"/>
      <c r="O73" s="83"/>
      <c r="P73" s="83"/>
      <c r="Q73" s="83"/>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row>
    <row r="74" spans="1:48" s="92" customFormat="1" ht="20.25" customHeight="1" x14ac:dyDescent="0.25">
      <c r="A74" s="116">
        <v>6</v>
      </c>
      <c r="B74" s="117" t="s">
        <v>83</v>
      </c>
      <c r="C74" s="15"/>
      <c r="D74" s="21"/>
      <c r="E74" s="16"/>
      <c r="F74" s="284"/>
      <c r="G74" s="285"/>
      <c r="H74" s="18"/>
      <c r="I74" s="18"/>
      <c r="J74" s="78"/>
      <c r="K74" s="78"/>
      <c r="L74" s="78"/>
      <c r="M74" s="78"/>
      <c r="N74" s="83"/>
      <c r="O74" s="83"/>
      <c r="P74" s="83"/>
      <c r="Q74" s="83"/>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row>
    <row r="75" spans="1:48" s="92" customFormat="1" ht="20.25" customHeight="1" x14ac:dyDescent="0.25">
      <c r="A75" s="116">
        <v>7</v>
      </c>
      <c r="B75" s="117" t="s">
        <v>84</v>
      </c>
      <c r="C75" s="15"/>
      <c r="D75" s="21"/>
      <c r="E75" s="16"/>
      <c r="F75" s="284"/>
      <c r="G75" s="285"/>
      <c r="H75" s="18"/>
      <c r="I75" s="18"/>
      <c r="J75" s="78"/>
      <c r="K75" s="78"/>
      <c r="L75" s="78"/>
      <c r="M75" s="78"/>
      <c r="N75" s="83"/>
      <c r="O75" s="83"/>
      <c r="P75" s="83"/>
      <c r="Q75" s="83"/>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row>
    <row r="76" spans="1:48" s="92" customFormat="1" ht="20.25" customHeight="1" thickBot="1" x14ac:dyDescent="0.3">
      <c r="A76" s="116">
        <v>8</v>
      </c>
      <c r="B76" s="117" t="s">
        <v>85</v>
      </c>
      <c r="C76" s="14"/>
      <c r="D76" s="20"/>
      <c r="E76" s="17"/>
      <c r="F76" s="286"/>
      <c r="G76" s="287"/>
      <c r="H76" s="19"/>
      <c r="I76" s="19"/>
      <c r="J76" s="78"/>
      <c r="K76" s="78"/>
      <c r="L76" s="78"/>
      <c r="M76" s="78"/>
      <c r="N76" s="83"/>
      <c r="O76" s="83"/>
      <c r="P76" s="83"/>
      <c r="Q76" s="83"/>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row>
    <row r="77" spans="1:48" s="92" customFormat="1" ht="29.25" customHeight="1" thickBot="1" x14ac:dyDescent="0.3">
      <c r="C77" s="119" t="s">
        <v>142</v>
      </c>
      <c r="D77" s="58">
        <f>SUM(D44:D76)</f>
        <v>14705988</v>
      </c>
      <c r="E77" s="218"/>
      <c r="F77" s="218"/>
      <c r="G77" s="218"/>
      <c r="H77" s="59">
        <f>SUM(H44:H76)</f>
        <v>0</v>
      </c>
      <c r="I77" s="60">
        <f>SUM(I44:I76)</f>
        <v>0</v>
      </c>
      <c r="J77" s="78"/>
      <c r="K77" s="78"/>
      <c r="L77" s="78"/>
      <c r="M77" s="78"/>
      <c r="N77" s="83"/>
      <c r="O77" s="83"/>
      <c r="P77" s="83"/>
      <c r="Q77" s="83"/>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row>
    <row r="78" spans="1:48" s="123" customFormat="1" ht="34.5" customHeight="1" thickBot="1" x14ac:dyDescent="0.3">
      <c r="A78" s="95"/>
      <c r="B78" s="95"/>
      <c r="C78" s="120" t="s">
        <v>153</v>
      </c>
      <c r="D78" s="63" t="e">
        <f>D77/$C$6</f>
        <v>#DIV/0!</v>
      </c>
      <c r="E78" s="218"/>
      <c r="F78" s="218"/>
      <c r="G78" s="218"/>
      <c r="H78" s="68" t="e">
        <f t="shared" ref="H78:I78" si="4">H77/$C$6</f>
        <v>#DIV/0!</v>
      </c>
      <c r="I78" s="64" t="e">
        <f t="shared" si="4"/>
        <v>#DIV/0!</v>
      </c>
      <c r="J78" s="121"/>
      <c r="K78" s="121"/>
      <c r="L78" s="121"/>
      <c r="M78" s="121"/>
      <c r="N78" s="121"/>
      <c r="O78" s="122"/>
      <c r="P78" s="122"/>
      <c r="Q78" s="122"/>
      <c r="R78" s="122"/>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row>
    <row r="79" spans="1:48" s="123" customFormat="1" ht="34.5" customHeight="1" x14ac:dyDescent="0.25">
      <c r="A79" s="95"/>
      <c r="B79" s="95"/>
      <c r="C79" s="124"/>
      <c r="D79" s="56"/>
      <c r="E79" s="55"/>
      <c r="F79" s="55"/>
      <c r="G79" s="55"/>
      <c r="H79" s="57"/>
      <c r="I79" s="57"/>
      <c r="J79" s="121"/>
      <c r="K79" s="121"/>
      <c r="L79" s="121"/>
      <c r="M79" s="121"/>
      <c r="N79" s="121"/>
      <c r="O79" s="122"/>
      <c r="P79" s="122"/>
      <c r="Q79" s="122"/>
      <c r="R79" s="122"/>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row>
    <row r="80" spans="1:48" s="123" customFormat="1" ht="78.75" customHeight="1" x14ac:dyDescent="0.25">
      <c r="A80" s="222" t="s">
        <v>170</v>
      </c>
      <c r="B80" s="223"/>
      <c r="C80" s="31"/>
      <c r="D80" s="94"/>
      <c r="E80" s="94"/>
      <c r="F80" s="94"/>
      <c r="G80" s="121"/>
      <c r="H80" s="121"/>
      <c r="I80" s="121"/>
      <c r="J80" s="121"/>
      <c r="K80" s="121"/>
      <c r="L80" s="121"/>
      <c r="M80" s="121"/>
      <c r="N80" s="121"/>
      <c r="O80" s="122"/>
      <c r="P80" s="122"/>
      <c r="Q80" s="122"/>
      <c r="R80" s="122"/>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row>
    <row r="81" spans="1:47" s="123" customFormat="1" ht="26.25" customHeight="1" x14ac:dyDescent="0.25">
      <c r="A81" s="55"/>
      <c r="B81" s="55"/>
      <c r="C81" s="94"/>
      <c r="D81" s="94"/>
      <c r="E81" s="94"/>
      <c r="F81" s="94"/>
      <c r="G81" s="121"/>
      <c r="H81" s="121"/>
      <c r="I81" s="121"/>
      <c r="J81" s="121"/>
      <c r="K81" s="121"/>
      <c r="L81" s="121"/>
      <c r="M81" s="121"/>
      <c r="N81" s="121"/>
      <c r="O81" s="122"/>
      <c r="P81" s="122"/>
      <c r="Q81" s="122"/>
      <c r="R81" s="122"/>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row>
    <row r="82" spans="1:47" s="123" customFormat="1" ht="26.25" customHeight="1" x14ac:dyDescent="0.25">
      <c r="A82" s="274" t="s">
        <v>122</v>
      </c>
      <c r="B82" s="274"/>
      <c r="C82" s="274"/>
      <c r="D82" s="274"/>
      <c r="E82" s="274"/>
      <c r="F82" s="274"/>
      <c r="G82" s="274"/>
      <c r="H82" s="274"/>
      <c r="I82" s="274"/>
      <c r="J82" s="274"/>
      <c r="K82" s="274"/>
      <c r="L82" s="274"/>
      <c r="M82" s="274"/>
      <c r="N82" s="274"/>
      <c r="O82" s="274"/>
      <c r="P82" s="274"/>
      <c r="Q82" s="274"/>
      <c r="R82" s="274"/>
      <c r="S82" s="274"/>
      <c r="T82" s="274"/>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row>
    <row r="83" spans="1:47" s="123" customFormat="1" ht="13" x14ac:dyDescent="0.25">
      <c r="A83" s="275"/>
      <c r="B83" s="275"/>
      <c r="C83" s="275"/>
      <c r="D83" s="275"/>
      <c r="E83" s="275"/>
      <c r="F83" s="275"/>
      <c r="G83" s="275"/>
      <c r="H83" s="275"/>
      <c r="I83" s="275"/>
      <c r="J83" s="275"/>
      <c r="K83" s="275"/>
      <c r="L83" s="275"/>
      <c r="M83" s="275"/>
      <c r="N83" s="275"/>
      <c r="O83" s="275"/>
      <c r="P83" s="275"/>
      <c r="Q83" s="275"/>
      <c r="R83" s="275"/>
      <c r="S83" s="275"/>
      <c r="T83" s="275"/>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row>
    <row r="84" spans="1:47" ht="23.25" customHeight="1" x14ac:dyDescent="0.25">
      <c r="A84" s="276" t="s">
        <v>121</v>
      </c>
      <c r="B84" s="277"/>
      <c r="C84" s="282" t="s">
        <v>164</v>
      </c>
      <c r="D84" s="282" t="s">
        <v>160</v>
      </c>
      <c r="E84" s="262" t="s">
        <v>158</v>
      </c>
      <c r="F84" s="264"/>
      <c r="G84" s="263" t="s">
        <v>159</v>
      </c>
      <c r="H84" s="263"/>
      <c r="I84" s="263"/>
      <c r="J84" s="263"/>
      <c r="K84" s="263"/>
      <c r="L84" s="263"/>
      <c r="M84" s="263"/>
      <c r="N84" s="263"/>
      <c r="O84" s="262" t="s">
        <v>161</v>
      </c>
      <c r="P84" s="263"/>
      <c r="Q84" s="263"/>
      <c r="R84" s="264"/>
      <c r="S84" s="268" t="s">
        <v>120</v>
      </c>
      <c r="T84" s="264" t="s">
        <v>162</v>
      </c>
    </row>
    <row r="85" spans="1:47" ht="39.4" customHeight="1" x14ac:dyDescent="0.25">
      <c r="A85" s="278"/>
      <c r="B85" s="279"/>
      <c r="C85" s="337"/>
      <c r="D85" s="283"/>
      <c r="E85" s="265"/>
      <c r="F85" s="267"/>
      <c r="G85" s="266"/>
      <c r="H85" s="266"/>
      <c r="I85" s="266"/>
      <c r="J85" s="266"/>
      <c r="K85" s="266"/>
      <c r="L85" s="266"/>
      <c r="M85" s="266"/>
      <c r="N85" s="266"/>
      <c r="O85" s="265"/>
      <c r="P85" s="266"/>
      <c r="Q85" s="266"/>
      <c r="R85" s="267"/>
      <c r="S85" s="269"/>
      <c r="T85" s="267"/>
    </row>
    <row r="86" spans="1:47" ht="24.75" customHeight="1" x14ac:dyDescent="0.25">
      <c r="A86" s="280"/>
      <c r="B86" s="281"/>
      <c r="C86" s="337"/>
      <c r="D86" s="271" t="s">
        <v>115</v>
      </c>
      <c r="E86" s="272"/>
      <c r="F86" s="273"/>
      <c r="G86" s="271" t="s">
        <v>114</v>
      </c>
      <c r="H86" s="272"/>
      <c r="I86" s="272"/>
      <c r="J86" s="272"/>
      <c r="K86" s="272"/>
      <c r="L86" s="272"/>
      <c r="M86" s="272"/>
      <c r="N86" s="273"/>
      <c r="O86" s="271" t="s">
        <v>113</v>
      </c>
      <c r="P86" s="272"/>
      <c r="Q86" s="272"/>
      <c r="R86" s="273"/>
      <c r="S86" s="269"/>
      <c r="T86" s="264" t="s">
        <v>112</v>
      </c>
    </row>
    <row r="87" spans="1:47" ht="27" customHeight="1" x14ac:dyDescent="0.25">
      <c r="A87" s="125" t="s">
        <v>65</v>
      </c>
      <c r="B87" s="126"/>
      <c r="C87" s="338"/>
      <c r="D87" s="127" t="s">
        <v>86</v>
      </c>
      <c r="E87" s="127" t="s">
        <v>129</v>
      </c>
      <c r="F87" s="127" t="s">
        <v>88</v>
      </c>
      <c r="G87" s="127" t="s">
        <v>89</v>
      </c>
      <c r="H87" s="127" t="s">
        <v>90</v>
      </c>
      <c r="I87" s="127" t="s">
        <v>91</v>
      </c>
      <c r="J87" s="127" t="s">
        <v>92</v>
      </c>
      <c r="K87" s="127" t="s">
        <v>93</v>
      </c>
      <c r="L87" s="271" t="s">
        <v>94</v>
      </c>
      <c r="M87" s="273"/>
      <c r="N87" s="127" t="s">
        <v>95</v>
      </c>
      <c r="O87" s="127" t="s">
        <v>96</v>
      </c>
      <c r="P87" s="127" t="s">
        <v>97</v>
      </c>
      <c r="Q87" s="127" t="s">
        <v>98</v>
      </c>
      <c r="R87" s="127" t="s">
        <v>99</v>
      </c>
      <c r="S87" s="270"/>
      <c r="T87" s="267"/>
    </row>
    <row r="88" spans="1:47" ht="27" customHeight="1" x14ac:dyDescent="0.25">
      <c r="A88" s="128">
        <v>0.1</v>
      </c>
      <c r="B88" s="117" t="s">
        <v>67</v>
      </c>
      <c r="C88" s="232"/>
      <c r="D88" s="233"/>
      <c r="E88" s="233"/>
      <c r="F88" s="233"/>
      <c r="G88" s="233"/>
      <c r="H88" s="233"/>
      <c r="I88" s="233"/>
      <c r="J88" s="233"/>
      <c r="K88" s="233"/>
      <c r="L88" s="233"/>
      <c r="M88" s="233"/>
      <c r="N88" s="234"/>
      <c r="O88" s="32"/>
      <c r="P88" s="32"/>
      <c r="Q88" s="32"/>
      <c r="R88" s="32"/>
      <c r="S88" s="129">
        <f>SUM(C88:R88)</f>
        <v>0</v>
      </c>
      <c r="T88" s="34"/>
    </row>
    <row r="89" spans="1:47" ht="27" customHeight="1" x14ac:dyDescent="0.25">
      <c r="A89" s="116">
        <v>0.2</v>
      </c>
      <c r="B89" s="117" t="s">
        <v>68</v>
      </c>
      <c r="C89" s="235"/>
      <c r="D89" s="236"/>
      <c r="E89" s="236"/>
      <c r="F89" s="236"/>
      <c r="G89" s="236"/>
      <c r="H89" s="236"/>
      <c r="I89" s="236"/>
      <c r="J89" s="236"/>
      <c r="K89" s="236"/>
      <c r="L89" s="236"/>
      <c r="M89" s="236"/>
      <c r="N89" s="237"/>
      <c r="O89" s="32"/>
      <c r="P89" s="32"/>
      <c r="Q89" s="32"/>
      <c r="R89" s="32"/>
      <c r="S89" s="129">
        <f t="shared" ref="S89:S106" si="5">SUM(C89:R89)</f>
        <v>0</v>
      </c>
      <c r="T89" s="34"/>
    </row>
    <row r="90" spans="1:47" ht="27" customHeight="1" x14ac:dyDescent="0.25">
      <c r="A90" s="116">
        <v>0.3</v>
      </c>
      <c r="B90" s="117" t="s">
        <v>69</v>
      </c>
      <c r="C90" s="32"/>
      <c r="D90" s="32"/>
      <c r="E90" s="33"/>
      <c r="F90" s="32"/>
      <c r="G90" s="32"/>
      <c r="H90" s="32"/>
      <c r="I90" s="32"/>
      <c r="J90" s="32"/>
      <c r="K90" s="32"/>
      <c r="L90" s="238"/>
      <c r="M90" s="239"/>
      <c r="N90" s="240"/>
      <c r="O90" s="32"/>
      <c r="P90" s="32"/>
      <c r="Q90" s="32"/>
      <c r="R90" s="32"/>
      <c r="S90" s="129">
        <f t="shared" si="5"/>
        <v>0</v>
      </c>
      <c r="T90" s="34"/>
    </row>
    <row r="91" spans="1:47" ht="27" customHeight="1" x14ac:dyDescent="0.25">
      <c r="A91" s="116">
        <v>0.4</v>
      </c>
      <c r="B91" s="117" t="s">
        <v>70</v>
      </c>
      <c r="C91" s="32"/>
      <c r="D91" s="32"/>
      <c r="E91" s="33"/>
      <c r="F91" s="32"/>
      <c r="G91" s="32"/>
      <c r="H91" s="32"/>
      <c r="I91" s="32"/>
      <c r="J91" s="32"/>
      <c r="K91" s="32"/>
      <c r="L91" s="241"/>
      <c r="M91" s="242"/>
      <c r="N91" s="243"/>
      <c r="O91" s="32"/>
      <c r="P91" s="32"/>
      <c r="Q91" s="32"/>
      <c r="R91" s="32"/>
      <c r="S91" s="129">
        <f t="shared" si="5"/>
        <v>0</v>
      </c>
      <c r="T91" s="34"/>
    </row>
    <row r="92" spans="1:47" ht="27" customHeight="1" x14ac:dyDescent="0.25">
      <c r="A92" s="116">
        <v>0.5</v>
      </c>
      <c r="B92" s="117" t="s">
        <v>100</v>
      </c>
      <c r="C92" s="32"/>
      <c r="D92" s="32"/>
      <c r="E92" s="33"/>
      <c r="F92" s="32"/>
      <c r="G92" s="32"/>
      <c r="H92" s="32"/>
      <c r="I92" s="32"/>
      <c r="J92" s="32"/>
      <c r="K92" s="32"/>
      <c r="L92" s="241"/>
      <c r="M92" s="242"/>
      <c r="N92" s="243"/>
      <c r="O92" s="32"/>
      <c r="P92" s="32"/>
      <c r="Q92" s="32"/>
      <c r="R92" s="32"/>
      <c r="S92" s="129">
        <f t="shared" si="5"/>
        <v>0</v>
      </c>
      <c r="T92" s="34"/>
    </row>
    <row r="93" spans="1:47" ht="27" customHeight="1" x14ac:dyDescent="0.25">
      <c r="A93" s="116">
        <v>1</v>
      </c>
      <c r="B93" s="126" t="s">
        <v>71</v>
      </c>
      <c r="C93" s="32"/>
      <c r="D93" s="32"/>
      <c r="E93" s="33"/>
      <c r="F93" s="32"/>
      <c r="G93" s="32"/>
      <c r="H93" s="32"/>
      <c r="I93" s="32"/>
      <c r="J93" s="32"/>
      <c r="K93" s="32"/>
      <c r="L93" s="241"/>
      <c r="M93" s="242"/>
      <c r="N93" s="243"/>
      <c r="O93" s="32"/>
      <c r="P93" s="32"/>
      <c r="Q93" s="32"/>
      <c r="R93" s="32"/>
      <c r="S93" s="129">
        <f t="shared" si="5"/>
        <v>0</v>
      </c>
      <c r="T93" s="34"/>
    </row>
    <row r="94" spans="1:47" ht="27" customHeight="1" x14ac:dyDescent="0.25">
      <c r="A94" s="116">
        <v>2.1</v>
      </c>
      <c r="B94" s="117" t="s">
        <v>72</v>
      </c>
      <c r="C94" s="32"/>
      <c r="D94" s="32"/>
      <c r="E94" s="32"/>
      <c r="F94" s="32"/>
      <c r="G94" s="32"/>
      <c r="H94" s="32"/>
      <c r="I94" s="32"/>
      <c r="J94" s="32"/>
      <c r="K94" s="32"/>
      <c r="L94" s="241"/>
      <c r="M94" s="242"/>
      <c r="N94" s="243"/>
      <c r="O94" s="32"/>
      <c r="P94" s="32"/>
      <c r="Q94" s="32"/>
      <c r="R94" s="32"/>
      <c r="S94" s="129">
        <f t="shared" si="5"/>
        <v>0</v>
      </c>
      <c r="T94" s="34"/>
    </row>
    <row r="95" spans="1:47" ht="27" customHeight="1" x14ac:dyDescent="0.25">
      <c r="A95" s="116">
        <v>2.2000000000000002</v>
      </c>
      <c r="B95" s="117" t="s">
        <v>73</v>
      </c>
      <c r="C95" s="32"/>
      <c r="D95" s="32"/>
      <c r="E95" s="33"/>
      <c r="F95" s="32"/>
      <c r="G95" s="32"/>
      <c r="H95" s="32"/>
      <c r="I95" s="32"/>
      <c r="J95" s="32"/>
      <c r="K95" s="32"/>
      <c r="L95" s="241"/>
      <c r="M95" s="242"/>
      <c r="N95" s="243"/>
      <c r="O95" s="32"/>
      <c r="P95" s="32"/>
      <c r="Q95" s="32"/>
      <c r="R95" s="32"/>
      <c r="S95" s="129">
        <f t="shared" si="5"/>
        <v>0</v>
      </c>
      <c r="T95" s="34"/>
    </row>
    <row r="96" spans="1:47" ht="27" customHeight="1" x14ac:dyDescent="0.25">
      <c r="A96" s="116">
        <v>2.2999999999999998</v>
      </c>
      <c r="B96" s="117" t="s">
        <v>74</v>
      </c>
      <c r="C96" s="32"/>
      <c r="D96" s="32"/>
      <c r="E96" s="33"/>
      <c r="F96" s="32"/>
      <c r="G96" s="32"/>
      <c r="H96" s="32"/>
      <c r="I96" s="32"/>
      <c r="J96" s="32"/>
      <c r="K96" s="32"/>
      <c r="L96" s="241"/>
      <c r="M96" s="242"/>
      <c r="N96" s="243"/>
      <c r="O96" s="32"/>
      <c r="P96" s="32"/>
      <c r="Q96" s="32"/>
      <c r="R96" s="32"/>
      <c r="S96" s="129">
        <f t="shared" si="5"/>
        <v>0</v>
      </c>
      <c r="T96" s="34"/>
    </row>
    <row r="97" spans="1:20" ht="27" customHeight="1" x14ac:dyDescent="0.25">
      <c r="A97" s="116">
        <v>2.4</v>
      </c>
      <c r="B97" s="117" t="s">
        <v>75</v>
      </c>
      <c r="C97" s="32"/>
      <c r="D97" s="32"/>
      <c r="E97" s="33"/>
      <c r="F97" s="32"/>
      <c r="G97" s="32"/>
      <c r="H97" s="32"/>
      <c r="I97" s="32"/>
      <c r="J97" s="32"/>
      <c r="K97" s="32"/>
      <c r="L97" s="241"/>
      <c r="M97" s="242"/>
      <c r="N97" s="243"/>
      <c r="O97" s="32"/>
      <c r="P97" s="32"/>
      <c r="Q97" s="32"/>
      <c r="R97" s="32"/>
      <c r="S97" s="129">
        <f t="shared" si="5"/>
        <v>0</v>
      </c>
      <c r="T97" s="34"/>
    </row>
    <row r="98" spans="1:20" ht="27" customHeight="1" x14ac:dyDescent="0.25">
      <c r="A98" s="116">
        <v>2.5</v>
      </c>
      <c r="B98" s="117" t="s">
        <v>76</v>
      </c>
      <c r="C98" s="32"/>
      <c r="D98" s="32"/>
      <c r="E98" s="33"/>
      <c r="F98" s="32"/>
      <c r="G98" s="32"/>
      <c r="H98" s="32"/>
      <c r="I98" s="32"/>
      <c r="J98" s="32"/>
      <c r="K98" s="32"/>
      <c r="L98" s="241"/>
      <c r="M98" s="242"/>
      <c r="N98" s="243"/>
      <c r="O98" s="32"/>
      <c r="P98" s="32"/>
      <c r="Q98" s="32"/>
      <c r="R98" s="32"/>
      <c r="S98" s="129">
        <f t="shared" si="5"/>
        <v>0</v>
      </c>
      <c r="T98" s="34"/>
    </row>
    <row r="99" spans="1:20" ht="27" customHeight="1" x14ac:dyDescent="0.25">
      <c r="A99" s="116">
        <v>2.6</v>
      </c>
      <c r="B99" s="117" t="s">
        <v>77</v>
      </c>
      <c r="C99" s="32"/>
      <c r="D99" s="32"/>
      <c r="E99" s="33"/>
      <c r="F99" s="32"/>
      <c r="G99" s="32"/>
      <c r="H99" s="32"/>
      <c r="I99" s="32"/>
      <c r="J99" s="32"/>
      <c r="K99" s="32"/>
      <c r="L99" s="241"/>
      <c r="M99" s="242"/>
      <c r="N99" s="243"/>
      <c r="O99" s="32"/>
      <c r="P99" s="32"/>
      <c r="Q99" s="32"/>
      <c r="R99" s="32"/>
      <c r="S99" s="129">
        <f t="shared" si="5"/>
        <v>0</v>
      </c>
      <c r="T99" s="34"/>
    </row>
    <row r="100" spans="1:20" ht="27" customHeight="1" x14ac:dyDescent="0.25">
      <c r="A100" s="116">
        <v>2.7</v>
      </c>
      <c r="B100" s="117" t="s">
        <v>78</v>
      </c>
      <c r="C100" s="32"/>
      <c r="D100" s="32"/>
      <c r="E100" s="33"/>
      <c r="F100" s="32"/>
      <c r="G100" s="32"/>
      <c r="H100" s="32"/>
      <c r="I100" s="32"/>
      <c r="J100" s="32"/>
      <c r="K100" s="32"/>
      <c r="L100" s="241"/>
      <c r="M100" s="242"/>
      <c r="N100" s="243"/>
      <c r="O100" s="32"/>
      <c r="P100" s="32"/>
      <c r="Q100" s="32"/>
      <c r="R100" s="32"/>
      <c r="S100" s="129">
        <f t="shared" si="5"/>
        <v>0</v>
      </c>
      <c r="T100" s="34"/>
    </row>
    <row r="101" spans="1:20" ht="27" customHeight="1" x14ac:dyDescent="0.25">
      <c r="A101" s="116">
        <v>2.8</v>
      </c>
      <c r="B101" s="117" t="s">
        <v>79</v>
      </c>
      <c r="C101" s="32"/>
      <c r="D101" s="32"/>
      <c r="E101" s="33"/>
      <c r="F101" s="32"/>
      <c r="G101" s="32"/>
      <c r="H101" s="32"/>
      <c r="I101" s="32"/>
      <c r="J101" s="32"/>
      <c r="K101" s="32"/>
      <c r="L101" s="241"/>
      <c r="M101" s="242"/>
      <c r="N101" s="243"/>
      <c r="O101" s="32"/>
      <c r="P101" s="32"/>
      <c r="Q101" s="32"/>
      <c r="R101" s="32"/>
      <c r="S101" s="129">
        <f t="shared" si="5"/>
        <v>0</v>
      </c>
      <c r="T101" s="34"/>
    </row>
    <row r="102" spans="1:20" ht="27" customHeight="1" x14ac:dyDescent="0.25">
      <c r="A102" s="116">
        <v>3</v>
      </c>
      <c r="B102" s="117" t="s">
        <v>80</v>
      </c>
      <c r="C102" s="32"/>
      <c r="D102" s="32"/>
      <c r="E102" s="33"/>
      <c r="F102" s="32"/>
      <c r="G102" s="32"/>
      <c r="H102" s="32"/>
      <c r="I102" s="32"/>
      <c r="J102" s="32"/>
      <c r="K102" s="32"/>
      <c r="L102" s="241"/>
      <c r="M102" s="242"/>
      <c r="N102" s="243"/>
      <c r="O102" s="32"/>
      <c r="P102" s="32"/>
      <c r="Q102" s="32"/>
      <c r="R102" s="32"/>
      <c r="S102" s="129">
        <f t="shared" si="5"/>
        <v>0</v>
      </c>
      <c r="T102" s="34"/>
    </row>
    <row r="103" spans="1:20" ht="27" customHeight="1" x14ac:dyDescent="0.25">
      <c r="A103" s="116">
        <v>4</v>
      </c>
      <c r="B103" s="117" t="s">
        <v>81</v>
      </c>
      <c r="C103" s="32"/>
      <c r="D103" s="32"/>
      <c r="E103" s="33"/>
      <c r="F103" s="32"/>
      <c r="G103" s="32"/>
      <c r="H103" s="32"/>
      <c r="I103" s="32"/>
      <c r="J103" s="32"/>
      <c r="K103" s="32"/>
      <c r="L103" s="244"/>
      <c r="M103" s="245"/>
      <c r="N103" s="246"/>
      <c r="O103" s="32"/>
      <c r="P103" s="32"/>
      <c r="Q103" s="32"/>
      <c r="R103" s="32"/>
      <c r="S103" s="129">
        <f t="shared" si="5"/>
        <v>0</v>
      </c>
      <c r="T103" s="34"/>
    </row>
    <row r="104" spans="1:20" ht="27" customHeight="1" x14ac:dyDescent="0.25">
      <c r="A104" s="116">
        <v>5</v>
      </c>
      <c r="B104" s="117" t="s">
        <v>82</v>
      </c>
      <c r="C104" s="32"/>
      <c r="D104" s="32"/>
      <c r="E104" s="33"/>
      <c r="F104" s="32"/>
      <c r="G104" s="32"/>
      <c r="H104" s="32"/>
      <c r="I104" s="32"/>
      <c r="J104" s="32"/>
      <c r="K104" s="32"/>
      <c r="L104" s="32" t="s">
        <v>101</v>
      </c>
      <c r="M104" s="32" t="s">
        <v>102</v>
      </c>
      <c r="N104" s="32" t="s">
        <v>177</v>
      </c>
      <c r="O104" s="32"/>
      <c r="P104" s="32"/>
      <c r="Q104" s="32"/>
      <c r="R104" s="32"/>
      <c r="S104" s="129">
        <f>SUM(C104:R104)</f>
        <v>0</v>
      </c>
      <c r="T104" s="34"/>
    </row>
    <row r="105" spans="1:20" ht="27" customHeight="1" x14ac:dyDescent="0.25">
      <c r="A105" s="116">
        <v>6</v>
      </c>
      <c r="B105" s="117" t="s">
        <v>83</v>
      </c>
      <c r="C105" s="32"/>
      <c r="D105" s="32"/>
      <c r="E105" s="33"/>
      <c r="F105" s="32"/>
      <c r="G105" s="32"/>
      <c r="H105" s="32"/>
      <c r="I105" s="32"/>
      <c r="J105" s="32"/>
      <c r="K105" s="32"/>
      <c r="L105" s="238"/>
      <c r="M105" s="239"/>
      <c r="N105" s="240"/>
      <c r="O105" s="32"/>
      <c r="P105" s="32"/>
      <c r="Q105" s="32"/>
      <c r="R105" s="32"/>
      <c r="S105" s="129">
        <f t="shared" si="5"/>
        <v>0</v>
      </c>
      <c r="T105" s="34"/>
    </row>
    <row r="106" spans="1:20" ht="27" customHeight="1" x14ac:dyDescent="0.25">
      <c r="A106" s="116">
        <v>7</v>
      </c>
      <c r="B106" s="117" t="s">
        <v>84</v>
      </c>
      <c r="C106" s="32"/>
      <c r="D106" s="32"/>
      <c r="E106" s="33"/>
      <c r="F106" s="32"/>
      <c r="G106" s="32"/>
      <c r="H106" s="32"/>
      <c r="I106" s="32"/>
      <c r="J106" s="32"/>
      <c r="K106" s="32"/>
      <c r="L106" s="241"/>
      <c r="M106" s="242"/>
      <c r="N106" s="243"/>
      <c r="O106" s="32"/>
      <c r="P106" s="32"/>
      <c r="Q106" s="32"/>
      <c r="R106" s="32"/>
      <c r="S106" s="129">
        <f t="shared" si="5"/>
        <v>0</v>
      </c>
      <c r="T106" s="34"/>
    </row>
    <row r="107" spans="1:20" ht="27" customHeight="1" x14ac:dyDescent="0.25">
      <c r="A107" s="116">
        <v>8</v>
      </c>
      <c r="B107" s="117" t="s">
        <v>85</v>
      </c>
      <c r="C107" s="32"/>
      <c r="D107" s="32"/>
      <c r="E107" s="33"/>
      <c r="F107" s="32"/>
      <c r="G107" s="32"/>
      <c r="H107" s="32"/>
      <c r="I107" s="32"/>
      <c r="J107" s="32"/>
      <c r="K107" s="32"/>
      <c r="L107" s="244"/>
      <c r="M107" s="245"/>
      <c r="N107" s="246"/>
      <c r="O107" s="32"/>
      <c r="P107" s="32"/>
      <c r="Q107" s="32"/>
      <c r="R107" s="32"/>
      <c r="S107" s="129">
        <f>SUM(C107:R107)</f>
        <v>0</v>
      </c>
      <c r="T107" s="34"/>
    </row>
    <row r="108" spans="1:20" ht="27" customHeight="1" x14ac:dyDescent="0.25">
      <c r="A108" s="256" t="s">
        <v>103</v>
      </c>
      <c r="B108" s="257"/>
      <c r="C108" s="130">
        <f>SUM(C90:C107)</f>
        <v>0</v>
      </c>
      <c r="D108" s="130">
        <f t="shared" ref="D108:K108" si="6">SUM(D90:D107)</f>
        <v>0</v>
      </c>
      <c r="E108" s="131">
        <f t="shared" si="6"/>
        <v>0</v>
      </c>
      <c r="F108" s="130">
        <f t="shared" si="6"/>
        <v>0</v>
      </c>
      <c r="G108" s="130">
        <f t="shared" si="6"/>
        <v>0</v>
      </c>
      <c r="H108" s="130">
        <f t="shared" si="6"/>
        <v>0</v>
      </c>
      <c r="I108" s="130">
        <f t="shared" si="6"/>
        <v>0</v>
      </c>
      <c r="J108" s="130">
        <f t="shared" si="6"/>
        <v>0</v>
      </c>
      <c r="K108" s="130">
        <f t="shared" si="6"/>
        <v>0</v>
      </c>
      <c r="L108" s="258" t="e">
        <f>L104+M104</f>
        <v>#VALUE!</v>
      </c>
      <c r="M108" s="259"/>
      <c r="N108" s="130" t="str">
        <f>N104</f>
        <v>Operational Water</v>
      </c>
      <c r="O108" s="130">
        <f>SUM(O88:O107)</f>
        <v>0</v>
      </c>
      <c r="P108" s="130">
        <f t="shared" ref="P108:T108" si="7">SUM(P88:P107)</f>
        <v>0</v>
      </c>
      <c r="Q108" s="130">
        <f t="shared" si="7"/>
        <v>0</v>
      </c>
      <c r="R108" s="130">
        <f t="shared" si="7"/>
        <v>0</v>
      </c>
      <c r="S108" s="130">
        <f t="shared" si="7"/>
        <v>0</v>
      </c>
      <c r="T108" s="130">
        <f t="shared" si="7"/>
        <v>0</v>
      </c>
    </row>
    <row r="109" spans="1:20" ht="27" customHeight="1" x14ac:dyDescent="0.25">
      <c r="A109" s="256" t="s">
        <v>104</v>
      </c>
      <c r="B109" s="257"/>
      <c r="C109" s="132" t="e">
        <f t="shared" ref="C109:K109" si="8">C108/$C$6</f>
        <v>#DIV/0!</v>
      </c>
      <c r="D109" s="132" t="e">
        <f t="shared" si="8"/>
        <v>#DIV/0!</v>
      </c>
      <c r="E109" s="132" t="e">
        <f t="shared" si="8"/>
        <v>#DIV/0!</v>
      </c>
      <c r="F109" s="132" t="e">
        <f t="shared" si="8"/>
        <v>#DIV/0!</v>
      </c>
      <c r="G109" s="132" t="e">
        <f t="shared" si="8"/>
        <v>#DIV/0!</v>
      </c>
      <c r="H109" s="132" t="e">
        <f t="shared" si="8"/>
        <v>#DIV/0!</v>
      </c>
      <c r="I109" s="132" t="e">
        <f t="shared" si="8"/>
        <v>#DIV/0!</v>
      </c>
      <c r="J109" s="132" t="e">
        <f t="shared" si="8"/>
        <v>#DIV/0!</v>
      </c>
      <c r="K109" s="132" t="e">
        <f t="shared" si="8"/>
        <v>#DIV/0!</v>
      </c>
      <c r="L109" s="260" t="e">
        <f>L108/$C$6</f>
        <v>#VALUE!</v>
      </c>
      <c r="M109" s="261"/>
      <c r="N109" s="132" t="e">
        <f t="shared" ref="N109:T109" si="9">N108/$C$6</f>
        <v>#VALUE!</v>
      </c>
      <c r="O109" s="132" t="e">
        <f t="shared" si="9"/>
        <v>#DIV/0!</v>
      </c>
      <c r="P109" s="132" t="e">
        <f t="shared" si="9"/>
        <v>#DIV/0!</v>
      </c>
      <c r="Q109" s="132" t="e">
        <f t="shared" si="9"/>
        <v>#DIV/0!</v>
      </c>
      <c r="R109" s="132" t="e">
        <f t="shared" si="9"/>
        <v>#DIV/0!</v>
      </c>
      <c r="S109" s="132" t="e">
        <f t="shared" si="9"/>
        <v>#DIV/0!</v>
      </c>
      <c r="T109" s="132" t="e">
        <f t="shared" si="9"/>
        <v>#DIV/0!</v>
      </c>
    </row>
    <row r="110" spans="1:20" ht="13" x14ac:dyDescent="0.25">
      <c r="A110" s="224" t="s">
        <v>105</v>
      </c>
      <c r="B110" s="225"/>
      <c r="C110" s="225"/>
      <c r="D110" s="225"/>
      <c r="E110" s="225"/>
      <c r="F110" s="225"/>
      <c r="G110" s="225"/>
      <c r="H110" s="225"/>
      <c r="I110" s="225"/>
      <c r="J110" s="225"/>
      <c r="K110" s="225"/>
      <c r="L110" s="225"/>
      <c r="M110" s="225"/>
      <c r="N110" s="225"/>
      <c r="O110" s="225"/>
      <c r="P110" s="225"/>
      <c r="Q110" s="226"/>
      <c r="R110" s="226"/>
      <c r="S110" s="226"/>
      <c r="T110" s="227"/>
    </row>
    <row r="111" spans="1:20" ht="12.75" customHeight="1" x14ac:dyDescent="0.25">
      <c r="A111" s="228" t="s">
        <v>140</v>
      </c>
      <c r="B111" s="228"/>
      <c r="C111" s="228"/>
      <c r="D111" s="228"/>
      <c r="E111" s="228"/>
      <c r="F111" s="228"/>
      <c r="G111" s="228"/>
      <c r="H111" s="228"/>
      <c r="I111" s="228"/>
      <c r="J111" s="228"/>
      <c r="K111" s="228"/>
      <c r="L111" s="228"/>
      <c r="M111" s="228"/>
      <c r="N111" s="228"/>
      <c r="O111" s="228"/>
      <c r="P111" s="228"/>
      <c r="Q111" s="229"/>
      <c r="R111" s="230"/>
      <c r="S111" s="231"/>
      <c r="T111" s="133" t="s">
        <v>116</v>
      </c>
    </row>
    <row r="112" spans="1:20" ht="14.5" x14ac:dyDescent="0.25">
      <c r="A112" s="134" t="s">
        <v>118</v>
      </c>
      <c r="B112" s="134"/>
      <c r="C112" s="134"/>
      <c r="D112" s="135"/>
      <c r="E112" s="135"/>
      <c r="F112" s="134"/>
      <c r="G112" s="134"/>
      <c r="H112" s="134"/>
      <c r="I112" s="134"/>
      <c r="J112" s="134"/>
      <c r="K112" s="134"/>
      <c r="L112" s="134"/>
      <c r="M112" s="134"/>
      <c r="N112" s="134"/>
      <c r="O112" s="135"/>
      <c r="P112" s="135"/>
      <c r="Q112" s="219"/>
      <c r="R112" s="220"/>
      <c r="S112" s="221"/>
      <c r="T112" s="136" t="s">
        <v>124</v>
      </c>
    </row>
    <row r="113" spans="1:47" ht="13.15" customHeight="1" x14ac:dyDescent="0.25">
      <c r="A113" s="134" t="s">
        <v>143</v>
      </c>
      <c r="B113" s="134"/>
      <c r="C113" s="134"/>
      <c r="D113" s="135"/>
      <c r="E113" s="135"/>
      <c r="F113" s="134"/>
      <c r="G113" s="134"/>
      <c r="H113" s="134"/>
      <c r="I113" s="134"/>
      <c r="J113" s="134"/>
      <c r="K113" s="134"/>
      <c r="L113" s="134"/>
      <c r="M113" s="134"/>
      <c r="N113" s="134"/>
      <c r="O113" s="135"/>
      <c r="P113" s="135"/>
      <c r="Q113" s="137"/>
      <c r="R113" s="137"/>
      <c r="S113" s="138"/>
      <c r="T113" s="139"/>
    </row>
    <row r="114" spans="1:47" s="141" customFormat="1" ht="57.75" customHeight="1" x14ac:dyDescent="0.25">
      <c r="A114" s="274" t="s">
        <v>123</v>
      </c>
      <c r="B114" s="274"/>
      <c r="C114" s="274"/>
      <c r="D114" s="274"/>
      <c r="E114" s="274"/>
      <c r="F114" s="274"/>
      <c r="G114" s="274"/>
      <c r="H114" s="274"/>
      <c r="I114" s="274"/>
      <c r="J114" s="274"/>
      <c r="K114" s="274"/>
      <c r="L114" s="274"/>
      <c r="M114" s="274"/>
      <c r="N114" s="274"/>
      <c r="O114" s="274"/>
      <c r="P114" s="274"/>
      <c r="Q114" s="274"/>
      <c r="R114" s="274"/>
      <c r="S114" s="274"/>
      <c r="T114" s="274"/>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row>
    <row r="115" spans="1:47" ht="0.75" customHeight="1" x14ac:dyDescent="0.25">
      <c r="A115" s="275"/>
      <c r="B115" s="275"/>
      <c r="C115" s="275"/>
      <c r="D115" s="275"/>
      <c r="E115" s="275"/>
      <c r="F115" s="275"/>
      <c r="G115" s="275"/>
      <c r="H115" s="275"/>
      <c r="I115" s="275"/>
      <c r="J115" s="275"/>
      <c r="K115" s="275"/>
      <c r="L115" s="275"/>
      <c r="M115" s="275"/>
      <c r="N115" s="275"/>
      <c r="O115" s="275"/>
      <c r="P115" s="275"/>
      <c r="Q115" s="275"/>
      <c r="R115" s="275"/>
      <c r="S115" s="275"/>
      <c r="T115" s="275"/>
    </row>
    <row r="116" spans="1:47" ht="35.25" customHeight="1" x14ac:dyDescent="0.25">
      <c r="A116" s="276" t="s">
        <v>119</v>
      </c>
      <c r="B116" s="277"/>
      <c r="C116" s="282" t="s">
        <v>164</v>
      </c>
      <c r="D116" s="282" t="s">
        <v>160</v>
      </c>
      <c r="E116" s="262" t="s">
        <v>158</v>
      </c>
      <c r="F116" s="264"/>
      <c r="G116" s="263" t="s">
        <v>159</v>
      </c>
      <c r="H116" s="263"/>
      <c r="I116" s="263"/>
      <c r="J116" s="263"/>
      <c r="K116" s="263"/>
      <c r="L116" s="263"/>
      <c r="M116" s="263"/>
      <c r="N116" s="263"/>
      <c r="O116" s="262" t="s">
        <v>161</v>
      </c>
      <c r="P116" s="263"/>
      <c r="Q116" s="263"/>
      <c r="R116" s="264"/>
      <c r="S116" s="268" t="s">
        <v>120</v>
      </c>
      <c r="T116" s="264" t="s">
        <v>162</v>
      </c>
    </row>
    <row r="117" spans="1:47" x14ac:dyDescent="0.25">
      <c r="A117" s="278"/>
      <c r="B117" s="279"/>
      <c r="C117" s="337"/>
      <c r="D117" s="283"/>
      <c r="E117" s="265"/>
      <c r="F117" s="267"/>
      <c r="G117" s="266"/>
      <c r="H117" s="266"/>
      <c r="I117" s="266"/>
      <c r="J117" s="266"/>
      <c r="K117" s="266"/>
      <c r="L117" s="266"/>
      <c r="M117" s="266"/>
      <c r="N117" s="266"/>
      <c r="O117" s="265"/>
      <c r="P117" s="266"/>
      <c r="Q117" s="266"/>
      <c r="R117" s="267"/>
      <c r="S117" s="269"/>
      <c r="T117" s="267"/>
    </row>
    <row r="118" spans="1:47" ht="26.65" customHeight="1" x14ac:dyDescent="0.25">
      <c r="A118" s="280"/>
      <c r="B118" s="281"/>
      <c r="C118" s="337"/>
      <c r="D118" s="271" t="s">
        <v>115</v>
      </c>
      <c r="E118" s="272"/>
      <c r="F118" s="273"/>
      <c r="G118" s="271" t="s">
        <v>114</v>
      </c>
      <c r="H118" s="272"/>
      <c r="I118" s="272"/>
      <c r="J118" s="272"/>
      <c r="K118" s="272"/>
      <c r="L118" s="272"/>
      <c r="M118" s="272"/>
      <c r="N118" s="273"/>
      <c r="O118" s="271" t="s">
        <v>113</v>
      </c>
      <c r="P118" s="272"/>
      <c r="Q118" s="272"/>
      <c r="R118" s="273"/>
      <c r="S118" s="269"/>
      <c r="T118" s="264" t="s">
        <v>112</v>
      </c>
    </row>
    <row r="119" spans="1:47" ht="25.5" customHeight="1" x14ac:dyDescent="0.25">
      <c r="A119" s="125" t="s">
        <v>65</v>
      </c>
      <c r="B119" s="126"/>
      <c r="C119" s="338"/>
      <c r="D119" s="127" t="s">
        <v>86</v>
      </c>
      <c r="E119" s="127" t="s">
        <v>129</v>
      </c>
      <c r="F119" s="127" t="s">
        <v>88</v>
      </c>
      <c r="G119" s="127" t="s">
        <v>89</v>
      </c>
      <c r="H119" s="127" t="s">
        <v>90</v>
      </c>
      <c r="I119" s="127" t="s">
        <v>91</v>
      </c>
      <c r="J119" s="127" t="s">
        <v>92</v>
      </c>
      <c r="K119" s="127" t="s">
        <v>93</v>
      </c>
      <c r="L119" s="271" t="s">
        <v>94</v>
      </c>
      <c r="M119" s="273"/>
      <c r="N119" s="127" t="s">
        <v>95</v>
      </c>
      <c r="O119" s="127" t="s">
        <v>96</v>
      </c>
      <c r="P119" s="127" t="s">
        <v>97</v>
      </c>
      <c r="Q119" s="127" t="s">
        <v>98</v>
      </c>
      <c r="R119" s="127" t="s">
        <v>99</v>
      </c>
      <c r="S119" s="270"/>
      <c r="T119" s="267"/>
    </row>
    <row r="120" spans="1:47" ht="29.65" customHeight="1" x14ac:dyDescent="0.25">
      <c r="A120" s="128">
        <v>0.1</v>
      </c>
      <c r="B120" s="117" t="s">
        <v>67</v>
      </c>
      <c r="C120" s="232"/>
      <c r="D120" s="233"/>
      <c r="E120" s="233"/>
      <c r="F120" s="233"/>
      <c r="G120" s="233"/>
      <c r="H120" s="233"/>
      <c r="I120" s="233"/>
      <c r="J120" s="233"/>
      <c r="K120" s="233"/>
      <c r="L120" s="233"/>
      <c r="M120" s="233"/>
      <c r="N120" s="234"/>
      <c r="O120" s="36"/>
      <c r="P120" s="36"/>
      <c r="Q120" s="36"/>
      <c r="R120" s="36"/>
      <c r="S120" s="142">
        <f>SUM(C120:R120)</f>
        <v>0</v>
      </c>
      <c r="T120" s="37"/>
    </row>
    <row r="121" spans="1:47" ht="29.25" customHeight="1" x14ac:dyDescent="0.25">
      <c r="A121" s="116">
        <v>0.2</v>
      </c>
      <c r="B121" s="117" t="s">
        <v>68</v>
      </c>
      <c r="C121" s="235"/>
      <c r="D121" s="236"/>
      <c r="E121" s="236"/>
      <c r="F121" s="236"/>
      <c r="G121" s="236"/>
      <c r="H121" s="236"/>
      <c r="I121" s="236"/>
      <c r="J121" s="236"/>
      <c r="K121" s="236"/>
      <c r="L121" s="236"/>
      <c r="M121" s="236"/>
      <c r="N121" s="237"/>
      <c r="O121" s="36"/>
      <c r="P121" s="36"/>
      <c r="Q121" s="36"/>
      <c r="R121" s="36"/>
      <c r="S121" s="142">
        <f t="shared" ref="S121:S138" si="10">SUM(C121:R121)</f>
        <v>0</v>
      </c>
      <c r="T121" s="36"/>
    </row>
    <row r="122" spans="1:47" ht="33" customHeight="1" x14ac:dyDescent="0.25">
      <c r="A122" s="116">
        <v>0.3</v>
      </c>
      <c r="B122" s="117" t="s">
        <v>69</v>
      </c>
      <c r="C122" s="32"/>
      <c r="D122" s="32"/>
      <c r="E122" s="33"/>
      <c r="F122" s="32"/>
      <c r="G122" s="32"/>
      <c r="H122" s="35"/>
      <c r="I122" s="35"/>
      <c r="J122" s="35"/>
      <c r="K122" s="35"/>
      <c r="L122" s="238"/>
      <c r="M122" s="239"/>
      <c r="N122" s="240"/>
      <c r="O122" s="32"/>
      <c r="P122" s="32"/>
      <c r="Q122" s="32"/>
      <c r="R122" s="32"/>
      <c r="S122" s="129">
        <f t="shared" si="10"/>
        <v>0</v>
      </c>
      <c r="T122" s="32"/>
    </row>
    <row r="123" spans="1:47" ht="33" customHeight="1" x14ac:dyDescent="0.25">
      <c r="A123" s="116">
        <v>0.4</v>
      </c>
      <c r="B123" s="117" t="s">
        <v>70</v>
      </c>
      <c r="C123" s="32"/>
      <c r="D123" s="32"/>
      <c r="E123" s="33"/>
      <c r="F123" s="32"/>
      <c r="G123" s="35"/>
      <c r="H123" s="35"/>
      <c r="I123" s="35"/>
      <c r="J123" s="35"/>
      <c r="K123" s="35"/>
      <c r="L123" s="241"/>
      <c r="M123" s="242"/>
      <c r="N123" s="243"/>
      <c r="O123" s="32"/>
      <c r="P123" s="32"/>
      <c r="Q123" s="32"/>
      <c r="R123" s="32"/>
      <c r="S123" s="129">
        <f t="shared" si="10"/>
        <v>0</v>
      </c>
      <c r="T123" s="35"/>
    </row>
    <row r="124" spans="1:47" ht="33.4" customHeight="1" x14ac:dyDescent="0.25">
      <c r="A124" s="116">
        <v>0.5</v>
      </c>
      <c r="B124" s="117" t="s">
        <v>100</v>
      </c>
      <c r="C124" s="32"/>
      <c r="D124" s="32"/>
      <c r="E124" s="33"/>
      <c r="F124" s="32"/>
      <c r="G124" s="35"/>
      <c r="H124" s="35"/>
      <c r="I124" s="35"/>
      <c r="J124" s="35"/>
      <c r="K124" s="35"/>
      <c r="L124" s="241"/>
      <c r="M124" s="242"/>
      <c r="N124" s="243"/>
      <c r="O124" s="32"/>
      <c r="P124" s="32"/>
      <c r="Q124" s="32"/>
      <c r="R124" s="32"/>
      <c r="S124" s="129">
        <f t="shared" si="10"/>
        <v>0</v>
      </c>
      <c r="T124" s="35"/>
    </row>
    <row r="125" spans="1:47" ht="29.65" customHeight="1" x14ac:dyDescent="0.25">
      <c r="A125" s="116">
        <v>1</v>
      </c>
      <c r="B125" s="117" t="s">
        <v>71</v>
      </c>
      <c r="C125" s="32"/>
      <c r="D125" s="32"/>
      <c r="E125" s="33"/>
      <c r="F125" s="32"/>
      <c r="G125" s="35"/>
      <c r="H125" s="35"/>
      <c r="I125" s="35"/>
      <c r="J125" s="35"/>
      <c r="K125" s="35"/>
      <c r="L125" s="241"/>
      <c r="M125" s="242"/>
      <c r="N125" s="243"/>
      <c r="O125" s="32"/>
      <c r="P125" s="32"/>
      <c r="Q125" s="32"/>
      <c r="R125" s="32"/>
      <c r="S125" s="129">
        <f t="shared" si="10"/>
        <v>0</v>
      </c>
      <c r="T125" s="35"/>
    </row>
    <row r="126" spans="1:47" ht="34.9" customHeight="1" x14ac:dyDescent="0.25">
      <c r="A126" s="116">
        <v>2.1</v>
      </c>
      <c r="B126" s="117" t="s">
        <v>72</v>
      </c>
      <c r="C126" s="32"/>
      <c r="D126" s="32"/>
      <c r="E126" s="32"/>
      <c r="F126" s="32"/>
      <c r="G126" s="32"/>
      <c r="H126" s="35"/>
      <c r="I126" s="35"/>
      <c r="J126" s="35"/>
      <c r="K126" s="35"/>
      <c r="L126" s="241"/>
      <c r="M126" s="242"/>
      <c r="N126" s="243"/>
      <c r="O126" s="32"/>
      <c r="P126" s="32"/>
      <c r="Q126" s="32"/>
      <c r="R126" s="32"/>
      <c r="S126" s="129">
        <f t="shared" si="10"/>
        <v>0</v>
      </c>
      <c r="T126" s="32"/>
    </row>
    <row r="127" spans="1:47" ht="28.9" customHeight="1" x14ac:dyDescent="0.25">
      <c r="A127" s="116">
        <v>2.2000000000000002</v>
      </c>
      <c r="B127" s="117" t="s">
        <v>73</v>
      </c>
      <c r="C127" s="32"/>
      <c r="D127" s="32"/>
      <c r="E127" s="33"/>
      <c r="F127" s="32"/>
      <c r="G127" s="32"/>
      <c r="H127" s="35"/>
      <c r="I127" s="35"/>
      <c r="J127" s="35"/>
      <c r="K127" s="35"/>
      <c r="L127" s="241"/>
      <c r="M127" s="242"/>
      <c r="N127" s="243"/>
      <c r="O127" s="32"/>
      <c r="P127" s="32"/>
      <c r="Q127" s="32"/>
      <c r="R127" s="32"/>
      <c r="S127" s="129">
        <f t="shared" si="10"/>
        <v>0</v>
      </c>
      <c r="T127" s="32"/>
    </row>
    <row r="128" spans="1:47" ht="31.9" customHeight="1" x14ac:dyDescent="0.25">
      <c r="A128" s="116">
        <v>2.2999999999999998</v>
      </c>
      <c r="B128" s="117" t="s">
        <v>74</v>
      </c>
      <c r="C128" s="32"/>
      <c r="D128" s="32"/>
      <c r="E128" s="33"/>
      <c r="F128" s="32"/>
      <c r="G128" s="32"/>
      <c r="H128" s="35"/>
      <c r="I128" s="35"/>
      <c r="J128" s="35"/>
      <c r="K128" s="35"/>
      <c r="L128" s="241"/>
      <c r="M128" s="242"/>
      <c r="N128" s="243"/>
      <c r="O128" s="32"/>
      <c r="P128" s="32"/>
      <c r="Q128" s="32"/>
      <c r="R128" s="32"/>
      <c r="S128" s="129">
        <f t="shared" si="10"/>
        <v>0</v>
      </c>
      <c r="T128" s="32"/>
    </row>
    <row r="129" spans="1:20" ht="33" customHeight="1" x14ac:dyDescent="0.25">
      <c r="A129" s="116">
        <v>2.4</v>
      </c>
      <c r="B129" s="117" t="s">
        <v>75</v>
      </c>
      <c r="C129" s="32"/>
      <c r="D129" s="32"/>
      <c r="E129" s="33"/>
      <c r="F129" s="32"/>
      <c r="G129" s="32"/>
      <c r="H129" s="35"/>
      <c r="I129" s="35"/>
      <c r="J129" s="35"/>
      <c r="K129" s="35"/>
      <c r="L129" s="241"/>
      <c r="M129" s="242"/>
      <c r="N129" s="243"/>
      <c r="O129" s="32"/>
      <c r="P129" s="32"/>
      <c r="Q129" s="32"/>
      <c r="R129" s="32"/>
      <c r="S129" s="129">
        <f t="shared" si="10"/>
        <v>0</v>
      </c>
      <c r="T129" s="32"/>
    </row>
    <row r="130" spans="1:20" ht="34.15" customHeight="1" x14ac:dyDescent="0.25">
      <c r="A130" s="116">
        <v>2.5</v>
      </c>
      <c r="B130" s="117" t="s">
        <v>76</v>
      </c>
      <c r="C130" s="32"/>
      <c r="D130" s="32"/>
      <c r="E130" s="33"/>
      <c r="F130" s="32"/>
      <c r="G130" s="32"/>
      <c r="H130" s="35"/>
      <c r="I130" s="35"/>
      <c r="J130" s="35"/>
      <c r="K130" s="35"/>
      <c r="L130" s="241"/>
      <c r="M130" s="242"/>
      <c r="N130" s="243"/>
      <c r="O130" s="32"/>
      <c r="P130" s="32"/>
      <c r="Q130" s="32"/>
      <c r="R130" s="32"/>
      <c r="S130" s="129">
        <f t="shared" si="10"/>
        <v>0</v>
      </c>
      <c r="T130" s="32"/>
    </row>
    <row r="131" spans="1:20" ht="30.4" customHeight="1" x14ac:dyDescent="0.25">
      <c r="A131" s="116">
        <v>2.6</v>
      </c>
      <c r="B131" s="117" t="s">
        <v>77</v>
      </c>
      <c r="C131" s="32"/>
      <c r="D131" s="32"/>
      <c r="E131" s="33"/>
      <c r="F131" s="32"/>
      <c r="G131" s="32"/>
      <c r="H131" s="35"/>
      <c r="I131" s="35"/>
      <c r="J131" s="35"/>
      <c r="K131" s="35"/>
      <c r="L131" s="241"/>
      <c r="M131" s="242"/>
      <c r="N131" s="243"/>
      <c r="O131" s="32"/>
      <c r="P131" s="32"/>
      <c r="Q131" s="32"/>
      <c r="R131" s="32"/>
      <c r="S131" s="129">
        <f t="shared" si="10"/>
        <v>0</v>
      </c>
      <c r="T131" s="32"/>
    </row>
    <row r="132" spans="1:20" ht="32.65" customHeight="1" x14ac:dyDescent="0.25">
      <c r="A132" s="116">
        <v>2.7</v>
      </c>
      <c r="B132" s="117" t="s">
        <v>78</v>
      </c>
      <c r="C132" s="32"/>
      <c r="D132" s="32"/>
      <c r="E132" s="33"/>
      <c r="F132" s="32"/>
      <c r="G132" s="32"/>
      <c r="H132" s="35"/>
      <c r="I132" s="35"/>
      <c r="J132" s="35"/>
      <c r="K132" s="35"/>
      <c r="L132" s="241"/>
      <c r="M132" s="242"/>
      <c r="N132" s="243"/>
      <c r="O132" s="32"/>
      <c r="P132" s="32"/>
      <c r="Q132" s="32"/>
      <c r="R132" s="32"/>
      <c r="S132" s="129">
        <f t="shared" si="10"/>
        <v>0</v>
      </c>
      <c r="T132" s="32"/>
    </row>
    <row r="133" spans="1:20" ht="31.5" customHeight="1" x14ac:dyDescent="0.25">
      <c r="A133" s="116">
        <v>2.8</v>
      </c>
      <c r="B133" s="117" t="s">
        <v>79</v>
      </c>
      <c r="C133" s="32"/>
      <c r="D133" s="32"/>
      <c r="E133" s="33"/>
      <c r="F133" s="32"/>
      <c r="G133" s="32"/>
      <c r="H133" s="35"/>
      <c r="I133" s="35"/>
      <c r="J133" s="35"/>
      <c r="K133" s="35"/>
      <c r="L133" s="241"/>
      <c r="M133" s="242"/>
      <c r="N133" s="243"/>
      <c r="O133" s="32"/>
      <c r="P133" s="32"/>
      <c r="Q133" s="32"/>
      <c r="R133" s="32"/>
      <c r="S133" s="129">
        <f t="shared" si="10"/>
        <v>0</v>
      </c>
      <c r="T133" s="32"/>
    </row>
    <row r="134" spans="1:20" ht="38.25" customHeight="1" x14ac:dyDescent="0.25">
      <c r="A134" s="116">
        <v>3</v>
      </c>
      <c r="B134" s="117" t="s">
        <v>80</v>
      </c>
      <c r="C134" s="32"/>
      <c r="D134" s="32"/>
      <c r="E134" s="33"/>
      <c r="F134" s="32"/>
      <c r="G134" s="32"/>
      <c r="H134" s="35"/>
      <c r="I134" s="35"/>
      <c r="J134" s="35"/>
      <c r="K134" s="35"/>
      <c r="L134" s="241"/>
      <c r="M134" s="242"/>
      <c r="N134" s="243"/>
      <c r="O134" s="32"/>
      <c r="P134" s="32"/>
      <c r="Q134" s="32"/>
      <c r="R134" s="32"/>
      <c r="S134" s="129">
        <f t="shared" si="10"/>
        <v>0</v>
      </c>
      <c r="T134" s="32"/>
    </row>
    <row r="135" spans="1:20" ht="24.75" customHeight="1" x14ac:dyDescent="0.25">
      <c r="A135" s="116">
        <v>4</v>
      </c>
      <c r="B135" s="117" t="s">
        <v>81</v>
      </c>
      <c r="C135" s="32"/>
      <c r="D135" s="32"/>
      <c r="E135" s="33"/>
      <c r="F135" s="32"/>
      <c r="G135" s="32"/>
      <c r="H135" s="35"/>
      <c r="I135" s="35"/>
      <c r="J135" s="35"/>
      <c r="K135" s="35"/>
      <c r="L135" s="244"/>
      <c r="M135" s="245"/>
      <c r="N135" s="246"/>
      <c r="O135" s="32"/>
      <c r="P135" s="32"/>
      <c r="Q135" s="32"/>
      <c r="R135" s="32"/>
      <c r="S135" s="129">
        <f t="shared" si="10"/>
        <v>0</v>
      </c>
      <c r="T135" s="32"/>
    </row>
    <row r="136" spans="1:20" ht="25" x14ac:dyDescent="0.25">
      <c r="A136" s="116">
        <v>5</v>
      </c>
      <c r="B136" s="117" t="s">
        <v>82</v>
      </c>
      <c r="C136" s="32"/>
      <c r="D136" s="32"/>
      <c r="E136" s="33"/>
      <c r="F136" s="32"/>
      <c r="G136" s="32"/>
      <c r="H136" s="35"/>
      <c r="I136" s="35"/>
      <c r="J136" s="35"/>
      <c r="K136" s="35"/>
      <c r="L136" s="32" t="s">
        <v>101</v>
      </c>
      <c r="M136" s="32" t="s">
        <v>102</v>
      </c>
      <c r="N136" s="32" t="s">
        <v>177</v>
      </c>
      <c r="O136" s="32"/>
      <c r="P136" s="32"/>
      <c r="Q136" s="32"/>
      <c r="R136" s="32"/>
      <c r="S136" s="129">
        <f>SUM(C136:R136)</f>
        <v>0</v>
      </c>
      <c r="T136" s="32"/>
    </row>
    <row r="137" spans="1:20" ht="31.5" customHeight="1" x14ac:dyDescent="0.25">
      <c r="A137" s="116">
        <v>6</v>
      </c>
      <c r="B137" s="117" t="s">
        <v>83</v>
      </c>
      <c r="C137" s="32"/>
      <c r="D137" s="32"/>
      <c r="E137" s="33"/>
      <c r="F137" s="32"/>
      <c r="G137" s="32"/>
      <c r="H137" s="35"/>
      <c r="I137" s="35"/>
      <c r="J137" s="35"/>
      <c r="K137" s="35"/>
      <c r="L137" s="247"/>
      <c r="M137" s="248"/>
      <c r="N137" s="249"/>
      <c r="O137" s="32"/>
      <c r="P137" s="32"/>
      <c r="Q137" s="32"/>
      <c r="R137" s="32"/>
      <c r="S137" s="129">
        <f t="shared" si="10"/>
        <v>0</v>
      </c>
      <c r="T137" s="32"/>
    </row>
    <row r="138" spans="1:20" ht="25.9" customHeight="1" x14ac:dyDescent="0.25">
      <c r="A138" s="116">
        <v>7</v>
      </c>
      <c r="B138" s="117" t="s">
        <v>84</v>
      </c>
      <c r="C138" s="32"/>
      <c r="D138" s="32"/>
      <c r="E138" s="33"/>
      <c r="F138" s="32"/>
      <c r="G138" s="32"/>
      <c r="H138" s="35"/>
      <c r="I138" s="35"/>
      <c r="J138" s="35"/>
      <c r="K138" s="35"/>
      <c r="L138" s="250"/>
      <c r="M138" s="251"/>
      <c r="N138" s="252"/>
      <c r="O138" s="32"/>
      <c r="P138" s="32"/>
      <c r="Q138" s="32"/>
      <c r="R138" s="32"/>
      <c r="S138" s="129">
        <f t="shared" si="10"/>
        <v>0</v>
      </c>
      <c r="T138" s="32"/>
    </row>
    <row r="139" spans="1:20" ht="33" customHeight="1" x14ac:dyDescent="0.25">
      <c r="A139" s="116">
        <v>8</v>
      </c>
      <c r="B139" s="117" t="s">
        <v>85</v>
      </c>
      <c r="C139" s="32"/>
      <c r="D139" s="32"/>
      <c r="E139" s="33"/>
      <c r="F139" s="32"/>
      <c r="G139" s="32"/>
      <c r="H139" s="35"/>
      <c r="I139" s="35"/>
      <c r="J139" s="35"/>
      <c r="K139" s="35"/>
      <c r="L139" s="253"/>
      <c r="M139" s="254"/>
      <c r="N139" s="255"/>
      <c r="O139" s="32"/>
      <c r="P139" s="32"/>
      <c r="Q139" s="32"/>
      <c r="R139" s="32"/>
      <c r="S139" s="129">
        <f>SUM(C139:R139)</f>
        <v>0</v>
      </c>
      <c r="T139" s="32"/>
    </row>
    <row r="140" spans="1:20" ht="37.9" customHeight="1" x14ac:dyDescent="0.25">
      <c r="A140" s="256" t="s">
        <v>103</v>
      </c>
      <c r="B140" s="257"/>
      <c r="C140" s="130">
        <f t="shared" ref="C140:K140" si="11">SUM(C122:C139)</f>
        <v>0</v>
      </c>
      <c r="D140" s="130">
        <f t="shared" si="11"/>
        <v>0</v>
      </c>
      <c r="E140" s="131">
        <f t="shared" si="11"/>
        <v>0</v>
      </c>
      <c r="F140" s="130">
        <f t="shared" si="11"/>
        <v>0</v>
      </c>
      <c r="G140" s="130">
        <f t="shared" si="11"/>
        <v>0</v>
      </c>
      <c r="H140" s="130">
        <f t="shared" si="11"/>
        <v>0</v>
      </c>
      <c r="I140" s="130">
        <f t="shared" si="11"/>
        <v>0</v>
      </c>
      <c r="J140" s="130">
        <f t="shared" si="11"/>
        <v>0</v>
      </c>
      <c r="K140" s="130">
        <f t="shared" si="11"/>
        <v>0</v>
      </c>
      <c r="L140" s="258" t="e">
        <f>L136+M136</f>
        <v>#VALUE!</v>
      </c>
      <c r="M140" s="259"/>
      <c r="N140" s="130" t="str">
        <f>N136</f>
        <v>Operational Water</v>
      </c>
      <c r="O140" s="130">
        <f t="shared" ref="O140:T140" si="12">SUM(O120:O139)</f>
        <v>0</v>
      </c>
      <c r="P140" s="130">
        <f t="shared" si="12"/>
        <v>0</v>
      </c>
      <c r="Q140" s="130">
        <f t="shared" si="12"/>
        <v>0</v>
      </c>
      <c r="R140" s="130">
        <f t="shared" si="12"/>
        <v>0</v>
      </c>
      <c r="S140" s="130">
        <f t="shared" si="12"/>
        <v>0</v>
      </c>
      <c r="T140" s="130">
        <f t="shared" si="12"/>
        <v>0</v>
      </c>
    </row>
    <row r="141" spans="1:20" ht="37.9" customHeight="1" x14ac:dyDescent="0.25">
      <c r="A141" s="256" t="s">
        <v>104</v>
      </c>
      <c r="B141" s="257"/>
      <c r="C141" s="132" t="e">
        <f t="shared" ref="C141:K141" si="13">C140/$C$6</f>
        <v>#DIV/0!</v>
      </c>
      <c r="D141" s="132" t="e">
        <f t="shared" si="13"/>
        <v>#DIV/0!</v>
      </c>
      <c r="E141" s="132" t="e">
        <f t="shared" si="13"/>
        <v>#DIV/0!</v>
      </c>
      <c r="F141" s="132" t="e">
        <f t="shared" si="13"/>
        <v>#DIV/0!</v>
      </c>
      <c r="G141" s="132" t="e">
        <f t="shared" si="13"/>
        <v>#DIV/0!</v>
      </c>
      <c r="H141" s="132" t="e">
        <f t="shared" si="13"/>
        <v>#DIV/0!</v>
      </c>
      <c r="I141" s="132" t="e">
        <f t="shared" si="13"/>
        <v>#DIV/0!</v>
      </c>
      <c r="J141" s="132" t="e">
        <f t="shared" si="13"/>
        <v>#DIV/0!</v>
      </c>
      <c r="K141" s="132" t="e">
        <f t="shared" si="13"/>
        <v>#DIV/0!</v>
      </c>
      <c r="L141" s="260" t="e">
        <f>L140/$C$6</f>
        <v>#VALUE!</v>
      </c>
      <c r="M141" s="261"/>
      <c r="N141" s="132" t="e">
        <f t="shared" ref="N141:T141" si="14">N140/$C$6</f>
        <v>#VALUE!</v>
      </c>
      <c r="O141" s="132" t="e">
        <f t="shared" si="14"/>
        <v>#DIV/0!</v>
      </c>
      <c r="P141" s="132" t="e">
        <f t="shared" si="14"/>
        <v>#DIV/0!</v>
      </c>
      <c r="Q141" s="132" t="e">
        <f t="shared" si="14"/>
        <v>#DIV/0!</v>
      </c>
      <c r="R141" s="132" t="e">
        <f t="shared" si="14"/>
        <v>#DIV/0!</v>
      </c>
      <c r="S141" s="132" t="e">
        <f t="shared" si="14"/>
        <v>#DIV/0!</v>
      </c>
      <c r="T141" s="132" t="e">
        <f t="shared" si="14"/>
        <v>#DIV/0!</v>
      </c>
    </row>
    <row r="142" spans="1:20" ht="13" x14ac:dyDescent="0.25">
      <c r="A142" s="224" t="s">
        <v>105</v>
      </c>
      <c r="B142" s="225"/>
      <c r="C142" s="225"/>
      <c r="D142" s="225"/>
      <c r="E142" s="225"/>
      <c r="F142" s="225"/>
      <c r="G142" s="225"/>
      <c r="H142" s="225"/>
      <c r="I142" s="225"/>
      <c r="J142" s="225"/>
      <c r="K142" s="225"/>
      <c r="L142" s="225"/>
      <c r="M142" s="225"/>
      <c r="N142" s="225"/>
      <c r="O142" s="225"/>
      <c r="P142" s="225"/>
      <c r="Q142" s="226"/>
      <c r="R142" s="226"/>
      <c r="S142" s="226"/>
      <c r="T142" s="227"/>
    </row>
    <row r="143" spans="1:20" ht="12.75" customHeight="1" x14ac:dyDescent="0.25">
      <c r="A143" s="228" t="s">
        <v>141</v>
      </c>
      <c r="B143" s="228"/>
      <c r="C143" s="228"/>
      <c r="D143" s="228"/>
      <c r="E143" s="228"/>
      <c r="F143" s="228"/>
      <c r="G143" s="228"/>
      <c r="H143" s="228"/>
      <c r="I143" s="228"/>
      <c r="J143" s="228"/>
      <c r="K143" s="228"/>
      <c r="L143" s="228"/>
      <c r="M143" s="228"/>
      <c r="N143" s="228"/>
      <c r="O143" s="228"/>
      <c r="P143" s="228"/>
      <c r="Q143" s="229"/>
      <c r="R143" s="230"/>
      <c r="S143" s="231"/>
      <c r="T143" s="133" t="s">
        <v>116</v>
      </c>
    </row>
    <row r="144" spans="1:20" ht="14.5" x14ac:dyDescent="0.25">
      <c r="A144" s="134" t="s">
        <v>118</v>
      </c>
      <c r="B144" s="134"/>
      <c r="C144" s="134"/>
      <c r="D144" s="135"/>
      <c r="E144" s="135"/>
      <c r="F144" s="134"/>
      <c r="G144" s="134"/>
      <c r="H144" s="134"/>
      <c r="I144" s="134"/>
      <c r="J144" s="134"/>
      <c r="K144" s="134"/>
      <c r="L144" s="134"/>
      <c r="M144" s="134"/>
      <c r="N144" s="134"/>
      <c r="O144" s="135"/>
      <c r="P144" s="135"/>
      <c r="Q144" s="219"/>
      <c r="R144" s="220"/>
      <c r="S144" s="221"/>
      <c r="T144" s="136" t="s">
        <v>124</v>
      </c>
    </row>
    <row r="145" spans="1:20" ht="14.5" x14ac:dyDescent="0.25">
      <c r="A145" s="134" t="s">
        <v>143</v>
      </c>
      <c r="B145" s="134"/>
      <c r="C145" s="134"/>
      <c r="D145" s="135"/>
      <c r="E145" s="135"/>
      <c r="F145" s="134"/>
      <c r="G145" s="134"/>
      <c r="H145" s="134"/>
      <c r="I145" s="134"/>
      <c r="J145" s="134"/>
      <c r="K145" s="134"/>
      <c r="L145" s="134"/>
      <c r="M145" s="134"/>
      <c r="N145" s="134"/>
      <c r="O145" s="135"/>
      <c r="P145" s="135"/>
      <c r="Q145" s="137"/>
      <c r="R145" s="137"/>
      <c r="S145" s="138"/>
      <c r="T145" s="139"/>
    </row>
  </sheetData>
  <sheetProtection algorithmName="SHA-512" hashValue="j6gw06n9gr3KYZFICEGiUrJ/A59jKCOAPYoYBuhahOtYom+1u3ZJk6mBGM4esWdKFUhXfeCpULKunm1/Orjj/Q==" saltValue="O/6RgfkYWhZT/Cn4ZgAKeA==" spinCount="100000" sheet="1" formatCells="0" insertRows="0" deleteRows="0"/>
  <mergeCells count="140">
    <mergeCell ref="A1:F1"/>
    <mergeCell ref="C84:C87"/>
    <mergeCell ref="C116:C119"/>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C35:E35"/>
    <mergeCell ref="F48:G48"/>
    <mergeCell ref="F51:G51"/>
    <mergeCell ref="F54:G54"/>
    <mergeCell ref="F58:G58"/>
    <mergeCell ref="F62:G62"/>
    <mergeCell ref="F63:G63"/>
    <mergeCell ref="F44:G44"/>
    <mergeCell ref="F45:G45"/>
    <mergeCell ref="F46:G46"/>
    <mergeCell ref="F47:G47"/>
    <mergeCell ref="F74:G74"/>
    <mergeCell ref="F75:G75"/>
    <mergeCell ref="F76:G76"/>
    <mergeCell ref="F68:G68"/>
    <mergeCell ref="F69:G69"/>
    <mergeCell ref="F70:G70"/>
    <mergeCell ref="F71:G71"/>
    <mergeCell ref="F72:G72"/>
    <mergeCell ref="F73:G73"/>
    <mergeCell ref="A82:T83"/>
    <mergeCell ref="A84:B86"/>
    <mergeCell ref="D84:D85"/>
    <mergeCell ref="E84:F85"/>
    <mergeCell ref="G84:N85"/>
    <mergeCell ref="O84:R85"/>
    <mergeCell ref="S84:S87"/>
    <mergeCell ref="E77:G77"/>
    <mergeCell ref="C88:N89"/>
    <mergeCell ref="L90:N103"/>
    <mergeCell ref="L105:N107"/>
    <mergeCell ref="A108:B108"/>
    <mergeCell ref="L108:M108"/>
    <mergeCell ref="A109:B109"/>
    <mergeCell ref="L109:M109"/>
    <mergeCell ref="T84:T85"/>
    <mergeCell ref="D86:F86"/>
    <mergeCell ref="G86:N86"/>
    <mergeCell ref="O86:R86"/>
    <mergeCell ref="T86:T87"/>
    <mergeCell ref="L87:M87"/>
    <mergeCell ref="L119:M119"/>
    <mergeCell ref="A110:T110"/>
    <mergeCell ref="A111:P111"/>
    <mergeCell ref="Q111:S111"/>
    <mergeCell ref="A114:T115"/>
    <mergeCell ref="A116:B118"/>
    <mergeCell ref="D116:D117"/>
    <mergeCell ref="E116:F117"/>
    <mergeCell ref="G116:N117"/>
    <mergeCell ref="A29:B36"/>
    <mergeCell ref="C36:E36"/>
    <mergeCell ref="I16:O16"/>
    <mergeCell ref="E78:G78"/>
    <mergeCell ref="Q144:S144"/>
    <mergeCell ref="A80:B80"/>
    <mergeCell ref="A142:T142"/>
    <mergeCell ref="A143:P143"/>
    <mergeCell ref="Q143:S143"/>
    <mergeCell ref="Q112:S112"/>
    <mergeCell ref="C120:N121"/>
    <mergeCell ref="L122:N135"/>
    <mergeCell ref="L137:N139"/>
    <mergeCell ref="A140:B140"/>
    <mergeCell ref="L140:M140"/>
    <mergeCell ref="A141:B141"/>
    <mergeCell ref="L141:M141"/>
    <mergeCell ref="O116:R117"/>
    <mergeCell ref="S116:S119"/>
    <mergeCell ref="T116:T117"/>
    <mergeCell ref="D118:F118"/>
    <mergeCell ref="G118:N118"/>
    <mergeCell ref="O118:R118"/>
    <mergeCell ref="T118:T119"/>
  </mergeCells>
  <phoneticPr fontId="3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 list'!$B$4:$B$5</xm:f>
          </x14:formula1>
          <xm:sqref>C80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pageSetUpPr fitToPage="1"/>
  </sheetPr>
  <dimension ref="A1:AU159"/>
  <sheetViews>
    <sheetView showGridLines="0" tabSelected="1" view="pageBreakPreview" topLeftCell="O133" zoomScale="40" zoomScaleNormal="10" zoomScaleSheetLayoutView="40" workbookViewId="0">
      <selection sqref="A1:T159"/>
    </sheetView>
  </sheetViews>
  <sheetFormatPr defaultColWidth="9.1796875" defaultRowHeight="12.5" x14ac:dyDescent="0.25"/>
  <cols>
    <col min="1" max="1" width="14.26953125" style="83" customWidth="1"/>
    <col min="2" max="2" width="42.1796875" style="87" customWidth="1"/>
    <col min="3" max="3" width="44.7265625" style="88" customWidth="1"/>
    <col min="4" max="4" width="27.7265625" style="88" customWidth="1"/>
    <col min="5" max="5" width="41.1796875" style="88" customWidth="1"/>
    <col min="6" max="6" width="35.7265625" style="88" customWidth="1"/>
    <col min="7" max="7" width="29.453125" style="78" customWidth="1"/>
    <col min="8" max="8" width="24.453125" style="78" customWidth="1"/>
    <col min="9" max="9" width="23.81640625" style="78" customWidth="1"/>
    <col min="10" max="10" width="26.54296875" style="78" customWidth="1"/>
    <col min="11" max="11" width="21.1796875" style="78" customWidth="1"/>
    <col min="12" max="12" width="20.7265625" style="78" customWidth="1"/>
    <col min="13" max="13" width="24.54296875" style="78" customWidth="1"/>
    <col min="14" max="14" width="25.453125" style="78" customWidth="1"/>
    <col min="15" max="15" width="22.7265625" style="78" customWidth="1"/>
    <col min="16" max="16" width="20.7265625" style="78" customWidth="1"/>
    <col min="17" max="17" width="19.7265625" style="78" customWidth="1"/>
    <col min="18" max="18" width="22" style="78" customWidth="1"/>
    <col min="19" max="19" width="25.7265625" style="78" customWidth="1"/>
    <col min="20" max="20" width="26.453125" style="78" customWidth="1"/>
    <col min="21" max="25" width="9.1796875" style="78"/>
    <col min="26" max="26" width="46" style="78" bestFit="1" customWidth="1"/>
    <col min="27" max="27" width="126.453125" style="78" customWidth="1"/>
    <col min="28" max="16384" width="9.1796875" style="78"/>
  </cols>
  <sheetData>
    <row r="1" spans="1:47" ht="13" x14ac:dyDescent="0.3">
      <c r="A1" s="383" t="s">
        <v>5</v>
      </c>
      <c r="B1" s="383"/>
      <c r="C1" s="384"/>
      <c r="D1" s="384"/>
      <c r="E1" s="384"/>
      <c r="F1" s="384"/>
    </row>
    <row r="2" spans="1:47" x14ac:dyDescent="0.25">
      <c r="A2" s="196" t="s">
        <v>6</v>
      </c>
      <c r="B2" s="196"/>
      <c r="C2" s="317" t="s">
        <v>209</v>
      </c>
      <c r="D2" s="317"/>
      <c r="E2" s="317"/>
      <c r="F2" s="317"/>
    </row>
    <row r="3" spans="1:47" x14ac:dyDescent="0.25">
      <c r="A3" s="80"/>
      <c r="B3" s="80" t="s">
        <v>7</v>
      </c>
      <c r="C3" s="317"/>
      <c r="D3" s="317"/>
      <c r="E3" s="317"/>
      <c r="F3" s="317"/>
    </row>
    <row r="4" spans="1:47" x14ac:dyDescent="0.25">
      <c r="A4" s="196" t="s">
        <v>8</v>
      </c>
      <c r="B4" s="196"/>
      <c r="C4" s="317" t="s">
        <v>212</v>
      </c>
      <c r="D4" s="317"/>
      <c r="E4" s="317"/>
      <c r="F4" s="317"/>
    </row>
    <row r="5" spans="1:47" x14ac:dyDescent="0.25">
      <c r="A5" s="196" t="s">
        <v>9</v>
      </c>
      <c r="B5" s="196"/>
      <c r="C5" s="316" t="s">
        <v>211</v>
      </c>
      <c r="D5" s="317"/>
      <c r="E5" s="317"/>
      <c r="F5" s="317"/>
    </row>
    <row r="6" spans="1:47" ht="14.5" x14ac:dyDescent="0.25">
      <c r="A6" s="196" t="s">
        <v>10</v>
      </c>
      <c r="B6" s="196"/>
      <c r="C6" s="317">
        <v>17796</v>
      </c>
      <c r="D6" s="317"/>
      <c r="E6" s="317"/>
      <c r="F6" s="317"/>
    </row>
    <row r="7" spans="1:47" s="81" customFormat="1" x14ac:dyDescent="0.25">
      <c r="A7" s="196" t="s">
        <v>11</v>
      </c>
      <c r="B7" s="196"/>
      <c r="C7" s="317" t="s">
        <v>210</v>
      </c>
      <c r="D7" s="317"/>
      <c r="E7" s="317"/>
      <c r="F7" s="317"/>
    </row>
    <row r="8" spans="1:47" s="81" customFormat="1" ht="13" x14ac:dyDescent="0.25">
      <c r="A8" s="196" t="s">
        <v>49</v>
      </c>
      <c r="B8" s="196"/>
      <c r="C8" s="327">
        <v>44120</v>
      </c>
      <c r="D8" s="317"/>
      <c r="E8" s="317"/>
      <c r="F8" s="317"/>
      <c r="G8" s="82"/>
    </row>
    <row r="9" spans="1:47" ht="13" x14ac:dyDescent="0.3">
      <c r="A9" s="196" t="s">
        <v>50</v>
      </c>
      <c r="B9" s="196"/>
      <c r="C9" s="317" t="s">
        <v>213</v>
      </c>
      <c r="D9" s="317"/>
      <c r="E9" s="317"/>
      <c r="F9" s="317"/>
      <c r="G9" s="90"/>
    </row>
    <row r="10" spans="1:47" ht="64.5" customHeight="1" x14ac:dyDescent="0.3">
      <c r="A10" s="328" t="s">
        <v>51</v>
      </c>
      <c r="B10" s="329"/>
      <c r="C10" s="330" t="s">
        <v>117</v>
      </c>
      <c r="D10" s="331"/>
      <c r="E10" s="331"/>
      <c r="F10" s="332"/>
      <c r="G10" s="90"/>
    </row>
    <row r="11" spans="1:47" ht="39" customHeight="1" x14ac:dyDescent="0.3">
      <c r="A11" s="196" t="s">
        <v>52</v>
      </c>
      <c r="B11" s="196"/>
      <c r="C11" s="316" t="s">
        <v>214</v>
      </c>
      <c r="D11" s="316"/>
      <c r="E11" s="316"/>
      <c r="F11" s="316"/>
      <c r="G11" s="91"/>
    </row>
    <row r="12" spans="1:47" ht="19.5" customHeight="1" x14ac:dyDescent="0.3">
      <c r="A12" s="196" t="s">
        <v>53</v>
      </c>
      <c r="B12" s="196"/>
      <c r="C12" s="317" t="s">
        <v>215</v>
      </c>
      <c r="D12" s="317"/>
      <c r="E12" s="317"/>
      <c r="F12" s="317"/>
      <c r="G12" s="91"/>
    </row>
    <row r="13" spans="1:47" ht="39.75" customHeight="1" x14ac:dyDescent="0.3">
      <c r="A13" s="328" t="s">
        <v>55</v>
      </c>
      <c r="B13" s="329"/>
      <c r="C13" s="349" t="s">
        <v>216</v>
      </c>
      <c r="D13" s="350"/>
      <c r="E13" s="350"/>
      <c r="F13" s="351"/>
      <c r="G13" s="91"/>
    </row>
    <row r="14" spans="1:47" s="92" customFormat="1" ht="13" x14ac:dyDescent="0.3">
      <c r="A14" s="325"/>
      <c r="B14" s="325"/>
      <c r="C14" s="326"/>
      <c r="D14" s="326"/>
      <c r="E14" s="326"/>
      <c r="F14" s="326"/>
      <c r="G14" s="143"/>
      <c r="H14" s="78"/>
      <c r="I14" s="78"/>
      <c r="J14" s="78"/>
      <c r="K14" s="78"/>
      <c r="L14" s="78"/>
      <c r="M14" s="78"/>
      <c r="N14" s="78"/>
      <c r="O14" s="78"/>
      <c r="P14" s="78"/>
      <c r="Q14" s="78"/>
      <c r="R14" s="78"/>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5" customHeight="1" x14ac:dyDescent="0.3">
      <c r="A15" s="325"/>
      <c r="B15" s="325"/>
      <c r="C15" s="326"/>
      <c r="D15" s="326"/>
      <c r="E15" s="326"/>
      <c r="F15" s="326"/>
      <c r="G15" s="91"/>
    </row>
    <row r="16" spans="1:47" ht="60" customHeight="1" x14ac:dyDescent="0.25">
      <c r="A16" s="215" t="s">
        <v>183</v>
      </c>
      <c r="B16" s="216"/>
      <c r="C16" s="216"/>
      <c r="D16" s="216"/>
      <c r="E16" s="216"/>
      <c r="F16" s="216"/>
      <c r="G16" s="217"/>
      <c r="I16" s="215" t="s">
        <v>172</v>
      </c>
      <c r="J16" s="216"/>
      <c r="K16" s="216"/>
      <c r="L16" s="216"/>
      <c r="M16" s="216"/>
      <c r="N16" s="216"/>
      <c r="O16" s="217"/>
    </row>
    <row r="17" spans="1:17" s="85" customFormat="1" ht="33.75" customHeight="1" x14ac:dyDescent="0.25">
      <c r="A17" s="288"/>
      <c r="B17" s="289"/>
      <c r="C17" s="144" t="s">
        <v>56</v>
      </c>
      <c r="D17" s="144" t="s">
        <v>174</v>
      </c>
      <c r="E17" s="144" t="s">
        <v>173</v>
      </c>
      <c r="F17" s="144" t="s">
        <v>57</v>
      </c>
      <c r="G17" s="144" t="s">
        <v>58</v>
      </c>
      <c r="I17" s="288"/>
      <c r="J17" s="289"/>
      <c r="K17" s="93" t="s">
        <v>56</v>
      </c>
      <c r="L17" s="93" t="s">
        <v>174</v>
      </c>
      <c r="M17" s="93" t="s">
        <v>173</v>
      </c>
      <c r="N17" s="93" t="s">
        <v>57</v>
      </c>
      <c r="O17" s="93" t="s">
        <v>58</v>
      </c>
    </row>
    <row r="18" spans="1:17" s="85" customFormat="1" ht="33.75" customHeight="1" x14ac:dyDescent="0.25">
      <c r="A18" s="256" t="s">
        <v>59</v>
      </c>
      <c r="B18" s="257"/>
      <c r="C18" s="65">
        <f>C122+D122+E122+F122</f>
        <v>7397675</v>
      </c>
      <c r="D18" s="65">
        <f>G122+H122+I122+J122+K122</f>
        <v>8394975</v>
      </c>
      <c r="E18" s="65">
        <f>L122+N122</f>
        <v>17482812</v>
      </c>
      <c r="F18" s="65">
        <f>O122+P122+Q122+R122</f>
        <v>118718</v>
      </c>
      <c r="G18" s="65">
        <f>T122</f>
        <v>-1616985</v>
      </c>
      <c r="I18" s="256" t="s">
        <v>59</v>
      </c>
      <c r="J18" s="257"/>
      <c r="K18" s="65">
        <f>C154+D154+E154+F154</f>
        <v>7397675</v>
      </c>
      <c r="L18" s="65">
        <f>G154+H154+I154+J154+K154</f>
        <v>8381461</v>
      </c>
      <c r="M18" s="65">
        <f>L154+N154</f>
        <v>5711470</v>
      </c>
      <c r="N18" s="65">
        <f>O154+P154+Q154+R154</f>
        <v>116134</v>
      </c>
      <c r="O18" s="65">
        <f>T154</f>
        <v>-1531017</v>
      </c>
    </row>
    <row r="19" spans="1:17" s="85" customFormat="1" ht="33.75" customHeight="1" x14ac:dyDescent="0.25">
      <c r="A19" s="339" t="s">
        <v>60</v>
      </c>
      <c r="B19" s="340"/>
      <c r="C19" s="69">
        <f>C18/$C$6</f>
        <v>415.69313328837939</v>
      </c>
      <c r="D19" s="69">
        <f t="shared" ref="D19" si="0">D18/$C$6</f>
        <v>471.7338165879973</v>
      </c>
      <c r="E19" s="69">
        <f>E18/$C$6</f>
        <v>982.40121375590024</v>
      </c>
      <c r="F19" s="69">
        <f>F18/$C$6</f>
        <v>6.6710496740840641</v>
      </c>
      <c r="G19" s="69">
        <f>G18/$C$6</f>
        <v>-90.862272420768718</v>
      </c>
      <c r="H19" s="78"/>
      <c r="I19" s="339" t="s">
        <v>60</v>
      </c>
      <c r="J19" s="340"/>
      <c r="K19" s="70">
        <f>K18/$C$6</f>
        <v>415.69313328837939</v>
      </c>
      <c r="L19" s="70">
        <f t="shared" ref="L19" si="1">L18/$C$6</f>
        <v>470.97443245673185</v>
      </c>
      <c r="M19" s="70">
        <f>M18/$C$6</f>
        <v>320.94122274668467</v>
      </c>
      <c r="N19" s="70">
        <f t="shared" ref="N19:O19" si="2">N18/$C$6</f>
        <v>6.5258485052820863</v>
      </c>
      <c r="O19" s="70">
        <f t="shared" si="2"/>
        <v>-86.031523937963584</v>
      </c>
      <c r="P19" s="99"/>
      <c r="Q19" s="99"/>
    </row>
    <row r="20" spans="1:17" ht="72" customHeight="1" x14ac:dyDescent="0.25">
      <c r="A20" s="347" t="s">
        <v>184</v>
      </c>
      <c r="B20" s="348"/>
      <c r="C20" s="341" t="s">
        <v>229</v>
      </c>
      <c r="D20" s="342"/>
      <c r="E20" s="342"/>
      <c r="F20" s="342"/>
      <c r="G20" s="343"/>
      <c r="I20" s="347" t="s">
        <v>185</v>
      </c>
      <c r="J20" s="348"/>
      <c r="K20" s="341" t="s">
        <v>277</v>
      </c>
      <c r="L20" s="342"/>
      <c r="M20" s="342"/>
      <c r="N20" s="342"/>
      <c r="O20" s="343"/>
      <c r="P20" s="99"/>
      <c r="Q20" s="99"/>
    </row>
    <row r="21" spans="1:17" ht="15.75" customHeight="1" x14ac:dyDescent="0.3">
      <c r="A21" s="95"/>
      <c r="B21" s="95"/>
      <c r="C21" s="96"/>
      <c r="D21" s="96"/>
      <c r="E21" s="96"/>
      <c r="F21" s="96"/>
      <c r="G21" s="97"/>
      <c r="H21" s="98"/>
      <c r="I21" s="98"/>
      <c r="J21" s="94"/>
      <c r="K21" s="94"/>
      <c r="L21" s="94"/>
      <c r="M21" s="94"/>
      <c r="N21" s="99"/>
      <c r="O21" s="99"/>
      <c r="P21" s="99"/>
      <c r="Q21" s="99"/>
    </row>
    <row r="22" spans="1:17" ht="79.900000000000006" customHeight="1" x14ac:dyDescent="0.3">
      <c r="A22" s="304" t="s">
        <v>61</v>
      </c>
      <c r="B22" s="304"/>
      <c r="C22" s="316" t="s">
        <v>228</v>
      </c>
      <c r="D22" s="316"/>
      <c r="E22" s="316"/>
      <c r="F22" s="316"/>
      <c r="G22" s="91"/>
      <c r="H22" s="98"/>
      <c r="I22" s="98"/>
      <c r="J22" s="94"/>
      <c r="K22" s="94"/>
      <c r="L22" s="94"/>
      <c r="M22" s="94"/>
      <c r="N22" s="99"/>
      <c r="O22" s="99"/>
      <c r="P22" s="99"/>
      <c r="Q22" s="99"/>
    </row>
    <row r="23" spans="1:17" s="102" customFormat="1" ht="13" x14ac:dyDescent="0.3">
      <c r="A23" s="100"/>
      <c r="B23" s="100"/>
      <c r="C23" s="101"/>
      <c r="D23" s="101"/>
      <c r="E23" s="101"/>
      <c r="F23" s="101"/>
      <c r="G23" s="97"/>
      <c r="H23" s="98"/>
      <c r="I23" s="98"/>
      <c r="J23" s="94"/>
      <c r="K23" s="94"/>
      <c r="L23" s="94"/>
      <c r="M23" s="94"/>
      <c r="N23" s="99"/>
      <c r="O23" s="99"/>
      <c r="P23" s="99"/>
      <c r="Q23" s="99"/>
    </row>
    <row r="24" spans="1:17" ht="40.5" customHeight="1" x14ac:dyDescent="0.3">
      <c r="A24" s="210" t="s">
        <v>199</v>
      </c>
      <c r="B24" s="211"/>
      <c r="C24" s="315" t="s">
        <v>190</v>
      </c>
      <c r="D24" s="315"/>
      <c r="E24" s="315"/>
      <c r="F24" s="103" t="s">
        <v>191</v>
      </c>
      <c r="G24" s="91"/>
      <c r="H24" s="98"/>
      <c r="I24" s="98"/>
      <c r="J24" s="94"/>
      <c r="K24" s="94"/>
      <c r="L24" s="94"/>
      <c r="M24" s="94"/>
      <c r="N24" s="99"/>
      <c r="O24" s="99"/>
      <c r="P24" s="99"/>
      <c r="Q24" s="99"/>
    </row>
    <row r="25" spans="1:17" ht="12.75" customHeight="1" x14ac:dyDescent="0.3">
      <c r="A25" s="210"/>
      <c r="B25" s="211"/>
      <c r="C25" s="316" t="s">
        <v>221</v>
      </c>
      <c r="D25" s="316"/>
      <c r="E25" s="316"/>
      <c r="F25" s="74">
        <v>59</v>
      </c>
      <c r="G25" s="91"/>
      <c r="H25" s="98"/>
      <c r="I25" s="98"/>
      <c r="J25" s="104"/>
      <c r="K25" s="104"/>
      <c r="L25" s="104"/>
      <c r="M25" s="104"/>
      <c r="N25" s="99"/>
      <c r="O25" s="99"/>
      <c r="P25" s="99"/>
      <c r="Q25" s="99"/>
    </row>
    <row r="26" spans="1:17" ht="12.75" customHeight="1" x14ac:dyDescent="0.3">
      <c r="A26" s="210"/>
      <c r="B26" s="211"/>
      <c r="C26" s="316" t="s">
        <v>219</v>
      </c>
      <c r="D26" s="316"/>
      <c r="E26" s="316"/>
      <c r="F26" s="74">
        <v>45</v>
      </c>
      <c r="G26" s="91"/>
      <c r="H26" s="98"/>
      <c r="I26" s="98"/>
      <c r="J26" s="94"/>
      <c r="K26" s="94"/>
      <c r="L26" s="94"/>
      <c r="M26" s="94"/>
      <c r="N26" s="99"/>
      <c r="O26" s="99"/>
      <c r="P26" s="99"/>
      <c r="Q26" s="99"/>
    </row>
    <row r="27" spans="1:17" s="85" customFormat="1" ht="13" x14ac:dyDescent="0.3">
      <c r="A27" s="210"/>
      <c r="B27" s="211"/>
      <c r="C27" s="316" t="s">
        <v>220</v>
      </c>
      <c r="D27" s="317"/>
      <c r="E27" s="317"/>
      <c r="F27" s="74">
        <v>30</v>
      </c>
      <c r="G27" s="91"/>
      <c r="H27" s="98"/>
      <c r="I27" s="98"/>
      <c r="J27" s="104"/>
      <c r="K27" s="104"/>
      <c r="L27" s="104"/>
      <c r="M27" s="104"/>
      <c r="N27" s="99"/>
      <c r="O27" s="99"/>
      <c r="P27" s="99"/>
      <c r="Q27" s="99"/>
    </row>
    <row r="28" spans="1:17" s="85" customFormat="1" ht="13" x14ac:dyDescent="0.3">
      <c r="A28" s="210"/>
      <c r="B28" s="211"/>
      <c r="C28" s="316"/>
      <c r="D28" s="317"/>
      <c r="E28" s="317"/>
      <c r="F28" s="74"/>
      <c r="G28" s="91"/>
      <c r="H28" s="98"/>
      <c r="I28" s="98"/>
      <c r="J28" s="104"/>
      <c r="K28" s="104"/>
      <c r="L28" s="104"/>
      <c r="M28" s="104"/>
      <c r="N28" s="99"/>
      <c r="O28" s="99"/>
      <c r="P28" s="99"/>
      <c r="Q28" s="99"/>
    </row>
    <row r="29" spans="1:17" s="85" customFormat="1" ht="13" x14ac:dyDescent="0.3">
      <c r="A29" s="210"/>
      <c r="B29" s="211"/>
      <c r="C29" s="316"/>
      <c r="D29" s="317"/>
      <c r="E29" s="317"/>
      <c r="F29" s="74"/>
      <c r="G29" s="91"/>
      <c r="H29" s="98"/>
      <c r="I29" s="98"/>
      <c r="J29" s="104"/>
      <c r="K29" s="104"/>
      <c r="L29" s="104"/>
      <c r="M29" s="104"/>
      <c r="N29" s="99"/>
      <c r="O29" s="99"/>
      <c r="P29" s="99"/>
      <c r="Q29" s="99"/>
    </row>
    <row r="30" spans="1:17" s="85" customFormat="1" ht="13" x14ac:dyDescent="0.3">
      <c r="A30" s="210"/>
      <c r="B30" s="211"/>
      <c r="C30" s="316"/>
      <c r="D30" s="317"/>
      <c r="E30" s="317"/>
      <c r="F30" s="74"/>
      <c r="G30" s="91"/>
      <c r="H30" s="98"/>
      <c r="I30" s="98"/>
      <c r="J30" s="104"/>
      <c r="K30" s="104"/>
      <c r="L30" s="104"/>
      <c r="M30" s="104"/>
      <c r="N30" s="99"/>
      <c r="O30" s="99"/>
      <c r="P30" s="99"/>
      <c r="Q30" s="99"/>
    </row>
    <row r="31" spans="1:17" s="85" customFormat="1" ht="13" x14ac:dyDescent="0.3">
      <c r="A31" s="91"/>
      <c r="B31" s="91"/>
      <c r="C31" s="91"/>
      <c r="D31" s="91"/>
      <c r="E31" s="91"/>
      <c r="F31" s="145"/>
      <c r="G31" s="91"/>
      <c r="H31" s="98"/>
      <c r="I31" s="98"/>
      <c r="J31" s="104"/>
      <c r="K31" s="104"/>
      <c r="L31" s="104"/>
      <c r="M31" s="104"/>
      <c r="N31" s="99"/>
      <c r="O31" s="99"/>
      <c r="P31" s="99"/>
      <c r="Q31" s="99"/>
    </row>
    <row r="32" spans="1:17" s="85" customFormat="1" ht="27.75" customHeight="1" x14ac:dyDescent="0.3">
      <c r="A32" s="210" t="s">
        <v>189</v>
      </c>
      <c r="B32" s="211"/>
      <c r="C32" s="315" t="s">
        <v>106</v>
      </c>
      <c r="D32" s="315"/>
      <c r="E32" s="315"/>
      <c r="F32" s="103" t="s">
        <v>63</v>
      </c>
      <c r="G32" s="91"/>
      <c r="H32" s="98"/>
      <c r="I32" s="98"/>
      <c r="J32" s="104"/>
      <c r="K32" s="104"/>
      <c r="L32" s="104"/>
      <c r="M32" s="104"/>
      <c r="N32" s="99"/>
      <c r="O32" s="99"/>
      <c r="P32" s="99"/>
      <c r="Q32" s="99"/>
    </row>
    <row r="33" spans="1:47" s="85" customFormat="1" ht="13" x14ac:dyDescent="0.3">
      <c r="A33" s="210"/>
      <c r="B33" s="211"/>
      <c r="C33" s="317" t="s">
        <v>222</v>
      </c>
      <c r="D33" s="317"/>
      <c r="E33" s="317"/>
      <c r="F33" s="74">
        <v>199</v>
      </c>
      <c r="G33" s="91"/>
      <c r="H33" s="98"/>
      <c r="I33" s="98"/>
      <c r="J33" s="104"/>
      <c r="K33" s="104"/>
      <c r="L33" s="104"/>
      <c r="M33" s="104"/>
      <c r="N33" s="99"/>
      <c r="O33" s="99"/>
      <c r="P33" s="99"/>
      <c r="Q33" s="99"/>
    </row>
    <row r="34" spans="1:47" s="85" customFormat="1" ht="13" x14ac:dyDescent="0.3">
      <c r="A34" s="210"/>
      <c r="B34" s="211"/>
      <c r="C34" s="349" t="s">
        <v>217</v>
      </c>
      <c r="D34" s="350"/>
      <c r="E34" s="351"/>
      <c r="F34" s="74">
        <v>2</v>
      </c>
      <c r="G34" s="91"/>
      <c r="H34" s="98"/>
      <c r="I34" s="98"/>
      <c r="J34" s="104"/>
      <c r="K34" s="104"/>
      <c r="L34" s="104"/>
      <c r="M34" s="104"/>
      <c r="N34" s="99"/>
      <c r="O34" s="99"/>
      <c r="P34" s="99"/>
      <c r="Q34" s="99"/>
    </row>
    <row r="35" spans="1:47" s="85" customFormat="1" ht="13" x14ac:dyDescent="0.3">
      <c r="A35" s="210"/>
      <c r="B35" s="211"/>
      <c r="C35" s="349" t="s">
        <v>223</v>
      </c>
      <c r="D35" s="350"/>
      <c r="E35" s="351"/>
      <c r="F35" s="74">
        <v>8</v>
      </c>
      <c r="G35" s="91"/>
      <c r="H35" s="98"/>
      <c r="I35" s="98"/>
      <c r="J35" s="104"/>
      <c r="K35" s="104"/>
      <c r="L35" s="104"/>
      <c r="M35" s="104"/>
      <c r="N35" s="99"/>
      <c r="O35" s="99"/>
      <c r="P35" s="99"/>
      <c r="Q35" s="99"/>
    </row>
    <row r="36" spans="1:47" s="85" customFormat="1" ht="13" x14ac:dyDescent="0.3">
      <c r="A36" s="210"/>
      <c r="B36" s="211"/>
      <c r="C36" s="349"/>
      <c r="D36" s="352"/>
      <c r="E36" s="353"/>
      <c r="F36" s="74"/>
      <c r="G36" s="91"/>
      <c r="H36" s="98"/>
      <c r="I36" s="98"/>
      <c r="J36" s="104"/>
      <c r="K36" s="104"/>
      <c r="L36" s="104"/>
      <c r="M36" s="104"/>
      <c r="N36" s="99"/>
      <c r="O36" s="99"/>
      <c r="P36" s="99"/>
      <c r="Q36" s="99"/>
    </row>
    <row r="37" spans="1:47" s="121" customFormat="1" x14ac:dyDescent="0.25">
      <c r="A37" s="122"/>
      <c r="B37" s="356"/>
      <c r="C37" s="356"/>
      <c r="D37" s="356"/>
      <c r="E37" s="356"/>
      <c r="F37" s="356"/>
    </row>
    <row r="38" spans="1:47" s="123" customFormat="1" ht="12.75" customHeight="1" x14ac:dyDescent="0.25">
      <c r="A38" s="121"/>
      <c r="B38" s="357"/>
      <c r="C38" s="357"/>
      <c r="D38" s="357"/>
      <c r="E38" s="357"/>
      <c r="F38" s="357"/>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row>
    <row r="39" spans="1:47" s="92" customFormat="1" ht="36.75" customHeight="1" x14ac:dyDescent="0.25">
      <c r="A39" s="304" t="s">
        <v>110</v>
      </c>
      <c r="B39" s="304"/>
      <c r="C39" s="309" t="s">
        <v>156</v>
      </c>
      <c r="D39" s="324"/>
      <c r="E39" s="319" t="s">
        <v>157</v>
      </c>
      <c r="F39" s="305" t="s">
        <v>130</v>
      </c>
      <c r="G39" s="306"/>
      <c r="H39" s="309" t="s">
        <v>64</v>
      </c>
      <c r="I39" s="310"/>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row>
    <row r="40" spans="1:47" s="92" customFormat="1" ht="48.75" customHeight="1" x14ac:dyDescent="0.25">
      <c r="A40" s="311" t="s">
        <v>65</v>
      </c>
      <c r="B40" s="312"/>
      <c r="C40" s="109" t="s">
        <v>134</v>
      </c>
      <c r="D40" s="109" t="s">
        <v>66</v>
      </c>
      <c r="E40" s="320"/>
      <c r="F40" s="307"/>
      <c r="G40" s="308"/>
      <c r="H40" s="109" t="s">
        <v>148</v>
      </c>
      <c r="I40" s="109" t="s">
        <v>149</v>
      </c>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row>
    <row r="41" spans="1:47" s="92" customFormat="1" ht="74.25" customHeight="1" x14ac:dyDescent="0.25">
      <c r="A41" s="290" t="s">
        <v>108</v>
      </c>
      <c r="B41" s="291"/>
      <c r="C41" s="110" t="s">
        <v>166</v>
      </c>
      <c r="D41" s="146" t="s">
        <v>137</v>
      </c>
      <c r="E41" s="358" t="s">
        <v>109</v>
      </c>
      <c r="F41" s="361" t="s">
        <v>111</v>
      </c>
      <c r="G41" s="362"/>
      <c r="H41" s="146" t="s">
        <v>147</v>
      </c>
      <c r="I41" s="146" t="s">
        <v>151</v>
      </c>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row>
    <row r="42" spans="1:47" s="92" customFormat="1" ht="13" x14ac:dyDescent="0.25">
      <c r="A42" s="292"/>
      <c r="B42" s="293"/>
      <c r="C42" s="112" t="s">
        <v>135</v>
      </c>
      <c r="D42" s="146" t="s">
        <v>138</v>
      </c>
      <c r="E42" s="359"/>
      <c r="F42" s="363"/>
      <c r="G42" s="364"/>
      <c r="H42" s="146" t="s">
        <v>150</v>
      </c>
      <c r="I42" s="146" t="s">
        <v>152</v>
      </c>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row>
    <row r="43" spans="1:47" s="92" customFormat="1" ht="13" x14ac:dyDescent="0.25">
      <c r="A43" s="292"/>
      <c r="B43" s="293"/>
      <c r="C43" s="112" t="s">
        <v>136</v>
      </c>
      <c r="D43" s="147" t="s">
        <v>139</v>
      </c>
      <c r="E43" s="360"/>
      <c r="F43" s="365"/>
      <c r="G43" s="366"/>
      <c r="H43" s="147" t="s">
        <v>147</v>
      </c>
      <c r="I43" s="147" t="s">
        <v>147</v>
      </c>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1:47" s="92" customFormat="1" ht="32.25" customHeight="1" x14ac:dyDescent="0.25">
      <c r="A44" s="114">
        <v>0.1</v>
      </c>
      <c r="B44" s="115" t="s">
        <v>67</v>
      </c>
      <c r="C44" s="15" t="s">
        <v>124</v>
      </c>
      <c r="D44" s="20" t="s">
        <v>124</v>
      </c>
      <c r="E44" s="300"/>
      <c r="F44" s="284"/>
      <c r="G44" s="285"/>
      <c r="H44" s="18"/>
      <c r="I44" s="1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row r="45" spans="1:47" s="92" customFormat="1" ht="32.25" customHeight="1" x14ac:dyDescent="0.25">
      <c r="A45" s="116">
        <v>0.2</v>
      </c>
      <c r="B45" s="117" t="s">
        <v>68</v>
      </c>
      <c r="C45" s="15" t="s">
        <v>224</v>
      </c>
      <c r="D45" s="21">
        <v>12906000</v>
      </c>
      <c r="E45" s="301"/>
      <c r="F45" s="284" t="s">
        <v>259</v>
      </c>
      <c r="G45" s="285"/>
      <c r="H45" s="18">
        <v>0</v>
      </c>
      <c r="I45" s="18">
        <f>D45</f>
        <v>12906000</v>
      </c>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47" s="92" customFormat="1" ht="32.25" customHeight="1" x14ac:dyDescent="0.25">
      <c r="A46" s="116"/>
      <c r="B46" s="117"/>
      <c r="C46" s="15" t="s">
        <v>257</v>
      </c>
      <c r="D46" s="21">
        <v>2822000</v>
      </c>
      <c r="E46" s="301"/>
      <c r="F46" s="284" t="s">
        <v>260</v>
      </c>
      <c r="G46" s="285"/>
      <c r="H46" s="18">
        <f>D46*0.8</f>
        <v>2257600</v>
      </c>
      <c r="I46" s="18">
        <f>D46*0.2</f>
        <v>564400</v>
      </c>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7" s="92" customFormat="1" ht="32.25" customHeight="1" x14ac:dyDescent="0.25">
      <c r="A47" s="116"/>
      <c r="B47" s="117"/>
      <c r="C47" s="15" t="s">
        <v>258</v>
      </c>
      <c r="D47" s="21">
        <v>850000</v>
      </c>
      <c r="E47" s="301"/>
      <c r="F47" s="284" t="s">
        <v>276</v>
      </c>
      <c r="G47" s="285"/>
      <c r="H47" s="18">
        <v>0</v>
      </c>
      <c r="I47" s="18">
        <f>D47</f>
        <v>850000</v>
      </c>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7" s="92" customFormat="1" ht="32.25" customHeight="1" x14ac:dyDescent="0.25">
      <c r="A48" s="116">
        <v>0.3</v>
      </c>
      <c r="B48" s="117" t="s">
        <v>69</v>
      </c>
      <c r="C48" s="15" t="s">
        <v>261</v>
      </c>
      <c r="D48" s="21">
        <v>0</v>
      </c>
      <c r="E48" s="301"/>
      <c r="F48" s="284"/>
      <c r="G48" s="285"/>
      <c r="H48" s="18"/>
      <c r="I48" s="1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s="92" customFormat="1" ht="32.25" customHeight="1" x14ac:dyDescent="0.25">
      <c r="A49" s="116">
        <v>0.4</v>
      </c>
      <c r="B49" s="117" t="s">
        <v>70</v>
      </c>
      <c r="C49" s="15" t="s">
        <v>262</v>
      </c>
      <c r="D49" s="21">
        <v>0</v>
      </c>
      <c r="E49" s="302"/>
      <c r="F49" s="284"/>
      <c r="G49" s="285"/>
      <c r="H49" s="18"/>
      <c r="I49" s="1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s="92" customFormat="1" ht="32.25" customHeight="1" x14ac:dyDescent="0.25">
      <c r="A50" s="116">
        <v>1</v>
      </c>
      <c r="B50" s="117" t="s">
        <v>71</v>
      </c>
      <c r="C50" s="15" t="s">
        <v>224</v>
      </c>
      <c r="D50" s="21">
        <v>5736393</v>
      </c>
      <c r="E50" s="176" t="s">
        <v>265</v>
      </c>
      <c r="F50" s="284" t="s">
        <v>263</v>
      </c>
      <c r="G50" s="285"/>
      <c r="H50" s="18">
        <v>0</v>
      </c>
      <c r="I50" s="18">
        <f>D50</f>
        <v>5736393</v>
      </c>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1:39" s="92" customFormat="1" ht="32.25" customHeight="1" x14ac:dyDescent="0.25">
      <c r="A51" s="116"/>
      <c r="B51" s="117"/>
      <c r="C51" s="15" t="s">
        <v>225</v>
      </c>
      <c r="D51" s="21">
        <v>691020</v>
      </c>
      <c r="E51" s="176" t="s">
        <v>265</v>
      </c>
      <c r="F51" s="284" t="s">
        <v>264</v>
      </c>
      <c r="G51" s="285"/>
      <c r="H51" s="18">
        <f>D51</f>
        <v>691020</v>
      </c>
      <c r="I51" s="18">
        <f>D51</f>
        <v>691020</v>
      </c>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row>
    <row r="52" spans="1:39" s="92" customFormat="1" ht="32.25" customHeight="1" x14ac:dyDescent="0.25">
      <c r="A52" s="116"/>
      <c r="B52" s="117"/>
      <c r="C52" s="15" t="s">
        <v>239</v>
      </c>
      <c r="D52" s="21">
        <v>4000</v>
      </c>
      <c r="E52" s="176" t="s">
        <v>265</v>
      </c>
      <c r="F52" s="284" t="s">
        <v>271</v>
      </c>
      <c r="G52" s="285"/>
      <c r="H52" s="18" t="s">
        <v>271</v>
      </c>
      <c r="I52" s="18" t="s">
        <v>271</v>
      </c>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row>
    <row r="53" spans="1:39" s="92" customFormat="1" ht="32.25" customHeight="1" x14ac:dyDescent="0.25">
      <c r="A53" s="116"/>
      <c r="B53" s="117"/>
      <c r="C53" s="15" t="s">
        <v>240</v>
      </c>
      <c r="D53" s="21">
        <v>6000</v>
      </c>
      <c r="E53" s="176" t="s">
        <v>265</v>
      </c>
      <c r="F53" s="284" t="s">
        <v>266</v>
      </c>
      <c r="G53" s="285"/>
      <c r="H53" s="186">
        <v>0</v>
      </c>
      <c r="I53" s="186">
        <v>0</v>
      </c>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row>
    <row r="54" spans="1:39" s="92" customFormat="1" ht="32.25" customHeight="1" x14ac:dyDescent="0.25">
      <c r="A54" s="116">
        <v>2.1</v>
      </c>
      <c r="B54" s="117" t="s">
        <v>72</v>
      </c>
      <c r="C54" s="15" t="s">
        <v>224</v>
      </c>
      <c r="D54" s="21">
        <v>2576000</v>
      </c>
      <c r="E54" s="176" t="s">
        <v>265</v>
      </c>
      <c r="F54" s="284" t="s">
        <v>263</v>
      </c>
      <c r="G54" s="285"/>
      <c r="H54" s="18">
        <v>0</v>
      </c>
      <c r="I54" s="18">
        <f>D54</f>
        <v>2576000</v>
      </c>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row>
    <row r="55" spans="1:39" s="92" customFormat="1" ht="32.25" customHeight="1" x14ac:dyDescent="0.25">
      <c r="A55" s="116"/>
      <c r="B55" s="117"/>
      <c r="C55" s="15" t="s">
        <v>241</v>
      </c>
      <c r="D55" s="21">
        <v>174000</v>
      </c>
      <c r="E55" s="176" t="s">
        <v>265</v>
      </c>
      <c r="F55" s="284" t="s">
        <v>264</v>
      </c>
      <c r="G55" s="285"/>
      <c r="H55" s="18">
        <v>0</v>
      </c>
      <c r="I55" s="18">
        <f>D55</f>
        <v>174000</v>
      </c>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row>
    <row r="56" spans="1:39" s="92" customFormat="1" ht="32.25" customHeight="1" x14ac:dyDescent="0.25">
      <c r="A56" s="116"/>
      <c r="B56" s="117"/>
      <c r="C56" s="15" t="s">
        <v>242</v>
      </c>
      <c r="D56" s="21">
        <v>217000</v>
      </c>
      <c r="E56" s="176" t="s">
        <v>265</v>
      </c>
      <c r="F56" s="284" t="s">
        <v>264</v>
      </c>
      <c r="G56" s="285"/>
      <c r="H56" s="18">
        <v>0</v>
      </c>
      <c r="I56" s="18">
        <f>D56</f>
        <v>217000</v>
      </c>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row>
    <row r="57" spans="1:39" s="92" customFormat="1" ht="32.25" customHeight="1" x14ac:dyDescent="0.25">
      <c r="A57" s="116"/>
      <c r="B57" s="117"/>
      <c r="C57" s="15" t="s">
        <v>243</v>
      </c>
      <c r="D57" s="21">
        <v>125210</v>
      </c>
      <c r="E57" s="176" t="s">
        <v>265</v>
      </c>
      <c r="F57" s="284" t="s">
        <v>266</v>
      </c>
      <c r="G57" s="285"/>
      <c r="H57" s="186">
        <v>0</v>
      </c>
      <c r="I57" s="186">
        <v>0</v>
      </c>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row>
    <row r="58" spans="1:39" s="92" customFormat="1" ht="32.25" hidden="1" customHeight="1" x14ac:dyDescent="0.25">
      <c r="A58" s="116"/>
      <c r="B58" s="117"/>
      <c r="C58" s="15"/>
      <c r="D58" s="21"/>
      <c r="E58" s="16"/>
      <c r="F58" s="174"/>
      <c r="G58" s="175"/>
      <c r="H58" s="18"/>
      <c r="I58" s="1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row>
    <row r="59" spans="1:39" s="92" customFormat="1" ht="32.25" customHeight="1" x14ac:dyDescent="0.25">
      <c r="A59" s="116">
        <v>2.2000000000000002</v>
      </c>
      <c r="B59" s="117" t="s">
        <v>73</v>
      </c>
      <c r="C59" s="15" t="s">
        <v>224</v>
      </c>
      <c r="D59" s="21">
        <v>2214716</v>
      </c>
      <c r="E59" s="185" t="s">
        <v>265</v>
      </c>
      <c r="F59" s="284" t="s">
        <v>263</v>
      </c>
      <c r="G59" s="285"/>
      <c r="H59" s="18">
        <v>0</v>
      </c>
      <c r="I59" s="18">
        <f>D59</f>
        <v>2214716</v>
      </c>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row>
    <row r="60" spans="1:39" s="92" customFormat="1" ht="32.25" customHeight="1" x14ac:dyDescent="0.25">
      <c r="A60" s="116"/>
      <c r="B60" s="117"/>
      <c r="C60" s="15" t="s">
        <v>244</v>
      </c>
      <c r="D60" s="21">
        <v>1262242</v>
      </c>
      <c r="E60" s="185" t="s">
        <v>265</v>
      </c>
      <c r="F60" s="284" t="s">
        <v>273</v>
      </c>
      <c r="G60" s="285"/>
      <c r="H60" s="18">
        <v>0</v>
      </c>
      <c r="I60" s="18">
        <f>D60</f>
        <v>1262242</v>
      </c>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row>
    <row r="61" spans="1:39" s="92" customFormat="1" ht="32.25" customHeight="1" x14ac:dyDescent="0.25">
      <c r="A61" s="116"/>
      <c r="B61" s="117"/>
      <c r="C61" s="15" t="s">
        <v>245</v>
      </c>
      <c r="D61" s="21">
        <v>876942</v>
      </c>
      <c r="E61" s="185" t="s">
        <v>265</v>
      </c>
      <c r="F61" s="284" t="s">
        <v>264</v>
      </c>
      <c r="G61" s="285"/>
      <c r="H61" s="18">
        <v>0</v>
      </c>
      <c r="I61" s="18">
        <f>D61</f>
        <v>876942</v>
      </c>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row>
    <row r="62" spans="1:39" s="92" customFormat="1" ht="32.25" customHeight="1" x14ac:dyDescent="0.25">
      <c r="A62" s="116"/>
      <c r="B62" s="117"/>
      <c r="C62" s="15" t="s">
        <v>246</v>
      </c>
      <c r="D62" s="21">
        <v>1451382</v>
      </c>
      <c r="E62" s="185" t="s">
        <v>265</v>
      </c>
      <c r="F62" s="284" t="s">
        <v>271</v>
      </c>
      <c r="G62" s="285"/>
      <c r="H62" s="18" t="s">
        <v>271</v>
      </c>
      <c r="I62" s="18" t="s">
        <v>271</v>
      </c>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row>
    <row r="63" spans="1:39" s="92" customFormat="1" ht="32.25" customHeight="1" x14ac:dyDescent="0.25">
      <c r="A63" s="116"/>
      <c r="B63" s="117"/>
      <c r="C63" s="15" t="s">
        <v>233</v>
      </c>
      <c r="D63" s="21">
        <v>51078</v>
      </c>
      <c r="E63" s="185" t="s">
        <v>265</v>
      </c>
      <c r="F63" s="284" t="s">
        <v>266</v>
      </c>
      <c r="G63" s="285"/>
      <c r="H63" s="186">
        <v>0</v>
      </c>
      <c r="I63" s="186">
        <v>0</v>
      </c>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row>
    <row r="64" spans="1:39" s="92" customFormat="1" ht="32.25" hidden="1" customHeight="1" x14ac:dyDescent="0.25">
      <c r="A64" s="116"/>
      <c r="B64" s="117"/>
      <c r="C64" s="15"/>
      <c r="D64" s="21"/>
      <c r="E64" s="16"/>
      <c r="F64" s="174"/>
      <c r="G64" s="175"/>
      <c r="H64" s="18"/>
      <c r="I64" s="1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row>
    <row r="65" spans="1:39" s="92" customFormat="1" ht="32.25" hidden="1" customHeight="1" x14ac:dyDescent="0.25">
      <c r="A65" s="116"/>
      <c r="B65" s="117"/>
      <c r="C65" s="15"/>
      <c r="D65" s="21"/>
      <c r="E65" s="16"/>
      <c r="F65" s="174"/>
      <c r="G65" s="175"/>
      <c r="H65" s="18"/>
      <c r="I65" s="1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row>
    <row r="66" spans="1:39" s="92" customFormat="1" ht="32.25" customHeight="1" x14ac:dyDescent="0.25">
      <c r="A66" s="116">
        <v>2.2999999999999998</v>
      </c>
      <c r="B66" s="117" t="s">
        <v>74</v>
      </c>
      <c r="C66" s="15" t="s">
        <v>247</v>
      </c>
      <c r="D66" s="21">
        <v>11000</v>
      </c>
      <c r="E66" s="185" t="s">
        <v>265</v>
      </c>
      <c r="F66" s="284" t="s">
        <v>263</v>
      </c>
      <c r="G66" s="285"/>
      <c r="H66" s="18">
        <v>0</v>
      </c>
      <c r="I66" s="18">
        <f>D66</f>
        <v>11000</v>
      </c>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row>
    <row r="67" spans="1:39" s="92" customFormat="1" ht="32.25" customHeight="1" x14ac:dyDescent="0.25">
      <c r="A67" s="116"/>
      <c r="B67" s="117"/>
      <c r="C67" s="15" t="s">
        <v>248</v>
      </c>
      <c r="D67" s="21">
        <v>178000</v>
      </c>
      <c r="E67" s="185" t="s">
        <v>265</v>
      </c>
      <c r="F67" s="284" t="s">
        <v>271</v>
      </c>
      <c r="G67" s="285"/>
      <c r="H67" s="186" t="s">
        <v>271</v>
      </c>
      <c r="I67" s="186" t="s">
        <v>271</v>
      </c>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row>
    <row r="68" spans="1:39" s="92" customFormat="1" ht="32.25" customHeight="1" x14ac:dyDescent="0.25">
      <c r="A68" s="116">
        <v>2.4</v>
      </c>
      <c r="B68" s="117" t="s">
        <v>75</v>
      </c>
      <c r="C68" s="15" t="s">
        <v>224</v>
      </c>
      <c r="D68" s="21">
        <v>34000</v>
      </c>
      <c r="E68" s="185" t="s">
        <v>265</v>
      </c>
      <c r="F68" s="284" t="s">
        <v>263</v>
      </c>
      <c r="G68" s="285"/>
      <c r="H68" s="18">
        <v>0</v>
      </c>
      <c r="I68" s="18">
        <f>D68</f>
        <v>34000</v>
      </c>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row>
    <row r="69" spans="1:39" s="92" customFormat="1" ht="32.25" hidden="1" customHeight="1" x14ac:dyDescent="0.25">
      <c r="A69" s="116"/>
      <c r="B69" s="117"/>
      <c r="C69" s="15"/>
      <c r="D69" s="21"/>
      <c r="E69" s="16"/>
      <c r="F69" s="174"/>
      <c r="G69" s="175"/>
      <c r="H69" s="18"/>
      <c r="I69" s="1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row>
    <row r="70" spans="1:39" s="92" customFormat="1" ht="32.25" hidden="1" customHeight="1" x14ac:dyDescent="0.25">
      <c r="A70" s="116"/>
      <c r="B70" s="117"/>
      <c r="C70" s="15"/>
      <c r="D70" s="21"/>
      <c r="E70" s="16"/>
      <c r="F70" s="174"/>
      <c r="G70" s="175"/>
      <c r="H70" s="18"/>
      <c r="I70" s="1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row>
    <row r="71" spans="1:39" s="92" customFormat="1" ht="32.25" customHeight="1" x14ac:dyDescent="0.25">
      <c r="A71" s="116">
        <v>2.5</v>
      </c>
      <c r="B71" s="117" t="s">
        <v>76</v>
      </c>
      <c r="C71" s="15" t="s">
        <v>249</v>
      </c>
      <c r="D71" s="21">
        <v>648000</v>
      </c>
      <c r="E71" s="185" t="s">
        <v>265</v>
      </c>
      <c r="F71" s="284" t="s">
        <v>272</v>
      </c>
      <c r="G71" s="285"/>
      <c r="H71" s="18">
        <f>D71*0.8</f>
        <v>518400</v>
      </c>
      <c r="I71" s="18">
        <f>D71*0.2</f>
        <v>129600</v>
      </c>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row>
    <row r="72" spans="1:39" s="92" customFormat="1" ht="32.25" customHeight="1" x14ac:dyDescent="0.25">
      <c r="A72" s="116"/>
      <c r="B72" s="117"/>
      <c r="C72" s="15" t="s">
        <v>224</v>
      </c>
      <c r="D72" s="21">
        <v>622000</v>
      </c>
      <c r="E72" s="185" t="s">
        <v>265</v>
      </c>
      <c r="F72" s="284" t="s">
        <v>263</v>
      </c>
      <c r="G72" s="285"/>
      <c r="H72" s="18"/>
      <c r="I72" s="18">
        <f>D72</f>
        <v>622000</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row>
    <row r="73" spans="1:39" s="92" customFormat="1" ht="32.25" customHeight="1" x14ac:dyDescent="0.25">
      <c r="A73" s="116"/>
      <c r="B73" s="117"/>
      <c r="C73" s="15" t="s">
        <v>233</v>
      </c>
      <c r="D73" s="21">
        <v>119922</v>
      </c>
      <c r="E73" s="185" t="s">
        <v>265</v>
      </c>
      <c r="F73" s="284" t="s">
        <v>266</v>
      </c>
      <c r="G73" s="285"/>
      <c r="H73" s="186">
        <v>0</v>
      </c>
      <c r="I73" s="186">
        <v>0</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row>
    <row r="74" spans="1:39" s="92" customFormat="1" ht="32.25" customHeight="1" x14ac:dyDescent="0.25">
      <c r="A74" s="116"/>
      <c r="B74" s="117"/>
      <c r="C74" s="15" t="s">
        <v>234</v>
      </c>
      <c r="D74" s="21">
        <v>81000</v>
      </c>
      <c r="E74" s="185" t="s">
        <v>265</v>
      </c>
      <c r="F74" s="284" t="s">
        <v>264</v>
      </c>
      <c r="G74" s="285"/>
      <c r="H74" s="18">
        <v>0</v>
      </c>
      <c r="I74" s="18">
        <f>D74</f>
        <v>81000</v>
      </c>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row>
    <row r="75" spans="1:39" s="92" customFormat="1" ht="32.25" customHeight="1" x14ac:dyDescent="0.25">
      <c r="A75" s="116"/>
      <c r="B75" s="117"/>
      <c r="C75" s="15" t="s">
        <v>250</v>
      </c>
      <c r="D75" s="21">
        <v>17000</v>
      </c>
      <c r="E75" s="184" t="s">
        <v>265</v>
      </c>
      <c r="F75" s="284" t="s">
        <v>264</v>
      </c>
      <c r="G75" s="285"/>
      <c r="H75" s="18">
        <v>0</v>
      </c>
      <c r="I75" s="18">
        <f>D75</f>
        <v>17000</v>
      </c>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row>
    <row r="76" spans="1:39" s="92" customFormat="1" ht="32.25" hidden="1" customHeight="1" x14ac:dyDescent="0.25">
      <c r="A76" s="116">
        <v>2.6</v>
      </c>
      <c r="B76" s="117" t="s">
        <v>77</v>
      </c>
      <c r="C76" s="15"/>
      <c r="D76" s="21"/>
      <c r="E76" s="16"/>
      <c r="F76" s="284"/>
      <c r="G76" s="285"/>
      <c r="H76" s="18"/>
      <c r="I76" s="1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row>
    <row r="77" spans="1:39" s="92" customFormat="1" ht="32.25" customHeight="1" x14ac:dyDescent="0.25">
      <c r="A77" s="116">
        <v>2.7</v>
      </c>
      <c r="B77" s="117" t="s">
        <v>78</v>
      </c>
      <c r="C77" s="15" t="s">
        <v>251</v>
      </c>
      <c r="D77" s="21">
        <v>322000</v>
      </c>
      <c r="E77" s="178" t="s">
        <v>265</v>
      </c>
      <c r="F77" s="284" t="s">
        <v>272</v>
      </c>
      <c r="G77" s="285"/>
      <c r="H77" s="18">
        <f>D77*0.8</f>
        <v>257600</v>
      </c>
      <c r="I77" s="18">
        <f>D77*0.2</f>
        <v>64400</v>
      </c>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row>
    <row r="78" spans="1:39" s="92" customFormat="1" ht="32.25" customHeight="1" x14ac:dyDescent="0.25">
      <c r="A78" s="116"/>
      <c r="B78" s="117"/>
      <c r="C78" s="15" t="s">
        <v>243</v>
      </c>
      <c r="D78" s="21">
        <v>125000</v>
      </c>
      <c r="E78" s="179" t="s">
        <v>265</v>
      </c>
      <c r="F78" s="284" t="s">
        <v>266</v>
      </c>
      <c r="G78" s="285"/>
      <c r="H78" s="186">
        <v>0</v>
      </c>
      <c r="I78" s="186">
        <v>0</v>
      </c>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row>
    <row r="79" spans="1:39" s="92" customFormat="1" ht="32.25" customHeight="1" x14ac:dyDescent="0.25">
      <c r="A79" s="116"/>
      <c r="B79" s="117"/>
      <c r="C79" s="15" t="s">
        <v>252</v>
      </c>
      <c r="D79" s="21"/>
      <c r="E79" s="16"/>
      <c r="F79" s="174"/>
      <c r="G79" s="175"/>
      <c r="H79" s="18"/>
      <c r="I79" s="1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row>
    <row r="80" spans="1:39" s="92" customFormat="1" ht="32.25" customHeight="1" x14ac:dyDescent="0.25">
      <c r="A80" s="116">
        <v>2.8</v>
      </c>
      <c r="B80" s="117" t="s">
        <v>79</v>
      </c>
      <c r="C80" s="189" t="s">
        <v>280</v>
      </c>
      <c r="D80" s="21">
        <v>34000</v>
      </c>
      <c r="E80" s="180" t="s">
        <v>269</v>
      </c>
      <c r="F80" s="284" t="s">
        <v>263</v>
      </c>
      <c r="G80" s="285"/>
      <c r="H80" s="18">
        <v>0</v>
      </c>
      <c r="I80" s="18">
        <f>D80</f>
        <v>34000</v>
      </c>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row>
    <row r="81" spans="1:47" s="92" customFormat="1" ht="32.25" customHeight="1" x14ac:dyDescent="0.25">
      <c r="A81" s="116"/>
      <c r="B81" s="117"/>
      <c r="C81" s="189" t="s">
        <v>281</v>
      </c>
      <c r="D81" s="21">
        <v>4000</v>
      </c>
      <c r="E81" s="183" t="s">
        <v>265</v>
      </c>
      <c r="F81" s="284" t="s">
        <v>264</v>
      </c>
      <c r="G81" s="285"/>
      <c r="H81" s="18">
        <v>0</v>
      </c>
      <c r="I81" s="18">
        <f>D81</f>
        <v>4000</v>
      </c>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row>
    <row r="82" spans="1:47" s="92" customFormat="1" ht="32.25" customHeight="1" x14ac:dyDescent="0.25">
      <c r="A82" s="116">
        <v>3</v>
      </c>
      <c r="B82" s="117" t="s">
        <v>80</v>
      </c>
      <c r="C82" s="15" t="s">
        <v>253</v>
      </c>
      <c r="D82" s="21">
        <v>29000</v>
      </c>
      <c r="E82" s="182" t="s">
        <v>267</v>
      </c>
      <c r="F82" s="284" t="s">
        <v>271</v>
      </c>
      <c r="G82" s="285"/>
      <c r="H82" s="18" t="s">
        <v>271</v>
      </c>
      <c r="I82" s="18" t="s">
        <v>271</v>
      </c>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row>
    <row r="83" spans="1:47" s="92" customFormat="1" ht="32.25" customHeight="1" x14ac:dyDescent="0.25">
      <c r="A83" s="116"/>
      <c r="B83" s="117"/>
      <c r="C83" s="15" t="s">
        <v>254</v>
      </c>
      <c r="D83" s="21">
        <v>31000</v>
      </c>
      <c r="E83" s="177" t="s">
        <v>267</v>
      </c>
      <c r="F83" s="284" t="s">
        <v>266</v>
      </c>
      <c r="G83" s="285"/>
      <c r="H83" s="18">
        <v>0</v>
      </c>
      <c r="I83" s="18">
        <v>0</v>
      </c>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row>
    <row r="84" spans="1:47" s="92" customFormat="1" ht="32.25" customHeight="1" x14ac:dyDescent="0.25">
      <c r="A84" s="116"/>
      <c r="B84" s="117"/>
      <c r="C84" s="15" t="s">
        <v>255</v>
      </c>
      <c r="D84" s="21">
        <v>46000</v>
      </c>
      <c r="E84" s="181" t="s">
        <v>270</v>
      </c>
      <c r="F84" s="284" t="s">
        <v>268</v>
      </c>
      <c r="G84" s="285"/>
      <c r="H84" s="18">
        <f>D84*0.6</f>
        <v>27600</v>
      </c>
      <c r="I84" s="18">
        <v>0</v>
      </c>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row>
    <row r="85" spans="1:47" s="92" customFormat="1" ht="32.25" customHeight="1" x14ac:dyDescent="0.25">
      <c r="A85" s="116"/>
      <c r="B85" s="117"/>
      <c r="C85" s="15" t="s">
        <v>256</v>
      </c>
      <c r="D85" s="21">
        <v>3000</v>
      </c>
      <c r="E85" s="182" t="s">
        <v>267</v>
      </c>
      <c r="F85" s="284" t="s">
        <v>266</v>
      </c>
      <c r="G85" s="285"/>
      <c r="H85" s="18">
        <v>0</v>
      </c>
      <c r="I85" s="18">
        <v>0</v>
      </c>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row>
    <row r="86" spans="1:47" s="92" customFormat="1" ht="32.25" customHeight="1" x14ac:dyDescent="0.25">
      <c r="A86" s="116">
        <v>4</v>
      </c>
      <c r="B86" s="117" t="s">
        <v>107</v>
      </c>
      <c r="C86" s="15" t="s">
        <v>252</v>
      </c>
      <c r="D86" s="21"/>
      <c r="E86" s="16"/>
      <c r="F86" s="284"/>
      <c r="G86" s="285"/>
      <c r="H86" s="18"/>
      <c r="I86" s="1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row>
    <row r="87" spans="1:47" s="92" customFormat="1" ht="32.25" customHeight="1" x14ac:dyDescent="0.25">
      <c r="A87" s="116">
        <v>5</v>
      </c>
      <c r="B87" s="117" t="s">
        <v>82</v>
      </c>
      <c r="C87" s="15" t="s">
        <v>274</v>
      </c>
      <c r="D87" s="21">
        <v>52000</v>
      </c>
      <c r="E87" s="188" t="s">
        <v>275</v>
      </c>
      <c r="F87" s="284" t="s">
        <v>266</v>
      </c>
      <c r="G87" s="285"/>
      <c r="H87" s="18">
        <v>0</v>
      </c>
      <c r="I87" s="18">
        <v>0</v>
      </c>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row>
    <row r="88" spans="1:47" s="92" customFormat="1" ht="32.25" customHeight="1" x14ac:dyDescent="0.25">
      <c r="A88" s="116">
        <v>6</v>
      </c>
      <c r="B88" s="117" t="s">
        <v>83</v>
      </c>
      <c r="C88" s="15" t="s">
        <v>252</v>
      </c>
      <c r="D88" s="21"/>
      <c r="E88" s="16"/>
      <c r="F88" s="284"/>
      <c r="G88" s="285"/>
      <c r="H88" s="18"/>
      <c r="I88" s="1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row>
    <row r="89" spans="1:47" s="92" customFormat="1" ht="32.25" customHeight="1" x14ac:dyDescent="0.25">
      <c r="A89" s="116">
        <v>7</v>
      </c>
      <c r="B89" s="117" t="s">
        <v>84</v>
      </c>
      <c r="C89" s="15" t="s">
        <v>252</v>
      </c>
      <c r="D89" s="21"/>
      <c r="E89" s="16"/>
      <c r="F89" s="284"/>
      <c r="G89" s="285"/>
      <c r="H89" s="18"/>
      <c r="I89" s="1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row>
    <row r="90" spans="1:47" s="92" customFormat="1" ht="42" customHeight="1" thickBot="1" x14ac:dyDescent="0.3">
      <c r="A90" s="116">
        <v>8</v>
      </c>
      <c r="B90" s="117" t="s">
        <v>85</v>
      </c>
      <c r="C90" s="15" t="s">
        <v>282</v>
      </c>
      <c r="D90" s="20"/>
      <c r="E90" s="17"/>
      <c r="F90" s="286"/>
      <c r="G90" s="287"/>
      <c r="H90" s="19"/>
      <c r="I90" s="19"/>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row>
    <row r="91" spans="1:47" s="123" customFormat="1" ht="33" customHeight="1" thickBot="1" x14ac:dyDescent="0.3">
      <c r="A91" s="92"/>
      <c r="B91" s="92"/>
      <c r="C91" s="119" t="s">
        <v>142</v>
      </c>
      <c r="D91" s="58">
        <f>SUM(D44:D90)</f>
        <v>34320905</v>
      </c>
      <c r="E91" s="354"/>
      <c r="F91" s="354"/>
      <c r="G91" s="354"/>
      <c r="H91" s="60">
        <f>SUM(H44:H90)</f>
        <v>3752220</v>
      </c>
      <c r="I91" s="60">
        <f>SUM(I44:I90)</f>
        <v>29065713</v>
      </c>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row>
    <row r="92" spans="1:47" s="123" customFormat="1" ht="33" customHeight="1" thickBot="1" x14ac:dyDescent="0.3">
      <c r="A92" s="95"/>
      <c r="B92" s="95"/>
      <c r="C92" s="120" t="s">
        <v>153</v>
      </c>
      <c r="D92" s="63">
        <f>D91/$C$6</f>
        <v>1928.5741177792763</v>
      </c>
      <c r="E92" s="355"/>
      <c r="F92" s="355"/>
      <c r="G92" s="355"/>
      <c r="H92" s="64">
        <f t="shared" ref="H92:I92" si="3">H91/$C$6</f>
        <v>210.84625758597437</v>
      </c>
      <c r="I92" s="64">
        <f t="shared" si="3"/>
        <v>1633.2722521915036</v>
      </c>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row>
    <row r="93" spans="1:47" s="123" customFormat="1" ht="27" customHeight="1" x14ac:dyDescent="0.25">
      <c r="A93" s="95"/>
      <c r="B93" s="95"/>
      <c r="C93" s="94"/>
      <c r="D93" s="94"/>
      <c r="E93" s="94"/>
      <c r="F93" s="94"/>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row>
    <row r="94" spans="1:47" s="123" customFormat="1" ht="87.75" customHeight="1" x14ac:dyDescent="0.25">
      <c r="A94" s="222" t="s">
        <v>170</v>
      </c>
      <c r="B94" s="223"/>
      <c r="C94" s="31" t="s">
        <v>132</v>
      </c>
      <c r="D94" s="94"/>
      <c r="E94" s="94"/>
      <c r="F94" s="94"/>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row>
    <row r="95" spans="1:47" s="123" customFormat="1" ht="31.5" customHeight="1" x14ac:dyDescent="0.25">
      <c r="A95" s="95"/>
      <c r="B95" s="95"/>
      <c r="C95" s="94"/>
      <c r="D95" s="94"/>
      <c r="E95" s="94"/>
      <c r="F95" s="94"/>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row>
    <row r="96" spans="1:47" s="123" customFormat="1" ht="36" customHeight="1" x14ac:dyDescent="0.25">
      <c r="A96" s="274" t="s">
        <v>122</v>
      </c>
      <c r="B96" s="274"/>
      <c r="C96" s="274"/>
      <c r="D96" s="274"/>
      <c r="E96" s="274"/>
      <c r="F96" s="274"/>
      <c r="G96" s="274"/>
      <c r="H96" s="274"/>
      <c r="I96" s="274"/>
      <c r="J96" s="274"/>
      <c r="K96" s="274"/>
      <c r="L96" s="274"/>
      <c r="M96" s="274"/>
      <c r="N96" s="274"/>
      <c r="O96" s="274"/>
      <c r="P96" s="274"/>
      <c r="Q96" s="274"/>
      <c r="R96" s="274"/>
      <c r="S96" s="274"/>
      <c r="T96" s="274"/>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row>
    <row r="97" spans="1:47" s="123" customFormat="1" ht="13" x14ac:dyDescent="0.25">
      <c r="A97" s="275"/>
      <c r="B97" s="275"/>
      <c r="C97" s="275"/>
      <c r="D97" s="275"/>
      <c r="E97" s="275"/>
      <c r="F97" s="275"/>
      <c r="G97" s="275"/>
      <c r="H97" s="275"/>
      <c r="I97" s="275"/>
      <c r="J97" s="275"/>
      <c r="K97" s="275"/>
      <c r="L97" s="275"/>
      <c r="M97" s="275"/>
      <c r="N97" s="275"/>
      <c r="O97" s="275"/>
      <c r="P97" s="275"/>
      <c r="Q97" s="275"/>
      <c r="R97" s="275"/>
      <c r="S97" s="275"/>
      <c r="T97" s="275"/>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row>
    <row r="98" spans="1:47" ht="23.25" customHeight="1" x14ac:dyDescent="0.25">
      <c r="A98" s="276" t="s">
        <v>121</v>
      </c>
      <c r="B98" s="277"/>
      <c r="C98" s="282" t="s">
        <v>163</v>
      </c>
      <c r="D98" s="282" t="s">
        <v>160</v>
      </c>
      <c r="E98" s="262" t="s">
        <v>158</v>
      </c>
      <c r="F98" s="264"/>
      <c r="G98" s="263" t="s">
        <v>159</v>
      </c>
      <c r="H98" s="263"/>
      <c r="I98" s="263"/>
      <c r="J98" s="263"/>
      <c r="K98" s="263"/>
      <c r="L98" s="263"/>
      <c r="M98" s="263"/>
      <c r="N98" s="263"/>
      <c r="O98" s="262" t="s">
        <v>161</v>
      </c>
      <c r="P98" s="263"/>
      <c r="Q98" s="263"/>
      <c r="R98" s="264"/>
      <c r="S98" s="268" t="s">
        <v>120</v>
      </c>
      <c r="T98" s="264" t="s">
        <v>162</v>
      </c>
    </row>
    <row r="99" spans="1:47" ht="39.4" customHeight="1" x14ac:dyDescent="0.25">
      <c r="A99" s="278"/>
      <c r="B99" s="279"/>
      <c r="C99" s="337"/>
      <c r="D99" s="283"/>
      <c r="E99" s="265"/>
      <c r="F99" s="267"/>
      <c r="G99" s="266"/>
      <c r="H99" s="266"/>
      <c r="I99" s="266"/>
      <c r="J99" s="266"/>
      <c r="K99" s="266"/>
      <c r="L99" s="266"/>
      <c r="M99" s="266"/>
      <c r="N99" s="266"/>
      <c r="O99" s="265"/>
      <c r="P99" s="266"/>
      <c r="Q99" s="266"/>
      <c r="R99" s="267"/>
      <c r="S99" s="269"/>
      <c r="T99" s="267"/>
    </row>
    <row r="100" spans="1:47" ht="24.75" customHeight="1" x14ac:dyDescent="0.25">
      <c r="A100" s="280"/>
      <c r="B100" s="281"/>
      <c r="C100" s="338"/>
      <c r="D100" s="271" t="s">
        <v>115</v>
      </c>
      <c r="E100" s="272"/>
      <c r="F100" s="273"/>
      <c r="G100" s="271" t="s">
        <v>114</v>
      </c>
      <c r="H100" s="272"/>
      <c r="I100" s="272"/>
      <c r="J100" s="272"/>
      <c r="K100" s="272"/>
      <c r="L100" s="272"/>
      <c r="M100" s="272"/>
      <c r="N100" s="273"/>
      <c r="O100" s="271" t="s">
        <v>113</v>
      </c>
      <c r="P100" s="272"/>
      <c r="Q100" s="272"/>
      <c r="R100" s="273"/>
      <c r="S100" s="269"/>
      <c r="T100" s="264" t="s">
        <v>112</v>
      </c>
    </row>
    <row r="101" spans="1:47" ht="27" customHeight="1" x14ac:dyDescent="0.25">
      <c r="A101" s="125" t="s">
        <v>65</v>
      </c>
      <c r="B101" s="126"/>
      <c r="C101" s="127"/>
      <c r="D101" s="127" t="s">
        <v>86</v>
      </c>
      <c r="E101" s="127" t="s">
        <v>129</v>
      </c>
      <c r="F101" s="127" t="s">
        <v>88</v>
      </c>
      <c r="G101" s="127" t="s">
        <v>89</v>
      </c>
      <c r="H101" s="127" t="s">
        <v>90</v>
      </c>
      <c r="I101" s="127" t="s">
        <v>91</v>
      </c>
      <c r="J101" s="127" t="s">
        <v>92</v>
      </c>
      <c r="K101" s="127" t="s">
        <v>93</v>
      </c>
      <c r="L101" s="271" t="s">
        <v>94</v>
      </c>
      <c r="M101" s="273"/>
      <c r="N101" s="127" t="s">
        <v>95</v>
      </c>
      <c r="O101" s="127" t="s">
        <v>96</v>
      </c>
      <c r="P101" s="127" t="s">
        <v>97</v>
      </c>
      <c r="Q101" s="127" t="s">
        <v>98</v>
      </c>
      <c r="R101" s="127" t="s">
        <v>99</v>
      </c>
      <c r="S101" s="270"/>
      <c r="T101" s="267"/>
    </row>
    <row r="102" spans="1:47" ht="27" customHeight="1" x14ac:dyDescent="0.25">
      <c r="A102" s="128">
        <v>0.1</v>
      </c>
      <c r="B102" s="117" t="s">
        <v>67</v>
      </c>
      <c r="C102" s="232"/>
      <c r="D102" s="233"/>
      <c r="E102" s="233"/>
      <c r="F102" s="233"/>
      <c r="G102" s="233"/>
      <c r="H102" s="233"/>
      <c r="I102" s="233"/>
      <c r="J102" s="233"/>
      <c r="K102" s="233"/>
      <c r="L102" s="233"/>
      <c r="M102" s="233"/>
      <c r="N102" s="234"/>
      <c r="O102" s="40"/>
      <c r="P102" s="40"/>
      <c r="Q102" s="40"/>
      <c r="R102" s="40"/>
      <c r="S102" s="142">
        <f>SUM(C102:R102)</f>
        <v>0</v>
      </c>
      <c r="T102" s="37"/>
    </row>
    <row r="103" spans="1:47" ht="27" customHeight="1" x14ac:dyDescent="0.25">
      <c r="A103" s="116">
        <v>0.2</v>
      </c>
      <c r="B103" s="117" t="s">
        <v>68</v>
      </c>
      <c r="C103" s="235"/>
      <c r="D103" s="236"/>
      <c r="E103" s="236"/>
      <c r="F103" s="236"/>
      <c r="G103" s="236"/>
      <c r="H103" s="236"/>
      <c r="I103" s="236"/>
      <c r="J103" s="236"/>
      <c r="K103" s="236"/>
      <c r="L103" s="236"/>
      <c r="M103" s="236"/>
      <c r="N103" s="237"/>
      <c r="O103" s="40"/>
      <c r="P103" s="40"/>
      <c r="Q103" s="40"/>
      <c r="R103" s="40"/>
      <c r="S103" s="142">
        <f t="shared" ref="S103:S117" si="4">SUM(C103:R103)</f>
        <v>0</v>
      </c>
      <c r="T103" s="36"/>
    </row>
    <row r="104" spans="1:47" ht="27" customHeight="1" x14ac:dyDescent="0.25">
      <c r="A104" s="116">
        <v>0.3</v>
      </c>
      <c r="B104" s="117" t="s">
        <v>69</v>
      </c>
      <c r="C104" s="36"/>
      <c r="D104" s="36"/>
      <c r="E104" s="38"/>
      <c r="F104" s="39"/>
      <c r="G104" s="39"/>
      <c r="H104" s="40"/>
      <c r="I104" s="40"/>
      <c r="J104" s="40"/>
      <c r="K104" s="40"/>
      <c r="L104" s="370"/>
      <c r="M104" s="371"/>
      <c r="N104" s="372"/>
      <c r="O104" s="40"/>
      <c r="P104" s="40"/>
      <c r="Q104" s="40"/>
      <c r="R104" s="40"/>
      <c r="S104" s="142">
        <f t="shared" si="4"/>
        <v>0</v>
      </c>
      <c r="T104" s="36"/>
    </row>
    <row r="105" spans="1:47" ht="27" customHeight="1" x14ac:dyDescent="0.25">
      <c r="A105" s="116">
        <v>0.4</v>
      </c>
      <c r="B105" s="117" t="s">
        <v>70</v>
      </c>
      <c r="C105" s="36"/>
      <c r="D105" s="36"/>
      <c r="E105" s="38"/>
      <c r="F105" s="39"/>
      <c r="G105" s="41"/>
      <c r="H105" s="40"/>
      <c r="I105" s="40"/>
      <c r="J105" s="40"/>
      <c r="K105" s="40"/>
      <c r="L105" s="232"/>
      <c r="M105" s="233"/>
      <c r="N105" s="234"/>
      <c r="O105" s="40"/>
      <c r="P105" s="40"/>
      <c r="Q105" s="40"/>
      <c r="R105" s="40"/>
      <c r="S105" s="142">
        <f t="shared" si="4"/>
        <v>0</v>
      </c>
      <c r="T105" s="40"/>
    </row>
    <row r="106" spans="1:47" ht="27" customHeight="1" x14ac:dyDescent="0.25">
      <c r="A106" s="116">
        <v>0.5</v>
      </c>
      <c r="B106" s="117" t="s">
        <v>100</v>
      </c>
      <c r="C106" s="36"/>
      <c r="D106" s="36"/>
      <c r="E106" s="38"/>
      <c r="F106" s="39"/>
      <c r="G106" s="41"/>
      <c r="H106" s="40"/>
      <c r="I106" s="40"/>
      <c r="J106" s="40"/>
      <c r="K106" s="40"/>
      <c r="L106" s="232"/>
      <c r="M106" s="233"/>
      <c r="N106" s="234"/>
      <c r="O106" s="40"/>
      <c r="P106" s="40"/>
      <c r="Q106" s="40"/>
      <c r="R106" s="40"/>
      <c r="S106" s="142">
        <f t="shared" si="4"/>
        <v>0</v>
      </c>
      <c r="T106" s="40"/>
    </row>
    <row r="107" spans="1:47" ht="27" customHeight="1" x14ac:dyDescent="0.25">
      <c r="A107" s="116">
        <v>1</v>
      </c>
      <c r="B107" s="126" t="s">
        <v>71</v>
      </c>
      <c r="C107" s="36"/>
      <c r="D107" s="36">
        <v>1002095</v>
      </c>
      <c r="E107" s="42">
        <v>47681</v>
      </c>
      <c r="F107" s="36">
        <v>44949</v>
      </c>
      <c r="G107" s="40"/>
      <c r="H107" s="40"/>
      <c r="I107" s="40"/>
      <c r="J107" s="40"/>
      <c r="K107" s="40"/>
      <c r="L107" s="232"/>
      <c r="M107" s="233"/>
      <c r="N107" s="234"/>
      <c r="O107" s="35">
        <v>21039</v>
      </c>
      <c r="P107" s="35" t="s">
        <v>227</v>
      </c>
      <c r="Q107" s="35" t="s">
        <v>227</v>
      </c>
      <c r="R107" s="35" t="s">
        <v>227</v>
      </c>
      <c r="S107" s="129">
        <f t="shared" si="4"/>
        <v>1115764</v>
      </c>
      <c r="T107" s="32">
        <v>-199650</v>
      </c>
    </row>
    <row r="108" spans="1:47" ht="27" customHeight="1" x14ac:dyDescent="0.25">
      <c r="A108" s="116">
        <v>2.1</v>
      </c>
      <c r="B108" s="117" t="s">
        <v>72</v>
      </c>
      <c r="C108" s="36"/>
      <c r="D108" s="36">
        <v>910787</v>
      </c>
      <c r="E108" s="42">
        <v>21758</v>
      </c>
      <c r="F108" s="36">
        <v>33363</v>
      </c>
      <c r="G108" s="40"/>
      <c r="H108" s="40"/>
      <c r="I108" s="40"/>
      <c r="J108" s="40"/>
      <c r="K108" s="40"/>
      <c r="L108" s="232"/>
      <c r="M108" s="233"/>
      <c r="N108" s="234"/>
      <c r="O108" s="35">
        <v>31632</v>
      </c>
      <c r="P108" s="35" t="s">
        <v>227</v>
      </c>
      <c r="Q108" s="35" t="s">
        <v>227</v>
      </c>
      <c r="R108" s="35" t="s">
        <v>227</v>
      </c>
      <c r="S108" s="129">
        <f t="shared" si="4"/>
        <v>997540</v>
      </c>
      <c r="T108" s="32">
        <v>-184509</v>
      </c>
    </row>
    <row r="109" spans="1:47" ht="27" customHeight="1" x14ac:dyDescent="0.25">
      <c r="A109" s="116">
        <v>2.2000000000000002</v>
      </c>
      <c r="B109" s="117" t="s">
        <v>73</v>
      </c>
      <c r="C109" s="36">
        <v>-2112934</v>
      </c>
      <c r="D109" s="36">
        <v>3961384</v>
      </c>
      <c r="E109" s="42">
        <v>29190</v>
      </c>
      <c r="F109" s="36">
        <v>329161</v>
      </c>
      <c r="G109" s="40"/>
      <c r="H109" s="40"/>
      <c r="I109" s="40"/>
      <c r="J109" s="40">
        <v>482237</v>
      </c>
      <c r="K109" s="40" t="s">
        <v>226</v>
      </c>
      <c r="L109" s="232"/>
      <c r="M109" s="233"/>
      <c r="N109" s="234"/>
      <c r="O109" s="35">
        <v>22642</v>
      </c>
      <c r="P109" s="35" t="s">
        <v>227</v>
      </c>
      <c r="Q109" s="35" t="s">
        <v>227</v>
      </c>
      <c r="R109" s="35" t="s">
        <v>227</v>
      </c>
      <c r="S109" s="129">
        <f t="shared" si="4"/>
        <v>2711680</v>
      </c>
      <c r="T109" s="32">
        <v>-917651</v>
      </c>
    </row>
    <row r="110" spans="1:47" ht="27" customHeight="1" x14ac:dyDescent="0.25">
      <c r="A110" s="116">
        <v>2.2999999999999998</v>
      </c>
      <c r="B110" s="117" t="s">
        <v>74</v>
      </c>
      <c r="C110" s="36">
        <v>-217679</v>
      </c>
      <c r="D110" s="36">
        <v>398293</v>
      </c>
      <c r="E110" s="42">
        <v>2354</v>
      </c>
      <c r="F110" s="36">
        <v>33969</v>
      </c>
      <c r="G110" s="40"/>
      <c r="H110" s="40"/>
      <c r="I110" s="40"/>
      <c r="J110" s="40">
        <v>33751</v>
      </c>
      <c r="K110" s="40" t="s">
        <v>226</v>
      </c>
      <c r="L110" s="232"/>
      <c r="M110" s="233"/>
      <c r="N110" s="234"/>
      <c r="O110" s="35">
        <v>22255</v>
      </c>
      <c r="P110" s="35" t="s">
        <v>227</v>
      </c>
      <c r="Q110" s="35" t="s">
        <v>227</v>
      </c>
      <c r="R110" s="35" t="s">
        <v>227</v>
      </c>
      <c r="S110" s="129">
        <f t="shared" si="4"/>
        <v>272943</v>
      </c>
      <c r="T110" s="32">
        <v>-89446</v>
      </c>
    </row>
    <row r="111" spans="1:47" ht="27" customHeight="1" x14ac:dyDescent="0.25">
      <c r="A111" s="116">
        <v>2.4</v>
      </c>
      <c r="B111" s="117" t="s">
        <v>75</v>
      </c>
      <c r="C111" s="36"/>
      <c r="D111" s="36">
        <v>8416</v>
      </c>
      <c r="E111" s="42">
        <v>77</v>
      </c>
      <c r="F111" s="36">
        <v>3</v>
      </c>
      <c r="G111" s="40"/>
      <c r="H111" s="40"/>
      <c r="I111" s="40"/>
      <c r="J111" s="40">
        <v>20</v>
      </c>
      <c r="K111" s="40" t="s">
        <v>226</v>
      </c>
      <c r="L111" s="232"/>
      <c r="M111" s="233"/>
      <c r="N111" s="234"/>
      <c r="O111" s="35">
        <v>93</v>
      </c>
      <c r="P111" s="35" t="s">
        <v>227</v>
      </c>
      <c r="Q111" s="35" t="s">
        <v>227</v>
      </c>
      <c r="R111" s="35" t="s">
        <v>227</v>
      </c>
      <c r="S111" s="129">
        <f t="shared" si="4"/>
        <v>8609</v>
      </c>
      <c r="T111" s="32">
        <v>-883</v>
      </c>
    </row>
    <row r="112" spans="1:47" ht="27" customHeight="1" x14ac:dyDescent="0.25">
      <c r="A112" s="116">
        <v>2.5</v>
      </c>
      <c r="B112" s="117" t="s">
        <v>76</v>
      </c>
      <c r="C112" s="36"/>
      <c r="D112" s="36">
        <v>622121</v>
      </c>
      <c r="E112" s="42">
        <v>3263</v>
      </c>
      <c r="F112" s="36">
        <v>31477</v>
      </c>
      <c r="G112" s="40"/>
      <c r="H112" s="40"/>
      <c r="I112" s="40"/>
      <c r="J112" s="40"/>
      <c r="K112" s="40"/>
      <c r="L112" s="232"/>
      <c r="M112" s="233"/>
      <c r="N112" s="234"/>
      <c r="O112" s="35">
        <v>5099</v>
      </c>
      <c r="P112" s="35" t="s">
        <v>227</v>
      </c>
      <c r="Q112" s="35" t="s">
        <v>227</v>
      </c>
      <c r="R112" s="35" t="s">
        <v>227</v>
      </c>
      <c r="S112" s="129">
        <f t="shared" si="4"/>
        <v>661960</v>
      </c>
      <c r="T112" s="32">
        <v>-12773</v>
      </c>
    </row>
    <row r="113" spans="1:47" ht="27" customHeight="1" x14ac:dyDescent="0.25">
      <c r="A113" s="116">
        <v>2.6</v>
      </c>
      <c r="B113" s="117" t="s">
        <v>77</v>
      </c>
      <c r="C113" s="36"/>
      <c r="D113" s="36">
        <v>189415</v>
      </c>
      <c r="E113" s="42">
        <v>205</v>
      </c>
      <c r="F113" s="36">
        <v>0</v>
      </c>
      <c r="G113" s="40"/>
      <c r="H113" s="40"/>
      <c r="I113" s="40"/>
      <c r="J113" s="40">
        <v>175384</v>
      </c>
      <c r="K113" s="40" t="s">
        <v>226</v>
      </c>
      <c r="L113" s="232"/>
      <c r="M113" s="233"/>
      <c r="N113" s="234"/>
      <c r="O113" s="35">
        <v>1061</v>
      </c>
      <c r="P113" s="35" t="s">
        <v>227</v>
      </c>
      <c r="Q113" s="35" t="s">
        <v>227</v>
      </c>
      <c r="R113" s="35" t="s">
        <v>227</v>
      </c>
      <c r="S113" s="129">
        <f t="shared" si="4"/>
        <v>366065</v>
      </c>
      <c r="T113" s="32">
        <v>-536</v>
      </c>
    </row>
    <row r="114" spans="1:47" ht="27" customHeight="1" x14ac:dyDescent="0.25">
      <c r="A114" s="116">
        <v>2.7</v>
      </c>
      <c r="B114" s="117" t="s">
        <v>78</v>
      </c>
      <c r="C114" s="36"/>
      <c r="D114" s="36">
        <v>113140</v>
      </c>
      <c r="E114" s="42">
        <v>1046</v>
      </c>
      <c r="F114" s="36">
        <v>1659</v>
      </c>
      <c r="G114" s="40"/>
      <c r="H114" s="40"/>
      <c r="I114" s="40"/>
      <c r="J114" s="40">
        <v>73192</v>
      </c>
      <c r="K114" s="40" t="s">
        <v>226</v>
      </c>
      <c r="L114" s="232"/>
      <c r="M114" s="233"/>
      <c r="N114" s="234"/>
      <c r="O114" s="35">
        <v>2584</v>
      </c>
      <c r="P114" s="35" t="s">
        <v>227</v>
      </c>
      <c r="Q114" s="35" t="s">
        <v>227</v>
      </c>
      <c r="R114" s="35" t="s">
        <v>227</v>
      </c>
      <c r="S114" s="129">
        <f t="shared" si="4"/>
        <v>191621</v>
      </c>
      <c r="T114" s="32">
        <v>-8895</v>
      </c>
    </row>
    <row r="115" spans="1:47" ht="27" customHeight="1" x14ac:dyDescent="0.25">
      <c r="A115" s="116">
        <v>2.8</v>
      </c>
      <c r="B115" s="117" t="s">
        <v>79</v>
      </c>
      <c r="C115" s="36"/>
      <c r="D115" s="32" t="s">
        <v>278</v>
      </c>
      <c r="E115" s="33" t="s">
        <v>278</v>
      </c>
      <c r="F115" s="36"/>
      <c r="G115" s="40"/>
      <c r="H115" s="40"/>
      <c r="I115" s="40"/>
      <c r="J115" s="40"/>
      <c r="K115" s="40"/>
      <c r="L115" s="232"/>
      <c r="M115" s="233"/>
      <c r="N115" s="234"/>
      <c r="O115" s="190" t="s">
        <v>278</v>
      </c>
      <c r="P115" s="35" t="s">
        <v>279</v>
      </c>
      <c r="Q115" s="35" t="s">
        <v>279</v>
      </c>
      <c r="R115" s="35" t="s">
        <v>279</v>
      </c>
      <c r="S115" s="129">
        <f t="shared" si="4"/>
        <v>0</v>
      </c>
      <c r="T115" s="32"/>
    </row>
    <row r="116" spans="1:47" ht="27" customHeight="1" x14ac:dyDescent="0.25">
      <c r="A116" s="116">
        <v>3</v>
      </c>
      <c r="B116" s="126" t="s">
        <v>80</v>
      </c>
      <c r="C116" s="36"/>
      <c r="D116" s="36">
        <v>749936</v>
      </c>
      <c r="E116" s="42">
        <v>2183</v>
      </c>
      <c r="F116" s="36">
        <v>56431</v>
      </c>
      <c r="G116" s="40"/>
      <c r="H116" s="40"/>
      <c r="I116" s="40"/>
      <c r="J116" s="40">
        <v>1088895</v>
      </c>
      <c r="K116" s="40" t="s">
        <v>226</v>
      </c>
      <c r="L116" s="232"/>
      <c r="M116" s="233"/>
      <c r="N116" s="234"/>
      <c r="O116" s="35">
        <v>11109</v>
      </c>
      <c r="P116" s="35" t="s">
        <v>227</v>
      </c>
      <c r="Q116" s="35" t="s">
        <v>227</v>
      </c>
      <c r="R116" s="35" t="s">
        <v>227</v>
      </c>
      <c r="S116" s="129">
        <f t="shared" ref="S116" si="5">SUM(C116:R116)</f>
        <v>1908554</v>
      </c>
      <c r="T116" s="32">
        <v>-36373</v>
      </c>
    </row>
    <row r="117" spans="1:47" ht="27" customHeight="1" x14ac:dyDescent="0.25">
      <c r="A117" s="116">
        <v>4</v>
      </c>
      <c r="B117" s="126" t="s">
        <v>81</v>
      </c>
      <c r="C117" s="36"/>
      <c r="D117" s="36"/>
      <c r="E117" s="42"/>
      <c r="F117" s="36"/>
      <c r="G117" s="40"/>
      <c r="H117" s="40"/>
      <c r="I117" s="40"/>
      <c r="J117" s="40"/>
      <c r="K117" s="40"/>
      <c r="L117" s="235"/>
      <c r="M117" s="236"/>
      <c r="N117" s="237"/>
      <c r="O117" s="35"/>
      <c r="P117" s="35"/>
      <c r="Q117" s="35"/>
      <c r="R117" s="35"/>
      <c r="S117" s="129">
        <f t="shared" si="4"/>
        <v>0</v>
      </c>
      <c r="T117" s="32"/>
    </row>
    <row r="118" spans="1:47" ht="27" customHeight="1" x14ac:dyDescent="0.25">
      <c r="A118" s="116">
        <v>5</v>
      </c>
      <c r="B118" s="126" t="s">
        <v>82</v>
      </c>
      <c r="C118" s="36"/>
      <c r="D118" s="36">
        <v>313850</v>
      </c>
      <c r="E118" s="42">
        <v>486</v>
      </c>
      <c r="F118" s="36">
        <v>139</v>
      </c>
      <c r="G118" s="36">
        <v>5960652</v>
      </c>
      <c r="H118" s="40"/>
      <c r="I118" s="40"/>
      <c r="J118" s="40">
        <v>580598</v>
      </c>
      <c r="K118" s="40" t="s">
        <v>226</v>
      </c>
      <c r="L118" s="32">
        <v>17354688</v>
      </c>
      <c r="M118" s="32">
        <v>0</v>
      </c>
      <c r="N118" s="32">
        <v>128124</v>
      </c>
      <c r="O118" s="35">
        <v>240</v>
      </c>
      <c r="P118" s="35" t="s">
        <v>227</v>
      </c>
      <c r="Q118" s="35" t="s">
        <v>227</v>
      </c>
      <c r="R118" s="35" t="s">
        <v>227</v>
      </c>
      <c r="S118" s="129">
        <f t="shared" ref="S118:S121" si="6">SUM(C118:R118)</f>
        <v>24338777</v>
      </c>
      <c r="T118" s="32">
        <v>-163427</v>
      </c>
    </row>
    <row r="119" spans="1:47" ht="27" customHeight="1" x14ac:dyDescent="0.25">
      <c r="A119" s="116">
        <v>6</v>
      </c>
      <c r="B119" s="126" t="s">
        <v>83</v>
      </c>
      <c r="C119" s="36"/>
      <c r="D119" s="36"/>
      <c r="E119" s="42"/>
      <c r="F119" s="36"/>
      <c r="G119" s="40"/>
      <c r="H119" s="40"/>
      <c r="I119" s="40"/>
      <c r="J119" s="40"/>
      <c r="K119" s="40"/>
      <c r="L119" s="373"/>
      <c r="M119" s="374"/>
      <c r="N119" s="375"/>
      <c r="O119" s="35"/>
      <c r="P119" s="35"/>
      <c r="Q119" s="35"/>
      <c r="R119" s="35"/>
      <c r="S119" s="129">
        <f t="shared" si="6"/>
        <v>0</v>
      </c>
      <c r="T119" s="32"/>
    </row>
    <row r="120" spans="1:47" ht="27" customHeight="1" x14ac:dyDescent="0.25">
      <c r="A120" s="116">
        <v>7</v>
      </c>
      <c r="B120" s="126" t="s">
        <v>84</v>
      </c>
      <c r="C120" s="36"/>
      <c r="D120" s="36"/>
      <c r="E120" s="42"/>
      <c r="F120" s="36"/>
      <c r="G120" s="40"/>
      <c r="H120" s="40"/>
      <c r="I120" s="40"/>
      <c r="J120" s="40"/>
      <c r="K120" s="40"/>
      <c r="L120" s="376"/>
      <c r="M120" s="377"/>
      <c r="N120" s="378"/>
      <c r="O120" s="40"/>
      <c r="P120" s="40"/>
      <c r="Q120" s="40"/>
      <c r="R120" s="40"/>
      <c r="S120" s="142">
        <f t="shared" si="6"/>
        <v>0</v>
      </c>
      <c r="T120" s="36"/>
    </row>
    <row r="121" spans="1:47" ht="27" customHeight="1" x14ac:dyDescent="0.25">
      <c r="A121" s="116">
        <v>8</v>
      </c>
      <c r="B121" s="126" t="s">
        <v>85</v>
      </c>
      <c r="C121" s="36"/>
      <c r="D121" s="36">
        <v>265813</v>
      </c>
      <c r="E121" s="42">
        <v>172</v>
      </c>
      <c r="F121" s="36">
        <v>553472</v>
      </c>
      <c r="G121" s="40"/>
      <c r="H121" s="40"/>
      <c r="I121" s="40"/>
      <c r="J121" s="40">
        <v>246</v>
      </c>
      <c r="K121" s="40" t="s">
        <v>226</v>
      </c>
      <c r="L121" s="379"/>
      <c r="M121" s="380"/>
      <c r="N121" s="381"/>
      <c r="O121" s="40">
        <v>964</v>
      </c>
      <c r="P121" s="40" t="s">
        <v>227</v>
      </c>
      <c r="Q121" s="40" t="s">
        <v>227</v>
      </c>
      <c r="R121" s="40" t="s">
        <v>227</v>
      </c>
      <c r="S121" s="142">
        <f t="shared" si="6"/>
        <v>820667</v>
      </c>
      <c r="T121" s="36">
        <v>-2842</v>
      </c>
    </row>
    <row r="122" spans="1:47" ht="27" customHeight="1" x14ac:dyDescent="0.25">
      <c r="A122" s="256" t="s">
        <v>103</v>
      </c>
      <c r="B122" s="257"/>
      <c r="C122" s="130">
        <f>SUM(C104:C121)</f>
        <v>-2330613</v>
      </c>
      <c r="D122" s="130">
        <f t="shared" ref="D122:K122" si="7">SUM(D104:D121)</f>
        <v>8535250</v>
      </c>
      <c r="E122" s="131">
        <f t="shared" si="7"/>
        <v>108415</v>
      </c>
      <c r="F122" s="130">
        <f t="shared" si="7"/>
        <v>1084623</v>
      </c>
      <c r="G122" s="130">
        <f t="shared" si="7"/>
        <v>5960652</v>
      </c>
      <c r="H122" s="130">
        <f t="shared" si="7"/>
        <v>0</v>
      </c>
      <c r="I122" s="130">
        <f t="shared" si="7"/>
        <v>0</v>
      </c>
      <c r="J122" s="130">
        <f t="shared" si="7"/>
        <v>2434323</v>
      </c>
      <c r="K122" s="130">
        <f t="shared" si="7"/>
        <v>0</v>
      </c>
      <c r="L122" s="258">
        <f>L118+M118</f>
        <v>17354688</v>
      </c>
      <c r="M122" s="259"/>
      <c r="N122" s="130">
        <f>N118</f>
        <v>128124</v>
      </c>
      <c r="O122" s="130">
        <f>SUM(O102:O121)</f>
        <v>118718</v>
      </c>
      <c r="P122" s="130">
        <f t="shared" ref="P122:T122" si="8">SUM(P102:P121)</f>
        <v>0</v>
      </c>
      <c r="Q122" s="130">
        <f t="shared" si="8"/>
        <v>0</v>
      </c>
      <c r="R122" s="130">
        <f t="shared" si="8"/>
        <v>0</v>
      </c>
      <c r="S122" s="130">
        <f t="shared" si="8"/>
        <v>33394180</v>
      </c>
      <c r="T122" s="130">
        <f t="shared" si="8"/>
        <v>-1616985</v>
      </c>
    </row>
    <row r="123" spans="1:47" ht="27" customHeight="1" x14ac:dyDescent="0.25">
      <c r="A123" s="256" t="s">
        <v>104</v>
      </c>
      <c r="B123" s="257"/>
      <c r="C123" s="132">
        <f t="shared" ref="C123:K123" si="9">C122/$C$6</f>
        <v>-130.96274443695214</v>
      </c>
      <c r="D123" s="132">
        <f t="shared" si="9"/>
        <v>479.6162058889638</v>
      </c>
      <c r="E123" s="132">
        <f t="shared" si="9"/>
        <v>6.0920993481681274</v>
      </c>
      <c r="F123" s="132">
        <f t="shared" si="9"/>
        <v>60.947572488199597</v>
      </c>
      <c r="G123" s="132">
        <f t="shared" si="9"/>
        <v>334.94335805799057</v>
      </c>
      <c r="H123" s="132">
        <f t="shared" si="9"/>
        <v>0</v>
      </c>
      <c r="I123" s="132">
        <f t="shared" si="9"/>
        <v>0</v>
      </c>
      <c r="J123" s="132">
        <f t="shared" si="9"/>
        <v>136.79045853000673</v>
      </c>
      <c r="K123" s="132">
        <f t="shared" si="9"/>
        <v>0</v>
      </c>
      <c r="L123" s="260">
        <f>L122/$C$6</f>
        <v>975.20161834120029</v>
      </c>
      <c r="M123" s="261"/>
      <c r="N123" s="132">
        <f t="shared" ref="N123" si="10">N122/$C$6</f>
        <v>7.1995954146999326</v>
      </c>
      <c r="O123" s="132">
        <f t="shared" ref="O123" si="11">O122/$C$6</f>
        <v>6.6710496740840641</v>
      </c>
      <c r="P123" s="132">
        <f t="shared" ref="P123" si="12">P122/$C$6</f>
        <v>0</v>
      </c>
      <c r="Q123" s="132">
        <f t="shared" ref="Q123" si="13">Q122/$C$6</f>
        <v>0</v>
      </c>
      <c r="R123" s="132">
        <f t="shared" ref="R123" si="14">R122/$C$6</f>
        <v>0</v>
      </c>
      <c r="S123" s="132">
        <f t="shared" ref="S123" si="15">S122/$C$6</f>
        <v>1876.4992133063611</v>
      </c>
      <c r="T123" s="132">
        <f t="shared" ref="T123" si="16">T122/$C$6</f>
        <v>-90.862272420768718</v>
      </c>
    </row>
    <row r="124" spans="1:47" ht="15.75" customHeight="1" x14ac:dyDescent="0.25">
      <c r="A124" s="224" t="s">
        <v>105</v>
      </c>
      <c r="B124" s="225"/>
      <c r="C124" s="225"/>
      <c r="D124" s="225"/>
      <c r="E124" s="225"/>
      <c r="F124" s="225"/>
      <c r="G124" s="225"/>
      <c r="H124" s="225"/>
      <c r="I124" s="225"/>
      <c r="J124" s="225"/>
      <c r="K124" s="225"/>
      <c r="L124" s="225"/>
      <c r="M124" s="225"/>
      <c r="N124" s="225"/>
      <c r="O124" s="225"/>
      <c r="P124" s="225"/>
      <c r="Q124" s="226"/>
      <c r="R124" s="226"/>
      <c r="S124" s="226"/>
      <c r="T124" s="225"/>
      <c r="U124" s="148"/>
    </row>
    <row r="125" spans="1:47" ht="27" customHeight="1" x14ac:dyDescent="0.25">
      <c r="A125" s="228" t="s">
        <v>140</v>
      </c>
      <c r="B125" s="228"/>
      <c r="C125" s="228"/>
      <c r="D125" s="228"/>
      <c r="E125" s="228"/>
      <c r="F125" s="228"/>
      <c r="G125" s="228"/>
      <c r="H125" s="228"/>
      <c r="I125" s="228"/>
      <c r="J125" s="228"/>
      <c r="K125" s="228"/>
      <c r="L125" s="228"/>
      <c r="M125" s="228"/>
      <c r="N125" s="228"/>
      <c r="O125" s="228"/>
      <c r="P125" s="228"/>
      <c r="Q125" s="382"/>
      <c r="R125" s="382"/>
      <c r="S125" s="382"/>
      <c r="T125" s="133" t="s">
        <v>116</v>
      </c>
    </row>
    <row r="126" spans="1:47" ht="15" customHeight="1" x14ac:dyDescent="0.25">
      <c r="A126" s="134" t="s">
        <v>118</v>
      </c>
      <c r="B126" s="134"/>
      <c r="C126" s="134"/>
      <c r="D126" s="134"/>
      <c r="E126" s="134"/>
      <c r="F126" s="134"/>
      <c r="G126" s="134"/>
      <c r="H126" s="134"/>
      <c r="I126" s="134"/>
      <c r="J126" s="134"/>
      <c r="K126" s="134"/>
      <c r="L126" s="134"/>
      <c r="M126" s="134"/>
      <c r="N126" s="134"/>
      <c r="O126" s="134"/>
      <c r="P126" s="134"/>
      <c r="Q126" s="368"/>
      <c r="R126" s="369"/>
      <c r="S126" s="369"/>
      <c r="T126" s="136" t="s">
        <v>124</v>
      </c>
    </row>
    <row r="127" spans="1:47" ht="15" customHeight="1" x14ac:dyDescent="0.25">
      <c r="A127" s="134" t="s">
        <v>143</v>
      </c>
      <c r="B127" s="134"/>
      <c r="C127" s="134"/>
      <c r="D127" s="134"/>
      <c r="E127" s="134"/>
      <c r="F127" s="134"/>
      <c r="G127" s="134"/>
      <c r="H127" s="134"/>
      <c r="I127" s="134"/>
      <c r="J127" s="134"/>
      <c r="K127" s="134"/>
      <c r="L127" s="134"/>
      <c r="M127" s="134"/>
      <c r="N127" s="134"/>
      <c r="O127" s="134"/>
      <c r="P127" s="134"/>
      <c r="Q127" s="149"/>
      <c r="R127" s="149"/>
      <c r="S127" s="149"/>
      <c r="T127" s="150"/>
    </row>
    <row r="128" spans="1:47" s="141" customFormat="1" ht="37.5" customHeight="1" x14ac:dyDescent="0.25">
      <c r="A128" s="274" t="s">
        <v>123</v>
      </c>
      <c r="B128" s="274"/>
      <c r="C128" s="274"/>
      <c r="D128" s="274"/>
      <c r="E128" s="274"/>
      <c r="F128" s="274"/>
      <c r="G128" s="274"/>
      <c r="H128" s="274"/>
      <c r="I128" s="274"/>
      <c r="J128" s="274"/>
      <c r="K128" s="274"/>
      <c r="L128" s="274"/>
      <c r="M128" s="274"/>
      <c r="N128" s="274"/>
      <c r="O128" s="274"/>
      <c r="P128" s="274"/>
      <c r="Q128" s="274"/>
      <c r="R128" s="274"/>
      <c r="S128" s="274"/>
      <c r="T128" s="274"/>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row>
    <row r="129" spans="1:20" x14ac:dyDescent="0.25">
      <c r="A129" s="275"/>
      <c r="B129" s="275"/>
      <c r="C129" s="275"/>
      <c r="D129" s="275"/>
      <c r="E129" s="275"/>
      <c r="F129" s="275"/>
      <c r="G129" s="275"/>
      <c r="H129" s="275"/>
      <c r="I129" s="275"/>
      <c r="J129" s="275"/>
      <c r="K129" s="275"/>
      <c r="L129" s="275"/>
      <c r="M129" s="275"/>
      <c r="N129" s="275"/>
      <c r="O129" s="275"/>
      <c r="P129" s="275"/>
      <c r="Q129" s="275"/>
      <c r="R129" s="275"/>
      <c r="S129" s="275"/>
      <c r="T129" s="275"/>
    </row>
    <row r="130" spans="1:20" ht="65.25" customHeight="1" x14ac:dyDescent="0.25">
      <c r="A130" s="276" t="s">
        <v>119</v>
      </c>
      <c r="B130" s="277"/>
      <c r="C130" s="282" t="s">
        <v>163</v>
      </c>
      <c r="D130" s="282" t="s">
        <v>160</v>
      </c>
      <c r="E130" s="262" t="s">
        <v>158</v>
      </c>
      <c r="F130" s="264"/>
      <c r="G130" s="263" t="s">
        <v>159</v>
      </c>
      <c r="H130" s="263"/>
      <c r="I130" s="263"/>
      <c r="J130" s="263"/>
      <c r="K130" s="263"/>
      <c r="L130" s="263"/>
      <c r="M130" s="263"/>
      <c r="N130" s="263"/>
      <c r="O130" s="262" t="s">
        <v>161</v>
      </c>
      <c r="P130" s="263"/>
      <c r="Q130" s="263"/>
      <c r="R130" s="264"/>
      <c r="S130" s="268" t="s">
        <v>120</v>
      </c>
      <c r="T130" s="264" t="s">
        <v>162</v>
      </c>
    </row>
    <row r="131" spans="1:20" x14ac:dyDescent="0.25">
      <c r="A131" s="278"/>
      <c r="B131" s="279"/>
      <c r="C131" s="337"/>
      <c r="D131" s="283"/>
      <c r="E131" s="265"/>
      <c r="F131" s="267"/>
      <c r="G131" s="266"/>
      <c r="H131" s="266"/>
      <c r="I131" s="266"/>
      <c r="J131" s="266"/>
      <c r="K131" s="266"/>
      <c r="L131" s="266"/>
      <c r="M131" s="266"/>
      <c r="N131" s="266"/>
      <c r="O131" s="265"/>
      <c r="P131" s="266"/>
      <c r="Q131" s="266"/>
      <c r="R131" s="267"/>
      <c r="S131" s="269"/>
      <c r="T131" s="267"/>
    </row>
    <row r="132" spans="1:20" ht="26.65" customHeight="1" x14ac:dyDescent="0.25">
      <c r="A132" s="280"/>
      <c r="B132" s="281"/>
      <c r="C132" s="338"/>
      <c r="D132" s="271" t="s">
        <v>115</v>
      </c>
      <c r="E132" s="272"/>
      <c r="F132" s="273"/>
      <c r="G132" s="271" t="s">
        <v>114</v>
      </c>
      <c r="H132" s="272"/>
      <c r="I132" s="272"/>
      <c r="J132" s="272"/>
      <c r="K132" s="272"/>
      <c r="L132" s="272"/>
      <c r="M132" s="272"/>
      <c r="N132" s="273"/>
      <c r="O132" s="271" t="s">
        <v>113</v>
      </c>
      <c r="P132" s="272"/>
      <c r="Q132" s="272"/>
      <c r="R132" s="273"/>
      <c r="S132" s="269"/>
      <c r="T132" s="264" t="s">
        <v>112</v>
      </c>
    </row>
    <row r="133" spans="1:20" ht="25.5" customHeight="1" x14ac:dyDescent="0.25">
      <c r="A133" s="125" t="s">
        <v>65</v>
      </c>
      <c r="B133" s="126"/>
      <c r="C133" s="127"/>
      <c r="D133" s="127" t="s">
        <v>86</v>
      </c>
      <c r="E133" s="127" t="s">
        <v>129</v>
      </c>
      <c r="F133" s="127" t="s">
        <v>88</v>
      </c>
      <c r="G133" s="127" t="s">
        <v>89</v>
      </c>
      <c r="H133" s="127" t="s">
        <v>90</v>
      </c>
      <c r="I133" s="127" t="s">
        <v>91</v>
      </c>
      <c r="J133" s="127" t="s">
        <v>92</v>
      </c>
      <c r="K133" s="127" t="s">
        <v>93</v>
      </c>
      <c r="L133" s="271" t="s">
        <v>94</v>
      </c>
      <c r="M133" s="273"/>
      <c r="N133" s="127" t="s">
        <v>95</v>
      </c>
      <c r="O133" s="127" t="s">
        <v>96</v>
      </c>
      <c r="P133" s="127" t="s">
        <v>97</v>
      </c>
      <c r="Q133" s="127" t="s">
        <v>98</v>
      </c>
      <c r="R133" s="127" t="s">
        <v>99</v>
      </c>
      <c r="S133" s="270"/>
      <c r="T133" s="267"/>
    </row>
    <row r="134" spans="1:20" ht="29.65" customHeight="1" x14ac:dyDescent="0.25">
      <c r="A134" s="128">
        <v>0.1</v>
      </c>
      <c r="B134" s="117" t="s">
        <v>67</v>
      </c>
      <c r="C134" s="232"/>
      <c r="D134" s="233"/>
      <c r="E134" s="233"/>
      <c r="F134" s="233"/>
      <c r="G134" s="233"/>
      <c r="H134" s="233"/>
      <c r="I134" s="233"/>
      <c r="J134" s="233"/>
      <c r="K134" s="233"/>
      <c r="L134" s="233"/>
      <c r="M134" s="233"/>
      <c r="N134" s="234"/>
      <c r="O134" s="40"/>
      <c r="P134" s="40"/>
      <c r="Q134" s="40"/>
      <c r="R134" s="40"/>
      <c r="S134" s="142">
        <f>SUM(C134:R134)</f>
        <v>0</v>
      </c>
      <c r="T134" s="40"/>
    </row>
    <row r="135" spans="1:20" ht="29.25" customHeight="1" x14ac:dyDescent="0.25">
      <c r="A135" s="116">
        <v>0.2</v>
      </c>
      <c r="B135" s="117" t="s">
        <v>68</v>
      </c>
      <c r="C135" s="235"/>
      <c r="D135" s="236"/>
      <c r="E135" s="236"/>
      <c r="F135" s="236"/>
      <c r="G135" s="236"/>
      <c r="H135" s="236"/>
      <c r="I135" s="236"/>
      <c r="J135" s="236"/>
      <c r="K135" s="236"/>
      <c r="L135" s="236"/>
      <c r="M135" s="236"/>
      <c r="N135" s="237"/>
      <c r="O135" s="40"/>
      <c r="P135" s="40"/>
      <c r="Q135" s="40"/>
      <c r="R135" s="40"/>
      <c r="S135" s="142">
        <f t="shared" ref="S135:S153" si="17">SUM(C135:R135)</f>
        <v>0</v>
      </c>
      <c r="T135" s="40"/>
    </row>
    <row r="136" spans="1:20" ht="33" customHeight="1" x14ac:dyDescent="0.25">
      <c r="A136" s="116">
        <v>0.3</v>
      </c>
      <c r="B136" s="117" t="s">
        <v>69</v>
      </c>
      <c r="C136" s="36"/>
      <c r="D136" s="36"/>
      <c r="E136" s="36"/>
      <c r="F136" s="36"/>
      <c r="G136" s="36"/>
      <c r="H136" s="36"/>
      <c r="I136" s="36"/>
      <c r="J136" s="36"/>
      <c r="K136" s="36"/>
      <c r="L136" s="370"/>
      <c r="M136" s="371"/>
      <c r="N136" s="372"/>
      <c r="O136" s="40"/>
      <c r="P136" s="40"/>
      <c r="Q136" s="40"/>
      <c r="R136" s="40"/>
      <c r="S136" s="142">
        <f t="shared" si="17"/>
        <v>0</v>
      </c>
      <c r="T136" s="40"/>
    </row>
    <row r="137" spans="1:20" ht="33" customHeight="1" x14ac:dyDescent="0.25">
      <c r="A137" s="116">
        <v>0.4</v>
      </c>
      <c r="B137" s="117" t="s">
        <v>70</v>
      </c>
      <c r="C137" s="36"/>
      <c r="D137" s="36"/>
      <c r="E137" s="36"/>
      <c r="F137" s="36"/>
      <c r="G137" s="36"/>
      <c r="H137" s="36"/>
      <c r="I137" s="36"/>
      <c r="J137" s="36"/>
      <c r="K137" s="36"/>
      <c r="L137" s="232"/>
      <c r="M137" s="233"/>
      <c r="N137" s="234"/>
      <c r="O137" s="40"/>
      <c r="P137" s="40"/>
      <c r="Q137" s="40"/>
      <c r="R137" s="40"/>
      <c r="S137" s="142">
        <f t="shared" si="17"/>
        <v>0</v>
      </c>
      <c r="T137" s="40"/>
    </row>
    <row r="138" spans="1:20" ht="33.4" customHeight="1" x14ac:dyDescent="0.25">
      <c r="A138" s="116">
        <v>0.5</v>
      </c>
      <c r="B138" s="117" t="s">
        <v>100</v>
      </c>
      <c r="C138" s="36"/>
      <c r="D138" s="36"/>
      <c r="E138" s="36"/>
      <c r="F138" s="36"/>
      <c r="G138" s="36"/>
      <c r="H138" s="36"/>
      <c r="I138" s="36"/>
      <c r="J138" s="36"/>
      <c r="K138" s="36"/>
      <c r="L138" s="232"/>
      <c r="M138" s="233"/>
      <c r="N138" s="234"/>
      <c r="O138" s="40"/>
      <c r="P138" s="40"/>
      <c r="Q138" s="40"/>
      <c r="R138" s="40"/>
      <c r="S138" s="142">
        <f t="shared" si="17"/>
        <v>0</v>
      </c>
      <c r="T138" s="40"/>
    </row>
    <row r="139" spans="1:20" ht="29.65" customHeight="1" x14ac:dyDescent="0.25">
      <c r="A139" s="116">
        <v>1</v>
      </c>
      <c r="B139" s="126" t="s">
        <v>71</v>
      </c>
      <c r="C139" s="36"/>
      <c r="D139" s="36">
        <v>1002095</v>
      </c>
      <c r="E139" s="42">
        <v>47681</v>
      </c>
      <c r="F139" s="36">
        <v>44949</v>
      </c>
      <c r="G139" s="40"/>
      <c r="H139" s="40"/>
      <c r="I139" s="40"/>
      <c r="J139" s="40"/>
      <c r="K139" s="40"/>
      <c r="L139" s="232"/>
      <c r="M139" s="233"/>
      <c r="N139" s="234"/>
      <c r="O139" s="40">
        <v>21039</v>
      </c>
      <c r="P139" s="40" t="s">
        <v>227</v>
      </c>
      <c r="Q139" s="40" t="s">
        <v>227</v>
      </c>
      <c r="R139" s="40" t="s">
        <v>227</v>
      </c>
      <c r="S139" s="142">
        <f t="shared" si="17"/>
        <v>1115764</v>
      </c>
      <c r="T139" s="187">
        <v>-177318</v>
      </c>
    </row>
    <row r="140" spans="1:20" ht="34.9" customHeight="1" x14ac:dyDescent="0.25">
      <c r="A140" s="116">
        <v>2.1</v>
      </c>
      <c r="B140" s="117" t="s">
        <v>72</v>
      </c>
      <c r="C140" s="36"/>
      <c r="D140" s="36">
        <v>910787</v>
      </c>
      <c r="E140" s="42">
        <v>21758</v>
      </c>
      <c r="F140" s="36">
        <v>33363</v>
      </c>
      <c r="G140" s="40"/>
      <c r="H140" s="40"/>
      <c r="I140" s="40"/>
      <c r="J140" s="40"/>
      <c r="K140" s="40"/>
      <c r="L140" s="232"/>
      <c r="M140" s="233"/>
      <c r="N140" s="234"/>
      <c r="O140" s="40">
        <v>31632</v>
      </c>
      <c r="P140" s="40" t="s">
        <v>227</v>
      </c>
      <c r="Q140" s="40" t="s">
        <v>227</v>
      </c>
      <c r="R140" s="40" t="s">
        <v>227</v>
      </c>
      <c r="S140" s="142">
        <f t="shared" si="17"/>
        <v>997540</v>
      </c>
      <c r="T140" s="187">
        <v>-259479</v>
      </c>
    </row>
    <row r="141" spans="1:20" ht="28.9" customHeight="1" x14ac:dyDescent="0.25">
      <c r="A141" s="116">
        <v>2.2000000000000002</v>
      </c>
      <c r="B141" s="117" t="s">
        <v>73</v>
      </c>
      <c r="C141" s="36">
        <v>-2112934</v>
      </c>
      <c r="D141" s="36">
        <v>3961384</v>
      </c>
      <c r="E141" s="42">
        <v>29190</v>
      </c>
      <c r="F141" s="36">
        <v>329161</v>
      </c>
      <c r="G141" s="40"/>
      <c r="H141" s="40"/>
      <c r="I141" s="40"/>
      <c r="J141" s="40">
        <v>428701</v>
      </c>
      <c r="K141" s="40" t="s">
        <v>226</v>
      </c>
      <c r="L141" s="232"/>
      <c r="M141" s="233"/>
      <c r="N141" s="234"/>
      <c r="O141" s="40">
        <v>22642</v>
      </c>
      <c r="P141" s="40" t="s">
        <v>227</v>
      </c>
      <c r="Q141" s="40" t="s">
        <v>227</v>
      </c>
      <c r="R141" s="40" t="s">
        <v>227</v>
      </c>
      <c r="S141" s="142">
        <f t="shared" si="17"/>
        <v>2658144</v>
      </c>
      <c r="T141" s="187">
        <v>-814201</v>
      </c>
    </row>
    <row r="142" spans="1:20" ht="31.9" customHeight="1" x14ac:dyDescent="0.25">
      <c r="A142" s="116">
        <v>2.2999999999999998</v>
      </c>
      <c r="B142" s="117" t="s">
        <v>74</v>
      </c>
      <c r="C142" s="36">
        <v>-217679</v>
      </c>
      <c r="D142" s="36">
        <v>398293</v>
      </c>
      <c r="E142" s="42">
        <v>2354</v>
      </c>
      <c r="F142" s="36">
        <v>33969</v>
      </c>
      <c r="G142" s="40"/>
      <c r="H142" s="40"/>
      <c r="I142" s="40"/>
      <c r="J142" s="40">
        <v>30047</v>
      </c>
      <c r="K142" s="40" t="s">
        <v>226</v>
      </c>
      <c r="L142" s="232"/>
      <c r="M142" s="233"/>
      <c r="N142" s="234"/>
      <c r="O142" s="40">
        <v>22255</v>
      </c>
      <c r="P142" s="40" t="s">
        <v>227</v>
      </c>
      <c r="Q142" s="40" t="s">
        <v>227</v>
      </c>
      <c r="R142" s="40" t="s">
        <v>227</v>
      </c>
      <c r="S142" s="142">
        <f t="shared" si="17"/>
        <v>269239</v>
      </c>
      <c r="T142" s="187">
        <v>-79337</v>
      </c>
    </row>
    <row r="143" spans="1:20" ht="33" customHeight="1" x14ac:dyDescent="0.25">
      <c r="A143" s="116">
        <v>2.4</v>
      </c>
      <c r="B143" s="117" t="s">
        <v>75</v>
      </c>
      <c r="C143" s="36"/>
      <c r="D143" s="36">
        <v>8416</v>
      </c>
      <c r="E143" s="42">
        <v>77</v>
      </c>
      <c r="F143" s="36">
        <v>3</v>
      </c>
      <c r="G143" s="40"/>
      <c r="H143" s="40"/>
      <c r="I143" s="40"/>
      <c r="J143" s="40">
        <v>18</v>
      </c>
      <c r="K143" s="40" t="s">
        <v>226</v>
      </c>
      <c r="L143" s="232"/>
      <c r="M143" s="233"/>
      <c r="N143" s="234"/>
      <c r="O143" s="40">
        <v>93</v>
      </c>
      <c r="P143" s="40" t="s">
        <v>227</v>
      </c>
      <c r="Q143" s="40" t="s">
        <v>227</v>
      </c>
      <c r="R143" s="40" t="s">
        <v>227</v>
      </c>
      <c r="S143" s="142">
        <f t="shared" si="17"/>
        <v>8607</v>
      </c>
      <c r="T143" s="187">
        <v>-780</v>
      </c>
    </row>
    <row r="144" spans="1:20" ht="34.15" customHeight="1" x14ac:dyDescent="0.25">
      <c r="A144" s="116">
        <v>2.5</v>
      </c>
      <c r="B144" s="117" t="s">
        <v>76</v>
      </c>
      <c r="C144" s="36"/>
      <c r="D144" s="36">
        <v>622121</v>
      </c>
      <c r="E144" s="42">
        <v>3263</v>
      </c>
      <c r="F144" s="36">
        <v>31477</v>
      </c>
      <c r="G144" s="40"/>
      <c r="H144" s="40"/>
      <c r="I144" s="40"/>
      <c r="J144" s="40"/>
      <c r="K144" s="40"/>
      <c r="L144" s="232"/>
      <c r="M144" s="233"/>
      <c r="N144" s="234"/>
      <c r="O144" s="35"/>
      <c r="P144" s="35"/>
      <c r="Q144" s="35"/>
      <c r="R144" s="35"/>
      <c r="S144" s="129">
        <f t="shared" si="17"/>
        <v>656861</v>
      </c>
      <c r="T144" s="32">
        <v>-11332</v>
      </c>
    </row>
    <row r="145" spans="1:21" ht="30.4" customHeight="1" x14ac:dyDescent="0.25">
      <c r="A145" s="116">
        <v>2.6</v>
      </c>
      <c r="B145" s="117" t="s">
        <v>77</v>
      </c>
      <c r="C145" s="36"/>
      <c r="D145" s="36">
        <v>189415</v>
      </c>
      <c r="E145" s="42">
        <v>205</v>
      </c>
      <c r="F145" s="36">
        <v>0</v>
      </c>
      <c r="G145" s="40"/>
      <c r="H145" s="40"/>
      <c r="I145" s="40"/>
      <c r="J145" s="40">
        <v>154894</v>
      </c>
      <c r="K145" s="40" t="s">
        <v>226</v>
      </c>
      <c r="L145" s="232"/>
      <c r="M145" s="233"/>
      <c r="N145" s="234"/>
      <c r="O145" s="35">
        <v>5099</v>
      </c>
      <c r="P145" s="35" t="s">
        <v>227</v>
      </c>
      <c r="Q145" s="35" t="s">
        <v>227</v>
      </c>
      <c r="R145" s="35" t="s">
        <v>227</v>
      </c>
      <c r="S145" s="129">
        <f t="shared" si="17"/>
        <v>349613</v>
      </c>
      <c r="T145" s="32">
        <v>-473</v>
      </c>
    </row>
    <row r="146" spans="1:21" ht="32.65" customHeight="1" x14ac:dyDescent="0.25">
      <c r="A146" s="116">
        <v>2.7</v>
      </c>
      <c r="B146" s="117" t="s">
        <v>78</v>
      </c>
      <c r="C146" s="36"/>
      <c r="D146" s="36">
        <v>113140</v>
      </c>
      <c r="E146" s="42">
        <v>1046</v>
      </c>
      <c r="F146" s="36">
        <v>1659</v>
      </c>
      <c r="G146" s="40"/>
      <c r="H146" s="40"/>
      <c r="I146" s="40"/>
      <c r="J146" s="40">
        <v>64642</v>
      </c>
      <c r="K146" s="40" t="s">
        <v>226</v>
      </c>
      <c r="L146" s="232"/>
      <c r="M146" s="233"/>
      <c r="N146" s="234"/>
      <c r="O146" s="35">
        <v>1061</v>
      </c>
      <c r="P146" s="35" t="s">
        <v>227</v>
      </c>
      <c r="Q146" s="35" t="s">
        <v>227</v>
      </c>
      <c r="R146" s="35" t="s">
        <v>227</v>
      </c>
      <c r="S146" s="129">
        <f t="shared" si="17"/>
        <v>181548</v>
      </c>
      <c r="T146" s="32">
        <v>-7905</v>
      </c>
    </row>
    <row r="147" spans="1:21" ht="31.5" customHeight="1" x14ac:dyDescent="0.25">
      <c r="A147" s="116">
        <v>2.8</v>
      </c>
      <c r="B147" s="117" t="s">
        <v>79</v>
      </c>
      <c r="C147" s="36"/>
      <c r="D147" s="36"/>
      <c r="E147" s="42"/>
      <c r="F147" s="36"/>
      <c r="G147" s="40"/>
      <c r="H147" s="40"/>
      <c r="I147" s="40"/>
      <c r="J147" s="40"/>
      <c r="K147" s="40"/>
      <c r="L147" s="232"/>
      <c r="M147" s="233"/>
      <c r="N147" s="234"/>
      <c r="O147" s="35"/>
      <c r="P147" s="35"/>
      <c r="Q147" s="35"/>
      <c r="R147" s="35"/>
      <c r="S147" s="129">
        <f t="shared" si="17"/>
        <v>0</v>
      </c>
      <c r="T147" s="32"/>
    </row>
    <row r="148" spans="1:21" ht="38.25" customHeight="1" x14ac:dyDescent="0.25">
      <c r="A148" s="116">
        <v>3</v>
      </c>
      <c r="B148" s="126" t="s">
        <v>80</v>
      </c>
      <c r="C148" s="36"/>
      <c r="D148" s="36">
        <v>749936</v>
      </c>
      <c r="E148" s="42">
        <v>2183</v>
      </c>
      <c r="F148" s="36">
        <v>56431</v>
      </c>
      <c r="G148" s="40"/>
      <c r="H148" s="40"/>
      <c r="I148" s="40"/>
      <c r="J148" s="40">
        <v>1007889</v>
      </c>
      <c r="K148" s="40" t="s">
        <v>226</v>
      </c>
      <c r="L148" s="232"/>
      <c r="M148" s="233"/>
      <c r="N148" s="234"/>
      <c r="O148" s="35">
        <v>11109</v>
      </c>
      <c r="P148" s="35" t="s">
        <v>227</v>
      </c>
      <c r="Q148" s="35" t="s">
        <v>227</v>
      </c>
      <c r="R148" s="35" t="s">
        <v>227</v>
      </c>
      <c r="S148" s="129">
        <f t="shared" si="17"/>
        <v>1827548</v>
      </c>
      <c r="T148" s="32">
        <v>-32492</v>
      </c>
    </row>
    <row r="149" spans="1:21" ht="24.75" customHeight="1" x14ac:dyDescent="0.25">
      <c r="A149" s="116">
        <v>4</v>
      </c>
      <c r="B149" s="126" t="s">
        <v>81</v>
      </c>
      <c r="C149" s="36"/>
      <c r="D149" s="36"/>
      <c r="E149" s="42"/>
      <c r="F149" s="36"/>
      <c r="G149" s="40"/>
      <c r="H149" s="40"/>
      <c r="I149" s="40"/>
      <c r="J149" s="40"/>
      <c r="K149" s="40"/>
      <c r="L149" s="235"/>
      <c r="M149" s="236"/>
      <c r="N149" s="237"/>
      <c r="O149" s="35"/>
      <c r="P149" s="35"/>
      <c r="Q149" s="35"/>
      <c r="R149" s="35"/>
      <c r="S149" s="129">
        <f t="shared" si="17"/>
        <v>0</v>
      </c>
      <c r="T149" s="32"/>
    </row>
    <row r="150" spans="1:21" ht="25.5" customHeight="1" x14ac:dyDescent="0.25">
      <c r="A150" s="116">
        <v>5</v>
      </c>
      <c r="B150" s="126" t="s">
        <v>82</v>
      </c>
      <c r="C150" s="36"/>
      <c r="D150" s="36">
        <v>313850</v>
      </c>
      <c r="E150" s="42">
        <v>486</v>
      </c>
      <c r="F150" s="36">
        <v>139</v>
      </c>
      <c r="G150" s="187">
        <v>5960652</v>
      </c>
      <c r="H150" s="40"/>
      <c r="I150" s="40"/>
      <c r="J150" s="40">
        <v>517248</v>
      </c>
      <c r="K150" s="40" t="s">
        <v>226</v>
      </c>
      <c r="L150" s="32">
        <v>5583346</v>
      </c>
      <c r="M150" s="32">
        <v>0</v>
      </c>
      <c r="N150" s="32">
        <v>128124</v>
      </c>
      <c r="O150" s="35">
        <v>240</v>
      </c>
      <c r="P150" s="35" t="s">
        <v>227</v>
      </c>
      <c r="Q150" s="35" t="s">
        <v>227</v>
      </c>
      <c r="R150" s="35" t="s">
        <v>227</v>
      </c>
      <c r="S150" s="129">
        <f t="shared" si="17"/>
        <v>12504085</v>
      </c>
      <c r="T150" s="32">
        <v>-145190</v>
      </c>
    </row>
    <row r="151" spans="1:21" ht="31.5" customHeight="1" x14ac:dyDescent="0.25">
      <c r="A151" s="116">
        <v>6</v>
      </c>
      <c r="B151" s="126" t="s">
        <v>83</v>
      </c>
      <c r="C151" s="36"/>
      <c r="D151" s="36"/>
      <c r="E151" s="42"/>
      <c r="F151" s="36"/>
      <c r="G151" s="40"/>
      <c r="H151" s="40"/>
      <c r="I151" s="40"/>
      <c r="J151" s="40"/>
      <c r="K151" s="40"/>
      <c r="L151" s="373"/>
      <c r="M151" s="374"/>
      <c r="N151" s="375"/>
      <c r="O151" s="35"/>
      <c r="P151" s="35"/>
      <c r="Q151" s="35"/>
      <c r="R151" s="35"/>
      <c r="S151" s="129">
        <f t="shared" si="17"/>
        <v>0</v>
      </c>
      <c r="T151" s="32"/>
    </row>
    <row r="152" spans="1:21" ht="25.9" customHeight="1" x14ac:dyDescent="0.25">
      <c r="A152" s="116">
        <v>7</v>
      </c>
      <c r="B152" s="126" t="s">
        <v>84</v>
      </c>
      <c r="C152" s="36"/>
      <c r="D152" s="36"/>
      <c r="E152" s="42"/>
      <c r="F152" s="36"/>
      <c r="G152" s="40"/>
      <c r="H152" s="40"/>
      <c r="I152" s="40"/>
      <c r="J152" s="40"/>
      <c r="K152" s="40"/>
      <c r="L152" s="376"/>
      <c r="M152" s="377"/>
      <c r="N152" s="378"/>
      <c r="O152" s="35"/>
      <c r="P152" s="35"/>
      <c r="Q152" s="35"/>
      <c r="R152" s="35"/>
      <c r="S152" s="129">
        <f t="shared" si="17"/>
        <v>0</v>
      </c>
      <c r="T152" s="32"/>
    </row>
    <row r="153" spans="1:21" ht="33" customHeight="1" x14ac:dyDescent="0.25">
      <c r="A153" s="116">
        <v>8</v>
      </c>
      <c r="B153" s="126" t="s">
        <v>85</v>
      </c>
      <c r="C153" s="36"/>
      <c r="D153" s="36">
        <v>265813</v>
      </c>
      <c r="E153" s="42">
        <v>172</v>
      </c>
      <c r="F153" s="36">
        <v>553472</v>
      </c>
      <c r="G153" s="40"/>
      <c r="H153" s="40"/>
      <c r="I153" s="40"/>
      <c r="J153" s="40">
        <v>217370</v>
      </c>
      <c r="K153" s="40" t="s">
        <v>226</v>
      </c>
      <c r="L153" s="379"/>
      <c r="M153" s="380"/>
      <c r="N153" s="381"/>
      <c r="O153" s="35">
        <v>964</v>
      </c>
      <c r="P153" s="35" t="s">
        <v>227</v>
      </c>
      <c r="Q153" s="35" t="s">
        <v>227</v>
      </c>
      <c r="R153" s="35" t="s">
        <v>227</v>
      </c>
      <c r="S153" s="129">
        <f t="shared" si="17"/>
        <v>1037791</v>
      </c>
      <c r="T153" s="32">
        <v>-2510</v>
      </c>
    </row>
    <row r="154" spans="1:21" ht="37.9" customHeight="1" x14ac:dyDescent="0.25">
      <c r="A154" s="256" t="s">
        <v>103</v>
      </c>
      <c r="B154" s="257"/>
      <c r="C154" s="130">
        <f>SUM(C136:C153)</f>
        <v>-2330613</v>
      </c>
      <c r="D154" s="130">
        <f t="shared" ref="D154:K154" si="18">SUM(D136:D153)</f>
        <v>8535250</v>
      </c>
      <c r="E154" s="131">
        <f t="shared" si="18"/>
        <v>108415</v>
      </c>
      <c r="F154" s="130">
        <f t="shared" si="18"/>
        <v>1084623</v>
      </c>
      <c r="G154" s="130">
        <f t="shared" si="18"/>
        <v>5960652</v>
      </c>
      <c r="H154" s="130">
        <f t="shared" si="18"/>
        <v>0</v>
      </c>
      <c r="I154" s="130">
        <f t="shared" si="18"/>
        <v>0</v>
      </c>
      <c r="J154" s="130">
        <f t="shared" si="18"/>
        <v>2420809</v>
      </c>
      <c r="K154" s="130">
        <f t="shared" si="18"/>
        <v>0</v>
      </c>
      <c r="L154" s="258">
        <f>L150+M150</f>
        <v>5583346</v>
      </c>
      <c r="M154" s="259"/>
      <c r="N154" s="130">
        <f>N150</f>
        <v>128124</v>
      </c>
      <c r="O154" s="191">
        <f>SUM(O134:O153)</f>
        <v>116134</v>
      </c>
      <c r="P154" s="191">
        <f t="shared" ref="P154:T154" si="19">SUM(P134:P153)</f>
        <v>0</v>
      </c>
      <c r="Q154" s="191">
        <f t="shared" si="19"/>
        <v>0</v>
      </c>
      <c r="R154" s="191">
        <f t="shared" si="19"/>
        <v>0</v>
      </c>
      <c r="S154" s="191">
        <f t="shared" si="19"/>
        <v>21606740</v>
      </c>
      <c r="T154" s="191">
        <f t="shared" si="19"/>
        <v>-1531017</v>
      </c>
    </row>
    <row r="155" spans="1:21" ht="37.9" customHeight="1" x14ac:dyDescent="0.25">
      <c r="A155" s="256" t="s">
        <v>104</v>
      </c>
      <c r="B155" s="257"/>
      <c r="C155" s="132">
        <f t="shared" ref="C155:K155" si="20">C154/$C$6</f>
        <v>-130.96274443695214</v>
      </c>
      <c r="D155" s="132">
        <f t="shared" si="20"/>
        <v>479.6162058889638</v>
      </c>
      <c r="E155" s="132">
        <f t="shared" si="20"/>
        <v>6.0920993481681274</v>
      </c>
      <c r="F155" s="132">
        <f t="shared" si="20"/>
        <v>60.947572488199597</v>
      </c>
      <c r="G155" s="132">
        <f t="shared" si="20"/>
        <v>334.94335805799057</v>
      </c>
      <c r="H155" s="132">
        <f t="shared" si="20"/>
        <v>0</v>
      </c>
      <c r="I155" s="132">
        <f t="shared" si="20"/>
        <v>0</v>
      </c>
      <c r="J155" s="132">
        <f t="shared" si="20"/>
        <v>136.03107439874128</v>
      </c>
      <c r="K155" s="132">
        <f t="shared" si="20"/>
        <v>0</v>
      </c>
      <c r="L155" s="260">
        <f>L154/$C$6</f>
        <v>313.74162733198472</v>
      </c>
      <c r="M155" s="261"/>
      <c r="N155" s="132">
        <f t="shared" ref="N155:T155" si="21">N154/$C$6</f>
        <v>7.1995954146999326</v>
      </c>
      <c r="O155" s="132">
        <f t="shared" si="21"/>
        <v>6.5258485052820863</v>
      </c>
      <c r="P155" s="132">
        <f t="shared" si="21"/>
        <v>0</v>
      </c>
      <c r="Q155" s="132">
        <f t="shared" si="21"/>
        <v>0</v>
      </c>
      <c r="R155" s="132">
        <f t="shared" si="21"/>
        <v>0</v>
      </c>
      <c r="S155" s="132">
        <f t="shared" si="21"/>
        <v>1214.1346369970779</v>
      </c>
      <c r="T155" s="132">
        <f t="shared" si="21"/>
        <v>-86.031523937963584</v>
      </c>
    </row>
    <row r="156" spans="1:21" ht="13" x14ac:dyDescent="0.25">
      <c r="A156" s="224" t="s">
        <v>105</v>
      </c>
      <c r="B156" s="225"/>
      <c r="C156" s="225"/>
      <c r="D156" s="225"/>
      <c r="E156" s="225"/>
      <c r="F156" s="225"/>
      <c r="G156" s="225"/>
      <c r="H156" s="225"/>
      <c r="I156" s="225"/>
      <c r="J156" s="225"/>
      <c r="K156" s="225"/>
      <c r="L156" s="225"/>
      <c r="M156" s="225"/>
      <c r="N156" s="225"/>
      <c r="O156" s="225"/>
      <c r="P156" s="225"/>
      <c r="Q156" s="226"/>
      <c r="R156" s="226"/>
      <c r="S156" s="226"/>
      <c r="T156" s="226"/>
      <c r="U156" s="148"/>
    </row>
    <row r="157" spans="1:21" ht="12.75" customHeight="1" x14ac:dyDescent="0.25">
      <c r="A157" s="228" t="s">
        <v>141</v>
      </c>
      <c r="B157" s="228"/>
      <c r="C157" s="228"/>
      <c r="D157" s="228"/>
      <c r="E157" s="228"/>
      <c r="F157" s="228"/>
      <c r="G157" s="228"/>
      <c r="H157" s="228"/>
      <c r="I157" s="228"/>
      <c r="J157" s="228"/>
      <c r="K157" s="228"/>
      <c r="L157" s="228"/>
      <c r="M157" s="228"/>
      <c r="N157" s="228"/>
      <c r="O157" s="228"/>
      <c r="P157" s="228"/>
      <c r="Q157" s="229"/>
      <c r="R157" s="230"/>
      <c r="S157" s="231"/>
      <c r="T157" s="133" t="s">
        <v>116</v>
      </c>
    </row>
    <row r="158" spans="1:21" ht="14.5" x14ac:dyDescent="0.25">
      <c r="A158" s="134" t="s">
        <v>118</v>
      </c>
      <c r="B158" s="134"/>
      <c r="C158" s="134"/>
      <c r="D158" s="134"/>
      <c r="E158" s="134"/>
      <c r="F158" s="134"/>
      <c r="G158" s="134"/>
      <c r="H158" s="134"/>
      <c r="I158" s="134"/>
      <c r="J158" s="134"/>
      <c r="K158" s="134"/>
      <c r="L158" s="134"/>
      <c r="M158" s="134"/>
      <c r="N158" s="134"/>
      <c r="O158" s="134"/>
      <c r="P158" s="134"/>
      <c r="Q158" s="367"/>
      <c r="R158" s="367"/>
      <c r="S158" s="367"/>
      <c r="T158" s="136" t="s">
        <v>124</v>
      </c>
    </row>
    <row r="159" spans="1:21" ht="14.5" x14ac:dyDescent="0.25">
      <c r="A159" s="134" t="s">
        <v>143</v>
      </c>
      <c r="B159" s="134"/>
      <c r="C159" s="134"/>
      <c r="D159" s="134"/>
      <c r="E159" s="134"/>
      <c r="F159" s="134"/>
      <c r="G159" s="134"/>
      <c r="H159" s="134"/>
      <c r="I159" s="134"/>
      <c r="J159" s="134"/>
      <c r="K159" s="134"/>
      <c r="L159" s="134"/>
      <c r="M159" s="134"/>
      <c r="N159" s="134"/>
      <c r="O159" s="134"/>
      <c r="P159" s="134"/>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162">
    <mergeCell ref="F81:G81"/>
    <mergeCell ref="F53:G53"/>
    <mergeCell ref="F46:G46"/>
    <mergeCell ref="F47:G47"/>
    <mergeCell ref="F52:G52"/>
    <mergeCell ref="F61:G61"/>
    <mergeCell ref="F75:G75"/>
    <mergeCell ref="F71:G71"/>
    <mergeCell ref="F72:G72"/>
    <mergeCell ref="F74:G74"/>
    <mergeCell ref="F63:G63"/>
    <mergeCell ref="F73:G73"/>
    <mergeCell ref="F60:G60"/>
    <mergeCell ref="F62:G62"/>
    <mergeCell ref="F67:G67"/>
    <mergeCell ref="F77:G77"/>
    <mergeCell ref="F78:G78"/>
    <mergeCell ref="A12:B12"/>
    <mergeCell ref="C12:F12"/>
    <mergeCell ref="A13:B13"/>
    <mergeCell ref="C13:F13"/>
    <mergeCell ref="A17:B17"/>
    <mergeCell ref="A18:B18"/>
    <mergeCell ref="A19:B19"/>
    <mergeCell ref="A14:B14"/>
    <mergeCell ref="C14:F14"/>
    <mergeCell ref="A15:B15"/>
    <mergeCell ref="C15:F15"/>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T98:T99"/>
    <mergeCell ref="D100:F100"/>
    <mergeCell ref="G100:N100"/>
    <mergeCell ref="O100:R100"/>
    <mergeCell ref="T100:T101"/>
    <mergeCell ref="L101:M101"/>
    <mergeCell ref="A96:T97"/>
    <mergeCell ref="A98:B100"/>
    <mergeCell ref="C98:C100"/>
    <mergeCell ref="D98:D99"/>
    <mergeCell ref="E98:F99"/>
    <mergeCell ref="G98:N99"/>
    <mergeCell ref="O98:R99"/>
    <mergeCell ref="S98:S101"/>
    <mergeCell ref="A128:T129"/>
    <mergeCell ref="A130:B132"/>
    <mergeCell ref="C130:C132"/>
    <mergeCell ref="D130:D131"/>
    <mergeCell ref="E130:F131"/>
    <mergeCell ref="G130:N131"/>
    <mergeCell ref="C102:N103"/>
    <mergeCell ref="L104:N117"/>
    <mergeCell ref="L119:N121"/>
    <mergeCell ref="A122:B122"/>
    <mergeCell ref="L122:M122"/>
    <mergeCell ref="A123:B123"/>
    <mergeCell ref="L123:M123"/>
    <mergeCell ref="Q158:S158"/>
    <mergeCell ref="A94:B94"/>
    <mergeCell ref="A156:T156"/>
    <mergeCell ref="A157:P157"/>
    <mergeCell ref="Q157:S157"/>
    <mergeCell ref="Q126:S126"/>
    <mergeCell ref="C134:N135"/>
    <mergeCell ref="L136:N149"/>
    <mergeCell ref="L151:N153"/>
    <mergeCell ref="A154:B154"/>
    <mergeCell ref="L154:M154"/>
    <mergeCell ref="A155:B155"/>
    <mergeCell ref="L155:M155"/>
    <mergeCell ref="O130:R131"/>
    <mergeCell ref="S130:S133"/>
    <mergeCell ref="T130:T131"/>
    <mergeCell ref="D132:F132"/>
    <mergeCell ref="G132:N132"/>
    <mergeCell ref="O132:R132"/>
    <mergeCell ref="T132:T133"/>
    <mergeCell ref="L133:M133"/>
    <mergeCell ref="A124:T124"/>
    <mergeCell ref="A125:P125"/>
    <mergeCell ref="Q125:S125"/>
    <mergeCell ref="H39:I39"/>
    <mergeCell ref="A40:B40"/>
    <mergeCell ref="A41:B43"/>
    <mergeCell ref="E41:E43"/>
    <mergeCell ref="F41:G43"/>
    <mergeCell ref="E44:E49"/>
    <mergeCell ref="F44:G44"/>
    <mergeCell ref="F45:G45"/>
    <mergeCell ref="F48:G48"/>
    <mergeCell ref="F49:G49"/>
    <mergeCell ref="A39:B39"/>
    <mergeCell ref="C39:D39"/>
    <mergeCell ref="E39:E40"/>
    <mergeCell ref="F39:G40"/>
    <mergeCell ref="C36:E36"/>
    <mergeCell ref="F50:G50"/>
    <mergeCell ref="F59:G59"/>
    <mergeCell ref="F66:G66"/>
    <mergeCell ref="F89:G89"/>
    <mergeCell ref="F90:G90"/>
    <mergeCell ref="E91:G91"/>
    <mergeCell ref="E92:G92"/>
    <mergeCell ref="F68:G68"/>
    <mergeCell ref="F76:G76"/>
    <mergeCell ref="F80:G80"/>
    <mergeCell ref="F82:G82"/>
    <mergeCell ref="F86:G86"/>
    <mergeCell ref="F87:G87"/>
    <mergeCell ref="F88:G88"/>
    <mergeCell ref="B37:F38"/>
    <mergeCell ref="F51:G51"/>
    <mergeCell ref="F54:G54"/>
    <mergeCell ref="F55:G55"/>
    <mergeCell ref="F56:G56"/>
    <mergeCell ref="F57:G57"/>
    <mergeCell ref="F84:G84"/>
    <mergeCell ref="F85:G85"/>
    <mergeCell ref="F83:G83"/>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s>
  <phoneticPr fontId="37" type="noConversion"/>
  <pageMargins left="0.7" right="0.7" top="0.75" bottom="0.75" header="0.3" footer="0.3"/>
  <pageSetup paperSize="9" scale="13" fitToHeight="0" orientation="landscape" r:id="rId1"/>
  <rowBreaks count="1" manualBreakCount="1">
    <brk id="127" max="4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list'!$B$4:$B$5</xm:f>
          </x14:formula1>
          <xm:sqref>C94:C95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28" zoomScale="60" zoomScaleNormal="60" workbookViewId="0">
      <selection activeCell="L122" sqref="L122:N122"/>
    </sheetView>
  </sheetViews>
  <sheetFormatPr defaultColWidth="9.1796875" defaultRowHeight="12.5" x14ac:dyDescent="0.25"/>
  <cols>
    <col min="1" max="1" width="14.26953125" style="83" customWidth="1"/>
    <col min="2" max="2" width="42.1796875" style="87" customWidth="1"/>
    <col min="3" max="3" width="35" style="88" customWidth="1"/>
    <col min="4" max="4" width="34.54296875" style="88" customWidth="1"/>
    <col min="5" max="5" width="34.1796875" style="88" customWidth="1"/>
    <col min="6" max="6" width="27" style="88" customWidth="1"/>
    <col min="7" max="7" width="14.1796875" style="78" customWidth="1"/>
    <col min="8" max="8" width="18.1796875" style="78" customWidth="1"/>
    <col min="9" max="9" width="19.81640625" style="78" customWidth="1"/>
    <col min="10" max="10" width="30" style="78" customWidth="1"/>
    <col min="11" max="11" width="21.26953125" style="78" customWidth="1"/>
    <col min="12" max="12" width="22.453125" style="78" customWidth="1"/>
    <col min="13" max="13" width="22.26953125" style="78" customWidth="1"/>
    <col min="14" max="14" width="13.1796875" style="78" bestFit="1" customWidth="1"/>
    <col min="15" max="18" width="10.54296875" style="78" bestFit="1" customWidth="1"/>
    <col min="19" max="19" width="18.7265625" style="78" customWidth="1"/>
    <col min="20" max="20" width="27.81640625" style="78" customWidth="1"/>
    <col min="21" max="25" width="9.1796875" style="78"/>
    <col min="26" max="26" width="46" style="78" bestFit="1" customWidth="1"/>
    <col min="27" max="27" width="126.453125" style="78" customWidth="1"/>
    <col min="28" max="16384" width="9.1796875" style="78"/>
  </cols>
  <sheetData>
    <row r="1" spans="1:47" ht="13" x14ac:dyDescent="0.3">
      <c r="A1" s="428" t="s">
        <v>5</v>
      </c>
      <c r="B1" s="428"/>
      <c r="C1" s="429"/>
      <c r="D1" s="429"/>
      <c r="E1" s="429"/>
      <c r="F1" s="429"/>
    </row>
    <row r="2" spans="1:47" x14ac:dyDescent="0.25">
      <c r="A2" s="196" t="s">
        <v>6</v>
      </c>
      <c r="B2" s="196"/>
      <c r="C2" s="414"/>
      <c r="D2" s="414"/>
      <c r="E2" s="414"/>
      <c r="F2" s="414"/>
    </row>
    <row r="3" spans="1:47" x14ac:dyDescent="0.25">
      <c r="A3" s="80"/>
      <c r="B3" s="80" t="s">
        <v>7</v>
      </c>
      <c r="C3" s="414"/>
      <c r="D3" s="414"/>
      <c r="E3" s="414"/>
      <c r="F3" s="414"/>
    </row>
    <row r="4" spans="1:47" x14ac:dyDescent="0.25">
      <c r="A4" s="196" t="s">
        <v>8</v>
      </c>
      <c r="B4" s="196"/>
      <c r="C4" s="414" t="s">
        <v>176</v>
      </c>
      <c r="D4" s="414"/>
      <c r="E4" s="414"/>
      <c r="F4" s="414"/>
    </row>
    <row r="5" spans="1:47" x14ac:dyDescent="0.25">
      <c r="A5" s="196" t="s">
        <v>9</v>
      </c>
      <c r="B5" s="196"/>
      <c r="C5" s="414"/>
      <c r="D5" s="414"/>
      <c r="E5" s="414"/>
      <c r="F5" s="414"/>
    </row>
    <row r="6" spans="1:47" ht="14.5" x14ac:dyDescent="0.25">
      <c r="A6" s="196" t="s">
        <v>10</v>
      </c>
      <c r="B6" s="196"/>
      <c r="C6" s="414"/>
      <c r="D6" s="414"/>
      <c r="E6" s="414"/>
      <c r="F6" s="414"/>
    </row>
    <row r="7" spans="1:47" s="81" customFormat="1" x14ac:dyDescent="0.25">
      <c r="A7" s="196" t="s">
        <v>11</v>
      </c>
      <c r="B7" s="196"/>
      <c r="C7" s="414"/>
      <c r="D7" s="414"/>
      <c r="E7" s="414"/>
      <c r="F7" s="414"/>
    </row>
    <row r="8" spans="1:47" s="81" customFormat="1" ht="13" x14ac:dyDescent="0.25">
      <c r="A8" s="196" t="s">
        <v>49</v>
      </c>
      <c r="B8" s="196"/>
      <c r="C8" s="431"/>
      <c r="D8" s="431"/>
      <c r="E8" s="431"/>
      <c r="F8" s="431"/>
      <c r="G8" s="82"/>
    </row>
    <row r="9" spans="1:47" ht="13" x14ac:dyDescent="0.3">
      <c r="A9" s="196" t="s">
        <v>50</v>
      </c>
      <c r="B9" s="196"/>
      <c r="C9" s="414" t="s">
        <v>175</v>
      </c>
      <c r="D9" s="414"/>
      <c r="E9" s="414"/>
      <c r="F9" s="414"/>
      <c r="G9" s="90"/>
    </row>
    <row r="10" spans="1:47" ht="64.5" customHeight="1" x14ac:dyDescent="0.3">
      <c r="A10" s="328" t="s">
        <v>51</v>
      </c>
      <c r="B10" s="329"/>
      <c r="C10" s="432" t="s">
        <v>117</v>
      </c>
      <c r="D10" s="433"/>
      <c r="E10" s="433"/>
      <c r="F10" s="434"/>
      <c r="G10" s="90"/>
    </row>
    <row r="11" spans="1:47" ht="32.25" customHeight="1" x14ac:dyDescent="0.3">
      <c r="A11" s="196" t="s">
        <v>52</v>
      </c>
      <c r="B11" s="196"/>
      <c r="C11" s="430" t="s">
        <v>125</v>
      </c>
      <c r="D11" s="430"/>
      <c r="E11" s="430"/>
      <c r="F11" s="430"/>
      <c r="G11" s="91"/>
    </row>
    <row r="12" spans="1:47" ht="32.25" customHeight="1" x14ac:dyDescent="0.3">
      <c r="A12" s="196" t="s">
        <v>53</v>
      </c>
      <c r="B12" s="196"/>
      <c r="C12" s="414" t="s">
        <v>54</v>
      </c>
      <c r="D12" s="414"/>
      <c r="E12" s="414"/>
      <c r="F12" s="414"/>
      <c r="G12" s="91"/>
    </row>
    <row r="13" spans="1:47" ht="32.25" customHeight="1" x14ac:dyDescent="0.3">
      <c r="A13" s="328" t="s">
        <v>55</v>
      </c>
      <c r="B13" s="329"/>
      <c r="C13" s="414" t="s">
        <v>154</v>
      </c>
      <c r="D13" s="414"/>
      <c r="E13" s="414"/>
      <c r="F13" s="414"/>
      <c r="G13" s="91"/>
    </row>
    <row r="14" spans="1:47" s="92" customFormat="1" ht="13" x14ac:dyDescent="0.3">
      <c r="A14" s="325"/>
      <c r="B14" s="325"/>
      <c r="C14" s="326"/>
      <c r="D14" s="326"/>
      <c r="E14" s="326"/>
      <c r="F14" s="326"/>
      <c r="G14" s="91"/>
      <c r="H14" s="78"/>
      <c r="I14" s="78"/>
      <c r="J14" s="78"/>
      <c r="K14" s="78"/>
      <c r="L14" s="78"/>
      <c r="M14" s="78"/>
      <c r="N14" s="78"/>
      <c r="O14" s="78"/>
      <c r="P14" s="78"/>
      <c r="Q14" s="78"/>
      <c r="R14" s="78"/>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2.75" customHeight="1" x14ac:dyDescent="0.3">
      <c r="A15" s="325"/>
      <c r="B15" s="325"/>
      <c r="C15" s="326"/>
      <c r="D15" s="326"/>
      <c r="E15" s="326"/>
      <c r="F15" s="326"/>
      <c r="G15" s="91"/>
    </row>
    <row r="16" spans="1:47" ht="40.15" customHeight="1" x14ac:dyDescent="0.25">
      <c r="A16" s="435" t="s">
        <v>193</v>
      </c>
      <c r="B16" s="436"/>
      <c r="C16" s="436"/>
      <c r="D16" s="436"/>
      <c r="E16" s="436"/>
      <c r="F16" s="436"/>
      <c r="G16" s="437"/>
      <c r="I16" s="435" t="s">
        <v>192</v>
      </c>
      <c r="J16" s="436"/>
      <c r="K16" s="436"/>
      <c r="L16" s="436"/>
      <c r="M16" s="436"/>
      <c r="N16" s="436"/>
      <c r="O16" s="437"/>
    </row>
    <row r="17" spans="1:47" s="85" customFormat="1" ht="33.75" customHeight="1" x14ac:dyDescent="0.25">
      <c r="A17" s="288"/>
      <c r="B17" s="289"/>
      <c r="C17" s="144" t="s">
        <v>56</v>
      </c>
      <c r="D17" s="144" t="s">
        <v>174</v>
      </c>
      <c r="E17" s="144" t="s">
        <v>173</v>
      </c>
      <c r="F17" s="144" t="s">
        <v>57</v>
      </c>
      <c r="G17" s="144" t="s">
        <v>58</v>
      </c>
      <c r="I17" s="288"/>
      <c r="J17" s="289"/>
      <c r="K17" s="144" t="s">
        <v>56</v>
      </c>
      <c r="L17" s="144" t="s">
        <v>174</v>
      </c>
      <c r="M17" s="144" t="s">
        <v>173</v>
      </c>
      <c r="N17" s="144" t="s">
        <v>57</v>
      </c>
      <c r="O17" s="144" t="s">
        <v>58</v>
      </c>
    </row>
    <row r="18" spans="1:47" s="85" customFormat="1" ht="33.75" customHeight="1" x14ac:dyDescent="0.25">
      <c r="A18" s="256" t="s">
        <v>59</v>
      </c>
      <c r="B18" s="257"/>
      <c r="C18" s="71">
        <f>'Detailed planning stage'!C18</f>
        <v>7397675</v>
      </c>
      <c r="D18" s="71">
        <f>'Detailed planning stage'!D18</f>
        <v>8394975</v>
      </c>
      <c r="E18" s="71">
        <f>'Detailed planning stage'!E18</f>
        <v>17482812</v>
      </c>
      <c r="F18" s="71">
        <f>'Detailed planning stage'!F18</f>
        <v>118718</v>
      </c>
      <c r="G18" s="71">
        <f>'Detailed planning stage'!G18</f>
        <v>-1616985</v>
      </c>
      <c r="I18" s="256" t="s">
        <v>59</v>
      </c>
      <c r="J18" s="257"/>
      <c r="K18" s="71">
        <f>'Detailed planning stage'!K18</f>
        <v>7397675</v>
      </c>
      <c r="L18" s="71">
        <f>'Detailed planning stage'!L18</f>
        <v>8381461</v>
      </c>
      <c r="M18" s="71">
        <f>'Detailed planning stage'!M18</f>
        <v>5711470</v>
      </c>
      <c r="N18" s="71">
        <f>'Detailed planning stage'!N18</f>
        <v>116134</v>
      </c>
      <c r="O18" s="71">
        <f>'Detailed planning stage'!O18</f>
        <v>-1531017</v>
      </c>
    </row>
    <row r="19" spans="1:47" ht="33.75" customHeight="1" x14ac:dyDescent="0.25">
      <c r="A19" s="256" t="s">
        <v>60</v>
      </c>
      <c r="B19" s="257"/>
      <c r="C19" s="72">
        <f>'Detailed planning stage'!C19</f>
        <v>415.69313328837939</v>
      </c>
      <c r="D19" s="72">
        <f>'Detailed planning stage'!D19</f>
        <v>471.7338165879973</v>
      </c>
      <c r="E19" s="72">
        <f>'Detailed planning stage'!E19</f>
        <v>982.40121375590024</v>
      </c>
      <c r="F19" s="72">
        <f>'Detailed planning stage'!F19</f>
        <v>6.6710496740840641</v>
      </c>
      <c r="G19" s="72">
        <f>'Detailed planning stage'!G19</f>
        <v>-90.862272420768718</v>
      </c>
      <c r="I19" s="256" t="s">
        <v>60</v>
      </c>
      <c r="J19" s="257"/>
      <c r="K19" s="72">
        <f>'Detailed planning stage'!K19</f>
        <v>415.69313328837939</v>
      </c>
      <c r="L19" s="72">
        <f>'Detailed planning stage'!L19</f>
        <v>470.97443245673185</v>
      </c>
      <c r="M19" s="72">
        <f>'Detailed planning stage'!M19</f>
        <v>320.94122274668467</v>
      </c>
      <c r="N19" s="72">
        <f>'Detailed planning stage'!N19</f>
        <v>6.5258485052820863</v>
      </c>
      <c r="O19" s="72">
        <f>'Detailed planning stage'!O19</f>
        <v>-86.031523937963584</v>
      </c>
      <c r="P19" s="99"/>
      <c r="Q19" s="99"/>
    </row>
    <row r="20" spans="1:47" s="92" customFormat="1" ht="13" x14ac:dyDescent="0.3">
      <c r="A20" s="325"/>
      <c r="B20" s="325"/>
      <c r="C20" s="326"/>
      <c r="D20" s="326"/>
      <c r="E20" s="326"/>
      <c r="F20" s="326"/>
      <c r="G20" s="91"/>
      <c r="H20" s="78"/>
      <c r="I20" s="78"/>
      <c r="J20" s="78"/>
      <c r="K20" s="78"/>
      <c r="L20" s="78"/>
      <c r="M20" s="78"/>
      <c r="N20" s="78"/>
      <c r="O20" s="78"/>
      <c r="P20" s="78"/>
      <c r="Q20" s="78"/>
      <c r="R20" s="78"/>
      <c r="S20" s="78"/>
      <c r="T20" s="78"/>
      <c r="U20" s="78"/>
      <c r="V20" s="78"/>
      <c r="W20" s="78"/>
      <c r="X20" s="78"/>
      <c r="Y20" s="78"/>
      <c r="AB20" s="78"/>
      <c r="AC20" s="78"/>
      <c r="AD20" s="78"/>
      <c r="AE20" s="78"/>
      <c r="AF20" s="78"/>
      <c r="AG20" s="78"/>
      <c r="AH20" s="78"/>
      <c r="AI20" s="78"/>
      <c r="AJ20" s="78"/>
      <c r="AK20" s="78"/>
      <c r="AL20" s="78"/>
      <c r="AM20" s="78"/>
      <c r="AN20" s="78"/>
      <c r="AO20" s="78"/>
      <c r="AP20" s="78"/>
      <c r="AQ20" s="78"/>
      <c r="AR20" s="78"/>
      <c r="AS20" s="78"/>
      <c r="AT20" s="78"/>
      <c r="AU20" s="78"/>
    </row>
    <row r="21" spans="1:47" s="92" customFormat="1" ht="13" x14ac:dyDescent="0.3">
      <c r="A21" s="151"/>
      <c r="B21" s="151"/>
      <c r="C21" s="152"/>
      <c r="D21" s="152"/>
      <c r="E21" s="152"/>
      <c r="F21" s="152"/>
      <c r="G21" s="91"/>
      <c r="H21" s="78"/>
      <c r="I21" s="78"/>
      <c r="J21" s="78"/>
      <c r="K21" s="78"/>
      <c r="L21" s="78"/>
      <c r="M21" s="78"/>
      <c r="N21" s="78"/>
      <c r="O21" s="78"/>
      <c r="P21" s="78"/>
      <c r="Q21" s="78"/>
      <c r="R21" s="78"/>
      <c r="S21" s="78"/>
      <c r="T21" s="78"/>
      <c r="U21" s="78"/>
      <c r="V21" s="78"/>
      <c r="W21" s="78"/>
      <c r="X21" s="78"/>
      <c r="Y21" s="78"/>
      <c r="AB21" s="78"/>
      <c r="AC21" s="78"/>
      <c r="AD21" s="78"/>
      <c r="AE21" s="78"/>
      <c r="AF21" s="78"/>
      <c r="AG21" s="78"/>
      <c r="AH21" s="78"/>
      <c r="AI21" s="78"/>
      <c r="AJ21" s="78"/>
      <c r="AK21" s="78"/>
      <c r="AL21" s="78"/>
      <c r="AM21" s="78"/>
      <c r="AN21" s="78"/>
      <c r="AO21" s="78"/>
      <c r="AP21" s="78"/>
      <c r="AQ21" s="78"/>
      <c r="AR21" s="78"/>
      <c r="AS21" s="78"/>
      <c r="AT21" s="78"/>
      <c r="AU21" s="78"/>
    </row>
    <row r="22" spans="1:47" ht="43.5" customHeight="1" x14ac:dyDescent="0.25">
      <c r="A22" s="435" t="s">
        <v>194</v>
      </c>
      <c r="B22" s="436"/>
      <c r="C22" s="436"/>
      <c r="D22" s="436"/>
      <c r="E22" s="436"/>
      <c r="F22" s="436"/>
      <c r="G22" s="437"/>
      <c r="I22" s="435" t="s">
        <v>195</v>
      </c>
      <c r="J22" s="436"/>
      <c r="K22" s="436"/>
      <c r="L22" s="436"/>
      <c r="M22" s="436"/>
      <c r="N22" s="436"/>
      <c r="O22" s="437"/>
      <c r="P22" s="99"/>
      <c r="Q22" s="99"/>
    </row>
    <row r="23" spans="1:47" ht="33.75" customHeight="1" x14ac:dyDescent="0.25">
      <c r="A23" s="415"/>
      <c r="B23" s="416"/>
      <c r="C23" s="93" t="s">
        <v>56</v>
      </c>
      <c r="D23" s="93" t="s">
        <v>174</v>
      </c>
      <c r="E23" s="93" t="s">
        <v>173</v>
      </c>
      <c r="F23" s="93" t="s">
        <v>57</v>
      </c>
      <c r="G23" s="93" t="s">
        <v>58</v>
      </c>
      <c r="I23" s="153"/>
      <c r="J23" s="154"/>
      <c r="K23" s="93" t="s">
        <v>56</v>
      </c>
      <c r="L23" s="93" t="s">
        <v>174</v>
      </c>
      <c r="M23" s="93" t="s">
        <v>173</v>
      </c>
      <c r="N23" s="93" t="s">
        <v>57</v>
      </c>
      <c r="O23" s="93" t="s">
        <v>58</v>
      </c>
      <c r="P23" s="99"/>
      <c r="Q23" s="99"/>
    </row>
    <row r="24" spans="1:47" ht="35.65" customHeight="1" x14ac:dyDescent="0.25">
      <c r="A24" s="256" t="s">
        <v>59</v>
      </c>
      <c r="B24" s="257"/>
      <c r="C24" s="71">
        <f>C94+D94+E94+F94</f>
        <v>0</v>
      </c>
      <c r="D24" s="71">
        <f>G94+H94+I94+J94+K94</f>
        <v>0</v>
      </c>
      <c r="E24" s="71" t="e">
        <f>L94+N94</f>
        <v>#VALUE!</v>
      </c>
      <c r="F24" s="71">
        <f>O94+P94+Q94+R94</f>
        <v>0</v>
      </c>
      <c r="G24" s="71">
        <f>T94</f>
        <v>0</v>
      </c>
      <c r="I24" s="256" t="s">
        <v>59</v>
      </c>
      <c r="J24" s="257"/>
      <c r="K24" s="71">
        <f>C126+D126+E126+F126</f>
        <v>0</v>
      </c>
      <c r="L24" s="71">
        <f>G126+H126+I126+J126+K126</f>
        <v>0</v>
      </c>
      <c r="M24" s="71" t="e">
        <f>L126+N126</f>
        <v>#VALUE!</v>
      </c>
      <c r="N24" s="71">
        <f>O126+P126+Q126+R126</f>
        <v>0</v>
      </c>
      <c r="O24" s="71">
        <f>T126</f>
        <v>0</v>
      </c>
      <c r="P24" s="99"/>
      <c r="Q24" s="99"/>
    </row>
    <row r="25" spans="1:47" ht="37.9" customHeight="1" x14ac:dyDescent="0.25">
      <c r="A25" s="256" t="s">
        <v>60</v>
      </c>
      <c r="B25" s="257"/>
      <c r="C25" s="72" t="e">
        <f>C24/$C$6</f>
        <v>#DIV/0!</v>
      </c>
      <c r="D25" s="72" t="e">
        <f t="shared" ref="D25" si="0">D24/$C$6</f>
        <v>#DIV/0!</v>
      </c>
      <c r="E25" s="72" t="e">
        <f>E24/$C$6</f>
        <v>#VALUE!</v>
      </c>
      <c r="F25" s="72" t="e">
        <f>F24/$C$6</f>
        <v>#DIV/0!</v>
      </c>
      <c r="G25" s="72" t="e">
        <f>G24/$C$6</f>
        <v>#DIV/0!</v>
      </c>
      <c r="I25" s="256" t="s">
        <v>60</v>
      </c>
      <c r="J25" s="257"/>
      <c r="K25" s="73" t="e">
        <f>K24/$C$6</f>
        <v>#DIV/0!</v>
      </c>
      <c r="L25" s="73" t="e">
        <f t="shared" ref="L25" si="1">L24/$C$6</f>
        <v>#DIV/0!</v>
      </c>
      <c r="M25" s="73" t="e">
        <f>M24/$C$6</f>
        <v>#VALUE!</v>
      </c>
      <c r="N25" s="73" t="e">
        <f t="shared" ref="N25:O25" si="2">N24/$C$6</f>
        <v>#DIV/0!</v>
      </c>
      <c r="O25" s="73" t="e">
        <f t="shared" si="2"/>
        <v>#DIV/0!</v>
      </c>
      <c r="P25" s="99"/>
      <c r="Q25" s="99"/>
    </row>
    <row r="26" spans="1:47" ht="47.25" customHeight="1" x14ac:dyDescent="0.25">
      <c r="A26" s="256" t="s">
        <v>180</v>
      </c>
      <c r="B26" s="257"/>
      <c r="C26" s="432" t="s">
        <v>179</v>
      </c>
      <c r="D26" s="433"/>
      <c r="E26" s="433"/>
      <c r="F26" s="433"/>
      <c r="G26" s="434"/>
      <c r="I26" s="256" t="s">
        <v>182</v>
      </c>
      <c r="J26" s="257"/>
      <c r="K26" s="432" t="s">
        <v>178</v>
      </c>
      <c r="L26" s="433"/>
      <c r="M26" s="433"/>
      <c r="N26" s="433"/>
      <c r="O26" s="434"/>
      <c r="P26" s="99"/>
      <c r="Q26" s="99"/>
    </row>
    <row r="27" spans="1:47" s="102" customFormat="1" ht="84" customHeight="1" x14ac:dyDescent="0.25">
      <c r="A27" s="256" t="s">
        <v>181</v>
      </c>
      <c r="B27" s="257"/>
      <c r="C27" s="438" t="s">
        <v>196</v>
      </c>
      <c r="D27" s="439"/>
      <c r="E27" s="439"/>
      <c r="F27" s="439"/>
      <c r="G27" s="440"/>
      <c r="I27" s="256" t="s">
        <v>181</v>
      </c>
      <c r="J27" s="257"/>
      <c r="K27" s="432" t="s">
        <v>197</v>
      </c>
      <c r="L27" s="433"/>
      <c r="M27" s="433"/>
      <c r="N27" s="433"/>
      <c r="O27" s="434"/>
      <c r="P27" s="99"/>
      <c r="Q27" s="99"/>
    </row>
    <row r="28" spans="1:47" s="92" customFormat="1" ht="13" x14ac:dyDescent="0.3">
      <c r="A28" s="151"/>
      <c r="B28" s="151"/>
      <c r="C28" s="152"/>
      <c r="D28" s="152"/>
      <c r="E28" s="152"/>
      <c r="F28" s="152"/>
      <c r="G28" s="91"/>
      <c r="H28" s="78"/>
      <c r="I28" s="78"/>
      <c r="J28" s="78"/>
      <c r="K28" s="78"/>
      <c r="L28" s="78"/>
      <c r="M28" s="78"/>
      <c r="N28" s="78"/>
      <c r="O28" s="78"/>
      <c r="P28" s="78"/>
      <c r="Q28" s="78"/>
      <c r="R28" s="78"/>
      <c r="S28" s="78"/>
      <c r="T28" s="78"/>
      <c r="U28" s="78"/>
      <c r="V28" s="78"/>
      <c r="W28" s="78"/>
      <c r="X28" s="78"/>
      <c r="Y28" s="78"/>
      <c r="AB28" s="78"/>
      <c r="AC28" s="78"/>
      <c r="AD28" s="78"/>
      <c r="AE28" s="78"/>
      <c r="AF28" s="78"/>
      <c r="AG28" s="78"/>
      <c r="AH28" s="78"/>
      <c r="AI28" s="78"/>
      <c r="AJ28" s="78"/>
      <c r="AK28" s="78"/>
      <c r="AL28" s="78"/>
      <c r="AM28" s="78"/>
      <c r="AN28" s="78"/>
      <c r="AO28" s="78"/>
      <c r="AP28" s="78"/>
      <c r="AQ28" s="78"/>
      <c r="AR28" s="78"/>
      <c r="AS28" s="78"/>
      <c r="AT28" s="78"/>
      <c r="AU28" s="78"/>
    </row>
    <row r="29" spans="1:47" s="92" customFormat="1" ht="60" customHeight="1" x14ac:dyDescent="0.3">
      <c r="A29" s="417" t="s">
        <v>171</v>
      </c>
      <c r="B29" s="418"/>
      <c r="C29" s="31"/>
      <c r="D29" s="152"/>
      <c r="E29" s="152"/>
      <c r="F29" s="152"/>
      <c r="G29" s="91"/>
      <c r="H29" s="78"/>
      <c r="I29" s="78"/>
      <c r="J29" s="78"/>
      <c r="K29" s="78"/>
      <c r="L29" s="78"/>
      <c r="M29" s="78"/>
      <c r="N29" s="78"/>
      <c r="O29" s="78"/>
      <c r="P29" s="78"/>
      <c r="Q29" s="78"/>
      <c r="R29" s="78"/>
      <c r="S29" s="78"/>
      <c r="T29" s="78"/>
      <c r="U29" s="78"/>
      <c r="V29" s="78"/>
      <c r="W29" s="78"/>
      <c r="X29" s="78"/>
      <c r="Y29" s="78"/>
      <c r="AB29" s="78"/>
      <c r="AC29" s="78"/>
      <c r="AD29" s="78"/>
      <c r="AE29" s="78"/>
      <c r="AF29" s="78"/>
      <c r="AG29" s="78"/>
      <c r="AH29" s="78"/>
      <c r="AI29" s="78"/>
      <c r="AJ29" s="78"/>
      <c r="AK29" s="78"/>
      <c r="AL29" s="78"/>
      <c r="AM29" s="78"/>
      <c r="AN29" s="78"/>
      <c r="AO29" s="78"/>
      <c r="AP29" s="78"/>
      <c r="AQ29" s="78"/>
      <c r="AR29" s="78"/>
      <c r="AS29" s="78"/>
      <c r="AT29" s="78"/>
      <c r="AU29" s="78"/>
    </row>
    <row r="30" spans="1:47" ht="12.75" customHeight="1" x14ac:dyDescent="0.3">
      <c r="A30" s="100"/>
      <c r="B30" s="100"/>
      <c r="C30" s="101"/>
      <c r="D30" s="101"/>
      <c r="E30" s="101"/>
      <c r="F30" s="101"/>
      <c r="G30" s="91"/>
      <c r="H30" s="98"/>
      <c r="I30" s="98"/>
      <c r="J30" s="94"/>
      <c r="K30" s="94"/>
      <c r="L30" s="94"/>
      <c r="M30" s="94"/>
      <c r="N30" s="99"/>
      <c r="O30" s="99"/>
      <c r="P30" s="99"/>
      <c r="Q30" s="99"/>
    </row>
    <row r="31" spans="1:47" s="85" customFormat="1" ht="29" x14ac:dyDescent="0.3">
      <c r="A31" s="419" t="s">
        <v>169</v>
      </c>
      <c r="B31" s="402"/>
      <c r="C31" s="315" t="s">
        <v>126</v>
      </c>
      <c r="D31" s="315"/>
      <c r="E31" s="315"/>
      <c r="F31" s="103" t="s">
        <v>127</v>
      </c>
      <c r="G31" s="91"/>
      <c r="H31" s="98"/>
      <c r="I31" s="98"/>
      <c r="J31" s="104"/>
      <c r="K31" s="104"/>
      <c r="L31" s="104"/>
      <c r="M31" s="104"/>
      <c r="N31" s="99"/>
      <c r="O31" s="99"/>
      <c r="P31" s="99"/>
      <c r="Q31" s="99"/>
    </row>
    <row r="32" spans="1:47" s="108" customFormat="1" ht="13" x14ac:dyDescent="0.3">
      <c r="A32" s="419"/>
      <c r="B32" s="402"/>
      <c r="C32" s="414" t="s">
        <v>168</v>
      </c>
      <c r="D32" s="414"/>
      <c r="E32" s="414"/>
      <c r="F32" s="77"/>
      <c r="G32" s="97"/>
    </row>
    <row r="33" spans="1:49" s="85" customFormat="1" ht="13" x14ac:dyDescent="0.3">
      <c r="A33" s="419"/>
      <c r="B33" s="402"/>
      <c r="C33" s="423"/>
      <c r="D33" s="423"/>
      <c r="E33" s="423"/>
      <c r="F33" s="77"/>
      <c r="G33" s="91"/>
    </row>
    <row r="34" spans="1:49" s="85" customFormat="1" ht="12.75" customHeight="1" x14ac:dyDescent="0.3">
      <c r="A34" s="420"/>
      <c r="B34" s="404"/>
      <c r="C34" s="414"/>
      <c r="D34" s="414"/>
      <c r="E34" s="414"/>
      <c r="F34" s="77"/>
      <c r="G34" s="91"/>
    </row>
    <row r="35" spans="1:49" s="92" customFormat="1" ht="13" x14ac:dyDescent="0.3">
      <c r="A35" s="155"/>
      <c r="B35" s="156"/>
      <c r="C35" s="156"/>
      <c r="D35" s="156"/>
      <c r="E35" s="156"/>
      <c r="F35" s="156"/>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row>
    <row r="36" spans="1:49" s="92" customFormat="1" ht="14.25" customHeight="1" x14ac:dyDescent="0.25">
      <c r="A36" s="399" t="s">
        <v>128</v>
      </c>
      <c r="B36" s="400"/>
      <c r="C36" s="405" t="s">
        <v>167</v>
      </c>
      <c r="D36" s="406"/>
      <c r="E36" s="406"/>
      <c r="F36" s="407"/>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row>
    <row r="37" spans="1:49" s="92" customFormat="1" ht="13" x14ac:dyDescent="0.25">
      <c r="A37" s="401"/>
      <c r="B37" s="402"/>
      <c r="C37" s="405" t="s">
        <v>62</v>
      </c>
      <c r="D37" s="406"/>
      <c r="E37" s="406"/>
      <c r="F37" s="407"/>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row>
    <row r="38" spans="1:49" s="92" customFormat="1" ht="13" x14ac:dyDescent="0.25">
      <c r="A38" s="401"/>
      <c r="B38" s="402"/>
      <c r="C38" s="405"/>
      <c r="D38" s="406"/>
      <c r="E38" s="406"/>
      <c r="F38" s="407"/>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row>
    <row r="39" spans="1:49" s="92" customFormat="1" ht="13" x14ac:dyDescent="0.25">
      <c r="A39" s="403"/>
      <c r="B39" s="404"/>
      <c r="C39" s="405"/>
      <c r="D39" s="406"/>
      <c r="E39" s="406"/>
      <c r="F39" s="407"/>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row>
    <row r="40" spans="1:49" s="92" customFormat="1" ht="13.15" customHeight="1" x14ac:dyDescent="0.3">
      <c r="A40" s="87"/>
      <c r="B40" s="156"/>
      <c r="C40" s="156"/>
      <c r="D40" s="156"/>
      <c r="E40" s="156"/>
      <c r="F40" s="156"/>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row>
    <row r="41" spans="1:49" s="92" customFormat="1" ht="24" customHeight="1" x14ac:dyDescent="0.25">
      <c r="A41" s="421" t="s">
        <v>110</v>
      </c>
      <c r="B41" s="422"/>
      <c r="C41" s="309" t="s">
        <v>156</v>
      </c>
      <c r="D41" s="324"/>
      <c r="E41" s="319" t="s">
        <v>155</v>
      </c>
      <c r="F41" s="305" t="s">
        <v>130</v>
      </c>
      <c r="G41" s="306"/>
      <c r="H41" s="309" t="s">
        <v>64</v>
      </c>
      <c r="I41" s="310"/>
      <c r="J41" s="157"/>
      <c r="K41" s="102"/>
      <c r="L41" s="102"/>
      <c r="M41" s="102"/>
      <c r="N41" s="102"/>
      <c r="O41" s="78"/>
      <c r="P41" s="78"/>
      <c r="Q41" s="78"/>
      <c r="R41" s="78"/>
      <c r="S41" s="78"/>
      <c r="T41" s="78"/>
      <c r="U41" s="78"/>
      <c r="V41" s="78"/>
      <c r="W41" s="78"/>
      <c r="X41" s="78"/>
      <c r="Y41" s="78"/>
      <c r="Z41" s="78"/>
      <c r="AA41" s="78"/>
      <c r="AB41" s="78"/>
      <c r="AC41" s="78"/>
      <c r="AD41" s="78"/>
      <c r="AE41" s="78"/>
      <c r="AF41" s="78"/>
      <c r="AG41" s="78"/>
      <c r="AH41" s="78"/>
      <c r="AI41" s="78"/>
      <c r="AJ41" s="78"/>
      <c r="AK41" s="78"/>
      <c r="AL41" s="78"/>
    </row>
    <row r="42" spans="1:49" s="92" customFormat="1" ht="55.5" customHeight="1" x14ac:dyDescent="0.25">
      <c r="A42" s="408" t="s">
        <v>65</v>
      </c>
      <c r="B42" s="409"/>
      <c r="C42" s="109" t="s">
        <v>134</v>
      </c>
      <c r="D42" s="109" t="s">
        <v>66</v>
      </c>
      <c r="E42" s="320"/>
      <c r="F42" s="307"/>
      <c r="G42" s="308"/>
      <c r="H42" s="109" t="s">
        <v>148</v>
      </c>
      <c r="I42" s="109" t="s">
        <v>149</v>
      </c>
      <c r="J42" s="158"/>
      <c r="K42" s="102"/>
      <c r="L42" s="102"/>
      <c r="M42" s="102"/>
      <c r="N42" s="102"/>
      <c r="O42" s="78"/>
      <c r="P42" s="78"/>
      <c r="Q42" s="78"/>
      <c r="R42" s="78"/>
      <c r="S42" s="78"/>
      <c r="T42" s="78"/>
      <c r="U42" s="78"/>
      <c r="V42" s="78"/>
      <c r="W42" s="78"/>
      <c r="X42" s="78"/>
      <c r="Y42" s="78"/>
      <c r="Z42" s="78"/>
      <c r="AA42" s="78"/>
      <c r="AB42" s="78"/>
      <c r="AC42" s="78"/>
      <c r="AD42" s="78"/>
      <c r="AE42" s="78"/>
      <c r="AF42" s="78"/>
      <c r="AG42" s="78"/>
      <c r="AH42" s="78"/>
      <c r="AI42" s="78"/>
      <c r="AJ42" s="78"/>
      <c r="AK42" s="78"/>
      <c r="AL42" s="78"/>
    </row>
    <row r="43" spans="1:49" s="92" customFormat="1" ht="102" customHeight="1" x14ac:dyDescent="0.25">
      <c r="A43" s="424" t="s">
        <v>108</v>
      </c>
      <c r="B43" s="425"/>
      <c r="C43" s="110" t="s">
        <v>166</v>
      </c>
      <c r="D43" s="146" t="s">
        <v>137</v>
      </c>
      <c r="E43" s="358" t="s">
        <v>109</v>
      </c>
      <c r="F43" s="361" t="s">
        <v>111</v>
      </c>
      <c r="G43" s="362"/>
      <c r="H43" s="146" t="s">
        <v>147</v>
      </c>
      <c r="I43" s="146" t="s">
        <v>151</v>
      </c>
      <c r="J43" s="159"/>
      <c r="K43" s="102"/>
      <c r="L43" s="102"/>
      <c r="M43" s="102"/>
      <c r="N43" s="102"/>
      <c r="O43" s="78"/>
      <c r="P43" s="78"/>
      <c r="Q43" s="78"/>
      <c r="R43" s="78"/>
      <c r="S43" s="78"/>
      <c r="T43" s="78"/>
      <c r="U43" s="78"/>
      <c r="V43" s="78"/>
      <c r="W43" s="78"/>
      <c r="X43" s="78"/>
      <c r="Y43" s="78"/>
      <c r="Z43" s="78"/>
      <c r="AA43" s="78"/>
      <c r="AB43" s="78"/>
      <c r="AC43" s="78"/>
      <c r="AD43" s="78"/>
      <c r="AE43" s="78"/>
      <c r="AF43" s="78"/>
      <c r="AG43" s="78"/>
      <c r="AH43" s="78"/>
      <c r="AI43" s="78"/>
      <c r="AJ43" s="78"/>
      <c r="AK43" s="78"/>
      <c r="AL43" s="78"/>
    </row>
    <row r="44" spans="1:49" s="92" customFormat="1" ht="13" x14ac:dyDescent="0.25">
      <c r="A44" s="426"/>
      <c r="B44" s="427"/>
      <c r="C44" s="112" t="s">
        <v>135</v>
      </c>
      <c r="D44" s="146" t="s">
        <v>138</v>
      </c>
      <c r="E44" s="359"/>
      <c r="F44" s="363"/>
      <c r="G44" s="364"/>
      <c r="H44" s="146" t="s">
        <v>150</v>
      </c>
      <c r="I44" s="146" t="s">
        <v>152</v>
      </c>
      <c r="J44" s="159"/>
      <c r="K44" s="102"/>
      <c r="L44" s="102"/>
      <c r="M44" s="102"/>
      <c r="N44" s="102"/>
      <c r="O44" s="78"/>
      <c r="P44" s="78"/>
      <c r="Q44" s="78"/>
      <c r="R44" s="78"/>
      <c r="S44" s="78"/>
      <c r="T44" s="78"/>
      <c r="U44" s="78"/>
      <c r="V44" s="78"/>
      <c r="W44" s="78"/>
      <c r="X44" s="78"/>
      <c r="Y44" s="78"/>
      <c r="Z44" s="78"/>
      <c r="AA44" s="78"/>
      <c r="AB44" s="78"/>
      <c r="AC44" s="78"/>
      <c r="AD44" s="78"/>
      <c r="AE44" s="78"/>
      <c r="AF44" s="78"/>
      <c r="AG44" s="78"/>
      <c r="AH44" s="78"/>
      <c r="AI44" s="78"/>
      <c r="AJ44" s="78"/>
      <c r="AK44" s="78"/>
      <c r="AL44" s="78"/>
    </row>
    <row r="45" spans="1:49" s="92" customFormat="1" ht="13" x14ac:dyDescent="0.25">
      <c r="A45" s="426"/>
      <c r="B45" s="427"/>
      <c r="C45" s="112" t="s">
        <v>136</v>
      </c>
      <c r="D45" s="147" t="s">
        <v>139</v>
      </c>
      <c r="E45" s="360"/>
      <c r="F45" s="365"/>
      <c r="G45" s="366"/>
      <c r="H45" s="147" t="s">
        <v>147</v>
      </c>
      <c r="I45" s="147" t="s">
        <v>147</v>
      </c>
      <c r="J45" s="159"/>
      <c r="K45" s="102"/>
      <c r="L45" s="102"/>
      <c r="M45" s="102"/>
      <c r="N45" s="102"/>
      <c r="O45" s="78"/>
      <c r="P45" s="78"/>
      <c r="Q45" s="78"/>
      <c r="R45" s="78"/>
      <c r="S45" s="78"/>
      <c r="T45" s="78"/>
      <c r="U45" s="78"/>
      <c r="V45" s="78"/>
      <c r="W45" s="78"/>
      <c r="X45" s="78"/>
      <c r="Y45" s="78"/>
      <c r="Z45" s="78"/>
      <c r="AA45" s="78"/>
      <c r="AB45" s="78"/>
      <c r="AC45" s="78"/>
      <c r="AD45" s="78"/>
      <c r="AE45" s="78"/>
      <c r="AF45" s="78"/>
      <c r="AG45" s="78"/>
      <c r="AH45" s="78"/>
      <c r="AI45" s="78"/>
      <c r="AJ45" s="78"/>
      <c r="AK45" s="78"/>
      <c r="AL45" s="78"/>
    </row>
    <row r="46" spans="1:49" s="92" customFormat="1" ht="25" x14ac:dyDescent="0.25">
      <c r="A46" s="114">
        <v>0.1</v>
      </c>
      <c r="B46" s="115" t="s">
        <v>67</v>
      </c>
      <c r="C46" s="76"/>
      <c r="D46" s="23"/>
      <c r="E46" s="300"/>
      <c r="F46" s="391"/>
      <c r="G46" s="392"/>
      <c r="H46" s="27"/>
      <c r="I46" s="27"/>
      <c r="J46" s="160"/>
      <c r="K46" s="102"/>
      <c r="L46" s="102"/>
      <c r="M46" s="102"/>
      <c r="N46" s="102"/>
      <c r="O46" s="78"/>
      <c r="P46" s="78"/>
      <c r="Q46" s="78"/>
      <c r="R46" s="78"/>
      <c r="S46" s="78"/>
      <c r="T46" s="78"/>
      <c r="U46" s="78"/>
      <c r="V46" s="78"/>
      <c r="W46" s="78"/>
      <c r="X46" s="78"/>
      <c r="Y46" s="78"/>
      <c r="Z46" s="78"/>
      <c r="AA46" s="78"/>
      <c r="AB46" s="78"/>
      <c r="AC46" s="78"/>
      <c r="AD46" s="78"/>
      <c r="AE46" s="78"/>
      <c r="AF46" s="78"/>
      <c r="AG46" s="78"/>
      <c r="AH46" s="78"/>
      <c r="AI46" s="78"/>
      <c r="AJ46" s="78"/>
      <c r="AK46" s="78"/>
      <c r="AL46" s="78"/>
    </row>
    <row r="47" spans="1:49" s="92" customFormat="1" ht="13" x14ac:dyDescent="0.25">
      <c r="A47" s="116">
        <v>0.2</v>
      </c>
      <c r="B47" s="117" t="s">
        <v>68</v>
      </c>
      <c r="C47" s="24"/>
      <c r="D47" s="25"/>
      <c r="E47" s="301"/>
      <c r="F47" s="391"/>
      <c r="G47" s="392"/>
      <c r="H47" s="27"/>
      <c r="I47" s="27"/>
      <c r="J47" s="160"/>
      <c r="K47" s="102"/>
      <c r="L47" s="102"/>
      <c r="M47" s="102"/>
      <c r="N47" s="102"/>
      <c r="O47" s="78"/>
      <c r="P47" s="78"/>
      <c r="Q47" s="78"/>
      <c r="R47" s="78"/>
      <c r="S47" s="78"/>
      <c r="T47" s="78"/>
      <c r="U47" s="78"/>
      <c r="V47" s="78"/>
      <c r="W47" s="78"/>
      <c r="X47" s="78"/>
      <c r="Y47" s="78"/>
      <c r="Z47" s="78"/>
      <c r="AA47" s="78"/>
      <c r="AB47" s="78"/>
      <c r="AC47" s="78"/>
      <c r="AD47" s="78"/>
      <c r="AE47" s="78"/>
      <c r="AF47" s="78"/>
      <c r="AG47" s="78"/>
      <c r="AH47" s="78"/>
      <c r="AI47" s="78"/>
      <c r="AJ47" s="78"/>
      <c r="AK47" s="78"/>
      <c r="AL47" s="78"/>
    </row>
    <row r="48" spans="1:49" s="92" customFormat="1" ht="13" x14ac:dyDescent="0.25">
      <c r="A48" s="116">
        <v>0.3</v>
      </c>
      <c r="B48" s="117" t="s">
        <v>69</v>
      </c>
      <c r="C48" s="24"/>
      <c r="D48" s="25"/>
      <c r="E48" s="301"/>
      <c r="F48" s="391"/>
      <c r="G48" s="392"/>
      <c r="H48" s="27"/>
      <c r="I48" s="27"/>
      <c r="J48" s="160"/>
      <c r="K48" s="102"/>
      <c r="L48" s="102"/>
      <c r="M48" s="102"/>
      <c r="N48" s="102"/>
      <c r="O48" s="78"/>
      <c r="P48" s="78"/>
      <c r="Q48" s="78"/>
      <c r="R48" s="78"/>
      <c r="S48" s="78"/>
      <c r="T48" s="78"/>
      <c r="U48" s="78"/>
      <c r="V48" s="78"/>
      <c r="W48" s="78"/>
      <c r="X48" s="78"/>
      <c r="Y48" s="78"/>
      <c r="Z48" s="78"/>
      <c r="AA48" s="78"/>
      <c r="AB48" s="78"/>
      <c r="AC48" s="78"/>
      <c r="AD48" s="78"/>
      <c r="AE48" s="78"/>
      <c r="AF48" s="78"/>
      <c r="AG48" s="78"/>
      <c r="AH48" s="78"/>
      <c r="AI48" s="78"/>
      <c r="AJ48" s="78"/>
      <c r="AK48" s="78"/>
      <c r="AL48" s="78"/>
    </row>
    <row r="49" spans="1:38" s="92" customFormat="1" ht="13" x14ac:dyDescent="0.25">
      <c r="A49" s="116">
        <v>0.4</v>
      </c>
      <c r="B49" s="117" t="s">
        <v>70</v>
      </c>
      <c r="C49" s="24"/>
      <c r="D49" s="25"/>
      <c r="E49" s="302"/>
      <c r="F49" s="391"/>
      <c r="G49" s="392"/>
      <c r="H49" s="27"/>
      <c r="I49" s="27"/>
      <c r="J49" s="160"/>
      <c r="K49" s="102"/>
      <c r="L49" s="102"/>
      <c r="M49" s="102"/>
      <c r="N49" s="102"/>
      <c r="O49" s="78"/>
      <c r="P49" s="78"/>
      <c r="Q49" s="78"/>
      <c r="R49" s="78"/>
      <c r="S49" s="78"/>
      <c r="T49" s="78"/>
      <c r="U49" s="78"/>
      <c r="V49" s="78"/>
      <c r="W49" s="78"/>
      <c r="X49" s="78"/>
      <c r="Y49" s="78"/>
      <c r="Z49" s="78"/>
      <c r="AA49" s="78"/>
      <c r="AB49" s="78"/>
      <c r="AC49" s="78"/>
      <c r="AD49" s="78"/>
      <c r="AE49" s="78"/>
      <c r="AF49" s="78"/>
      <c r="AG49" s="78"/>
      <c r="AH49" s="78"/>
      <c r="AI49" s="78"/>
      <c r="AJ49" s="78"/>
      <c r="AK49" s="78"/>
      <c r="AL49" s="78"/>
    </row>
    <row r="50" spans="1:38" s="92" customFormat="1" ht="13" x14ac:dyDescent="0.25">
      <c r="A50" s="116">
        <v>1</v>
      </c>
      <c r="B50" s="117" t="s">
        <v>71</v>
      </c>
      <c r="C50" s="24"/>
      <c r="D50" s="25"/>
      <c r="E50" s="29"/>
      <c r="F50" s="391"/>
      <c r="G50" s="392"/>
      <c r="H50" s="27"/>
      <c r="I50" s="27"/>
      <c r="J50" s="160"/>
      <c r="K50" s="102"/>
      <c r="L50" s="102"/>
      <c r="M50" s="102"/>
      <c r="N50" s="102"/>
      <c r="O50" s="78"/>
      <c r="P50" s="78"/>
      <c r="Q50" s="78"/>
      <c r="R50" s="78"/>
      <c r="S50" s="78"/>
      <c r="T50" s="78"/>
      <c r="U50" s="78"/>
      <c r="V50" s="78"/>
      <c r="W50" s="78"/>
      <c r="X50" s="78"/>
      <c r="Y50" s="78"/>
      <c r="Z50" s="78"/>
      <c r="AA50" s="78"/>
      <c r="AB50" s="78"/>
      <c r="AC50" s="78"/>
      <c r="AD50" s="78"/>
      <c r="AE50" s="78"/>
      <c r="AF50" s="78"/>
      <c r="AG50" s="78"/>
      <c r="AH50" s="78"/>
      <c r="AI50" s="78"/>
      <c r="AJ50" s="78"/>
      <c r="AK50" s="78"/>
      <c r="AL50" s="78"/>
    </row>
    <row r="51" spans="1:38" s="92" customFormat="1" ht="13" x14ac:dyDescent="0.25">
      <c r="A51" s="118">
        <v>2.1</v>
      </c>
      <c r="B51" s="117" t="s">
        <v>72</v>
      </c>
      <c r="C51" s="24"/>
      <c r="D51" s="25"/>
      <c r="E51" s="29"/>
      <c r="F51" s="391"/>
      <c r="G51" s="392"/>
      <c r="H51" s="27"/>
      <c r="I51" s="27"/>
      <c r="J51" s="160"/>
      <c r="K51" s="102"/>
      <c r="L51" s="102"/>
      <c r="M51" s="102"/>
      <c r="N51" s="102"/>
      <c r="O51" s="78"/>
      <c r="P51" s="78"/>
      <c r="Q51" s="78"/>
      <c r="R51" s="78"/>
      <c r="S51" s="78"/>
      <c r="T51" s="78"/>
      <c r="U51" s="78"/>
      <c r="V51" s="78"/>
      <c r="W51" s="78"/>
      <c r="X51" s="78"/>
      <c r="Y51" s="78"/>
      <c r="Z51" s="78"/>
      <c r="AA51" s="78"/>
      <c r="AB51" s="78"/>
      <c r="AC51" s="78"/>
      <c r="AD51" s="78"/>
      <c r="AE51" s="78"/>
      <c r="AF51" s="78"/>
      <c r="AG51" s="78"/>
      <c r="AH51" s="78"/>
      <c r="AI51" s="78"/>
      <c r="AJ51" s="78"/>
      <c r="AK51" s="78"/>
      <c r="AL51" s="78"/>
    </row>
    <row r="52" spans="1:38" s="92" customFormat="1" ht="13" x14ac:dyDescent="0.25">
      <c r="A52" s="116">
        <v>2.2000000000000002</v>
      </c>
      <c r="B52" s="117" t="s">
        <v>73</v>
      </c>
      <c r="C52" s="24"/>
      <c r="D52" s="25"/>
      <c r="E52" s="29"/>
      <c r="F52" s="391"/>
      <c r="G52" s="392"/>
      <c r="H52" s="27"/>
      <c r="I52" s="27"/>
      <c r="J52" s="160"/>
      <c r="K52" s="102"/>
      <c r="L52" s="102"/>
      <c r="M52" s="102"/>
      <c r="N52" s="102"/>
      <c r="O52" s="78"/>
      <c r="P52" s="78"/>
      <c r="Q52" s="78"/>
      <c r="R52" s="78"/>
      <c r="S52" s="78"/>
      <c r="T52" s="78"/>
      <c r="U52" s="78"/>
      <c r="V52" s="78"/>
      <c r="W52" s="78"/>
      <c r="X52" s="78"/>
      <c r="Y52" s="78"/>
      <c r="Z52" s="78"/>
      <c r="AA52" s="78"/>
      <c r="AB52" s="78"/>
      <c r="AC52" s="78"/>
      <c r="AD52" s="78"/>
      <c r="AE52" s="78"/>
      <c r="AF52" s="78"/>
      <c r="AG52" s="78"/>
      <c r="AH52" s="78"/>
      <c r="AI52" s="78"/>
      <c r="AJ52" s="78"/>
      <c r="AK52" s="78"/>
      <c r="AL52" s="78"/>
    </row>
    <row r="53" spans="1:38" s="92" customFormat="1" ht="13" x14ac:dyDescent="0.25">
      <c r="A53" s="116">
        <v>2.2999999999999998</v>
      </c>
      <c r="B53" s="117" t="s">
        <v>74</v>
      </c>
      <c r="C53" s="24"/>
      <c r="D53" s="25"/>
      <c r="E53" s="29"/>
      <c r="F53" s="391"/>
      <c r="G53" s="392"/>
      <c r="H53" s="27"/>
      <c r="I53" s="27"/>
      <c r="J53" s="160"/>
      <c r="K53" s="102"/>
      <c r="L53" s="102"/>
      <c r="M53" s="102"/>
      <c r="N53" s="102"/>
      <c r="O53" s="78"/>
      <c r="P53" s="78"/>
      <c r="Q53" s="78"/>
      <c r="R53" s="78"/>
      <c r="S53" s="78"/>
      <c r="T53" s="78"/>
      <c r="U53" s="78"/>
      <c r="V53" s="78"/>
      <c r="W53" s="78"/>
      <c r="X53" s="78"/>
      <c r="Y53" s="78"/>
      <c r="Z53" s="78"/>
      <c r="AA53" s="78"/>
      <c r="AB53" s="78"/>
      <c r="AC53" s="78"/>
      <c r="AD53" s="78"/>
      <c r="AE53" s="78"/>
      <c r="AF53" s="78"/>
      <c r="AG53" s="78"/>
      <c r="AH53" s="78"/>
      <c r="AI53" s="78"/>
      <c r="AJ53" s="78"/>
      <c r="AK53" s="78"/>
      <c r="AL53" s="78"/>
    </row>
    <row r="54" spans="1:38" s="92" customFormat="1" ht="13" x14ac:dyDescent="0.25">
      <c r="A54" s="116">
        <v>2.4</v>
      </c>
      <c r="B54" s="117" t="s">
        <v>75</v>
      </c>
      <c r="C54" s="24"/>
      <c r="D54" s="25"/>
      <c r="E54" s="29"/>
      <c r="F54" s="391"/>
      <c r="G54" s="392"/>
      <c r="H54" s="27"/>
      <c r="I54" s="27"/>
      <c r="J54" s="160"/>
      <c r="K54" s="102"/>
      <c r="L54" s="102"/>
      <c r="M54" s="102"/>
      <c r="N54" s="102"/>
      <c r="O54" s="78"/>
      <c r="P54" s="78"/>
      <c r="Q54" s="78"/>
      <c r="R54" s="78"/>
      <c r="S54" s="78"/>
      <c r="T54" s="78"/>
      <c r="U54" s="78"/>
      <c r="V54" s="78"/>
      <c r="W54" s="78"/>
      <c r="X54" s="78"/>
      <c r="Y54" s="78"/>
      <c r="Z54" s="78"/>
      <c r="AA54" s="78"/>
      <c r="AB54" s="78"/>
      <c r="AC54" s="78"/>
      <c r="AD54" s="78"/>
      <c r="AE54" s="78"/>
      <c r="AF54" s="78"/>
      <c r="AG54" s="78"/>
      <c r="AH54" s="78"/>
      <c r="AI54" s="78"/>
      <c r="AJ54" s="78"/>
      <c r="AK54" s="78"/>
      <c r="AL54" s="78"/>
    </row>
    <row r="55" spans="1:38" s="92" customFormat="1" ht="13" x14ac:dyDescent="0.25">
      <c r="A55" s="116">
        <v>2.5</v>
      </c>
      <c r="B55" s="117" t="s">
        <v>76</v>
      </c>
      <c r="C55" s="24"/>
      <c r="D55" s="25"/>
      <c r="E55" s="29"/>
      <c r="F55" s="391"/>
      <c r="G55" s="392"/>
      <c r="H55" s="27"/>
      <c r="I55" s="27"/>
      <c r="J55" s="160"/>
      <c r="K55" s="102"/>
      <c r="L55" s="102"/>
      <c r="M55" s="102"/>
      <c r="N55" s="102"/>
      <c r="O55" s="78"/>
      <c r="P55" s="78"/>
      <c r="Q55" s="78"/>
      <c r="R55" s="78"/>
      <c r="S55" s="78"/>
      <c r="T55" s="78"/>
      <c r="U55" s="78"/>
      <c r="V55" s="78"/>
      <c r="W55" s="78"/>
      <c r="X55" s="78"/>
      <c r="Y55" s="78"/>
      <c r="Z55" s="78"/>
      <c r="AA55" s="78"/>
      <c r="AB55" s="78"/>
      <c r="AC55" s="78"/>
      <c r="AD55" s="78"/>
      <c r="AE55" s="78"/>
      <c r="AF55" s="78"/>
      <c r="AG55" s="78"/>
      <c r="AH55" s="78"/>
      <c r="AI55" s="78"/>
      <c r="AJ55" s="78"/>
      <c r="AK55" s="78"/>
      <c r="AL55" s="78"/>
    </row>
    <row r="56" spans="1:38" s="92" customFormat="1" ht="13" x14ac:dyDescent="0.25">
      <c r="A56" s="116">
        <v>2.6</v>
      </c>
      <c r="B56" s="117" t="s">
        <v>77</v>
      </c>
      <c r="C56" s="24"/>
      <c r="D56" s="25"/>
      <c r="E56" s="29"/>
      <c r="F56" s="391"/>
      <c r="G56" s="392"/>
      <c r="H56" s="27"/>
      <c r="I56" s="27"/>
      <c r="J56" s="160"/>
      <c r="K56" s="102"/>
      <c r="L56" s="102"/>
      <c r="M56" s="102"/>
      <c r="N56" s="102"/>
      <c r="O56" s="78"/>
      <c r="P56" s="78"/>
      <c r="Q56" s="78"/>
      <c r="R56" s="78"/>
      <c r="S56" s="78"/>
      <c r="T56" s="78"/>
      <c r="U56" s="78"/>
      <c r="V56" s="78"/>
      <c r="W56" s="78"/>
      <c r="X56" s="78"/>
      <c r="Y56" s="78"/>
      <c r="Z56" s="78"/>
      <c r="AA56" s="78"/>
      <c r="AB56" s="78"/>
      <c r="AC56" s="78"/>
      <c r="AD56" s="78"/>
      <c r="AE56" s="78"/>
      <c r="AF56" s="78"/>
      <c r="AG56" s="78"/>
      <c r="AH56" s="78"/>
      <c r="AI56" s="78"/>
      <c r="AJ56" s="78"/>
      <c r="AK56" s="78"/>
      <c r="AL56" s="78"/>
    </row>
    <row r="57" spans="1:38" s="92" customFormat="1" ht="13" x14ac:dyDescent="0.25">
      <c r="A57" s="116">
        <v>2.7</v>
      </c>
      <c r="B57" s="117" t="s">
        <v>78</v>
      </c>
      <c r="C57" s="24"/>
      <c r="D57" s="25"/>
      <c r="E57" s="29"/>
      <c r="F57" s="391"/>
      <c r="G57" s="392"/>
      <c r="H57" s="27"/>
      <c r="I57" s="27"/>
      <c r="J57" s="160"/>
      <c r="K57" s="102"/>
      <c r="L57" s="102"/>
      <c r="M57" s="102"/>
      <c r="N57" s="102"/>
      <c r="O57" s="78"/>
      <c r="P57" s="78"/>
      <c r="Q57" s="78"/>
      <c r="R57" s="78"/>
      <c r="S57" s="78"/>
      <c r="T57" s="78"/>
      <c r="U57" s="78"/>
      <c r="V57" s="78"/>
      <c r="W57" s="78"/>
      <c r="X57" s="78"/>
      <c r="Y57" s="78"/>
      <c r="Z57" s="78"/>
      <c r="AA57" s="78"/>
      <c r="AB57" s="78"/>
      <c r="AC57" s="78"/>
      <c r="AD57" s="78"/>
      <c r="AE57" s="78"/>
      <c r="AF57" s="78"/>
      <c r="AG57" s="78"/>
      <c r="AH57" s="78"/>
      <c r="AI57" s="78"/>
      <c r="AJ57" s="78"/>
      <c r="AK57" s="78"/>
      <c r="AL57" s="78"/>
    </row>
    <row r="58" spans="1:38" s="92" customFormat="1" ht="13" x14ac:dyDescent="0.25">
      <c r="A58" s="116">
        <v>2.8</v>
      </c>
      <c r="B58" s="117" t="s">
        <v>79</v>
      </c>
      <c r="C58" s="24"/>
      <c r="D58" s="25"/>
      <c r="E58" s="29"/>
      <c r="F58" s="391"/>
      <c r="G58" s="392"/>
      <c r="H58" s="27"/>
      <c r="I58" s="27"/>
      <c r="J58" s="160"/>
      <c r="K58" s="102"/>
      <c r="L58" s="102"/>
      <c r="M58" s="102"/>
      <c r="N58" s="102"/>
      <c r="O58" s="78"/>
      <c r="P58" s="78"/>
      <c r="Q58" s="78"/>
      <c r="R58" s="78"/>
      <c r="S58" s="78"/>
      <c r="T58" s="78"/>
      <c r="U58" s="78"/>
      <c r="V58" s="78"/>
      <c r="W58" s="78"/>
      <c r="X58" s="78"/>
      <c r="Y58" s="78"/>
      <c r="Z58" s="78"/>
      <c r="AA58" s="78"/>
      <c r="AB58" s="78"/>
      <c r="AC58" s="78"/>
      <c r="AD58" s="78"/>
      <c r="AE58" s="78"/>
      <c r="AF58" s="78"/>
      <c r="AG58" s="78"/>
      <c r="AH58" s="78"/>
      <c r="AI58" s="78"/>
      <c r="AJ58" s="78"/>
      <c r="AK58" s="78"/>
      <c r="AL58" s="78"/>
    </row>
    <row r="59" spans="1:38" s="92" customFormat="1" ht="13" x14ac:dyDescent="0.25">
      <c r="A59" s="116">
        <v>3</v>
      </c>
      <c r="B59" s="117" t="s">
        <v>80</v>
      </c>
      <c r="C59" s="24"/>
      <c r="D59" s="25"/>
      <c r="E59" s="29"/>
      <c r="F59" s="391"/>
      <c r="G59" s="392"/>
      <c r="H59" s="27"/>
      <c r="I59" s="27"/>
      <c r="J59" s="160"/>
      <c r="K59" s="102"/>
      <c r="L59" s="102"/>
      <c r="M59" s="102"/>
      <c r="N59" s="102"/>
      <c r="O59" s="78"/>
      <c r="P59" s="78"/>
      <c r="Q59" s="78"/>
      <c r="R59" s="78"/>
      <c r="S59" s="78"/>
      <c r="T59" s="78"/>
      <c r="U59" s="78"/>
      <c r="V59" s="78"/>
      <c r="W59" s="78"/>
      <c r="X59" s="78"/>
      <c r="Y59" s="78"/>
      <c r="Z59" s="78"/>
      <c r="AA59" s="78"/>
      <c r="AB59" s="78"/>
      <c r="AC59" s="78"/>
      <c r="AD59" s="78"/>
      <c r="AE59" s="78"/>
      <c r="AF59" s="78"/>
      <c r="AG59" s="78"/>
      <c r="AH59" s="78"/>
      <c r="AI59" s="78"/>
      <c r="AJ59" s="78"/>
      <c r="AK59" s="78"/>
      <c r="AL59" s="78"/>
    </row>
    <row r="60" spans="1:38" s="92" customFormat="1" ht="13" x14ac:dyDescent="0.25">
      <c r="A60" s="116">
        <v>4</v>
      </c>
      <c r="B60" s="117" t="s">
        <v>107</v>
      </c>
      <c r="C60" s="24"/>
      <c r="D60" s="25"/>
      <c r="E60" s="29"/>
      <c r="F60" s="391"/>
      <c r="G60" s="392"/>
      <c r="H60" s="27"/>
      <c r="I60" s="27"/>
      <c r="J60" s="160"/>
      <c r="K60" s="102"/>
      <c r="L60" s="102"/>
      <c r="M60" s="102"/>
      <c r="N60" s="102"/>
      <c r="O60" s="78"/>
      <c r="P60" s="78"/>
      <c r="Q60" s="78"/>
      <c r="R60" s="78"/>
      <c r="S60" s="78"/>
      <c r="T60" s="78"/>
      <c r="U60" s="78"/>
      <c r="V60" s="78"/>
      <c r="W60" s="78"/>
      <c r="X60" s="78"/>
      <c r="Y60" s="78"/>
      <c r="Z60" s="78"/>
      <c r="AA60" s="78"/>
      <c r="AB60" s="78"/>
      <c r="AC60" s="78"/>
      <c r="AD60" s="78"/>
      <c r="AE60" s="78"/>
      <c r="AF60" s="78"/>
      <c r="AG60" s="78"/>
      <c r="AH60" s="78"/>
      <c r="AI60" s="78"/>
      <c r="AJ60" s="78"/>
      <c r="AK60" s="78"/>
      <c r="AL60" s="78"/>
    </row>
    <row r="61" spans="1:38" s="92" customFormat="1" ht="13" x14ac:dyDescent="0.25">
      <c r="A61" s="116">
        <v>5</v>
      </c>
      <c r="B61" s="117" t="s">
        <v>82</v>
      </c>
      <c r="C61" s="24"/>
      <c r="D61" s="25"/>
      <c r="E61" s="29"/>
      <c r="F61" s="391"/>
      <c r="G61" s="392"/>
      <c r="H61" s="27"/>
      <c r="I61" s="27"/>
      <c r="J61" s="160"/>
      <c r="K61" s="102"/>
      <c r="L61" s="102"/>
      <c r="M61" s="102"/>
      <c r="N61" s="102"/>
      <c r="O61" s="78"/>
      <c r="P61" s="78"/>
      <c r="Q61" s="78"/>
      <c r="R61" s="78"/>
      <c r="S61" s="78"/>
      <c r="T61" s="78"/>
      <c r="U61" s="78"/>
      <c r="V61" s="78"/>
      <c r="W61" s="78"/>
      <c r="X61" s="78"/>
      <c r="Y61" s="78"/>
      <c r="Z61" s="78"/>
      <c r="AA61" s="78"/>
      <c r="AB61" s="78"/>
      <c r="AC61" s="78"/>
      <c r="AD61" s="78"/>
      <c r="AE61" s="78"/>
      <c r="AF61" s="78"/>
      <c r="AG61" s="78"/>
      <c r="AH61" s="78"/>
      <c r="AI61" s="78"/>
      <c r="AJ61" s="78"/>
      <c r="AK61" s="78"/>
      <c r="AL61" s="78"/>
    </row>
    <row r="62" spans="1:38" s="123" customFormat="1" ht="38.25" customHeight="1" x14ac:dyDescent="0.25">
      <c r="A62" s="116">
        <v>6</v>
      </c>
      <c r="B62" s="117" t="s">
        <v>83</v>
      </c>
      <c r="C62" s="24"/>
      <c r="D62" s="25"/>
      <c r="E62" s="29"/>
      <c r="F62" s="391"/>
      <c r="G62" s="392"/>
      <c r="H62" s="27"/>
      <c r="I62" s="27"/>
      <c r="J62" s="160"/>
      <c r="K62" s="102"/>
      <c r="L62" s="102"/>
      <c r="M62" s="102"/>
      <c r="N62" s="102"/>
      <c r="O62" s="121"/>
      <c r="P62" s="121"/>
      <c r="Q62" s="121"/>
      <c r="R62" s="121"/>
      <c r="S62" s="121"/>
      <c r="T62" s="121"/>
      <c r="U62" s="121"/>
      <c r="V62" s="121"/>
      <c r="W62" s="121"/>
      <c r="X62" s="121"/>
      <c r="Y62" s="121"/>
      <c r="Z62" s="121"/>
      <c r="AA62" s="121"/>
      <c r="AB62" s="121"/>
      <c r="AC62" s="121"/>
      <c r="AD62" s="121"/>
      <c r="AE62" s="121"/>
      <c r="AF62" s="121"/>
      <c r="AG62" s="121"/>
      <c r="AH62" s="121"/>
      <c r="AI62" s="121"/>
      <c r="AJ62" s="121"/>
    </row>
    <row r="63" spans="1:38" s="123" customFormat="1" ht="26.25" customHeight="1" x14ac:dyDescent="0.25">
      <c r="A63" s="116">
        <v>7</v>
      </c>
      <c r="B63" s="117" t="s">
        <v>84</v>
      </c>
      <c r="C63" s="24"/>
      <c r="D63" s="25"/>
      <c r="E63" s="29"/>
      <c r="F63" s="391"/>
      <c r="G63" s="392"/>
      <c r="H63" s="27"/>
      <c r="I63" s="27"/>
      <c r="J63" s="160"/>
      <c r="K63" s="102"/>
      <c r="L63" s="102"/>
      <c r="M63" s="102"/>
      <c r="N63" s="102"/>
      <c r="O63" s="121"/>
      <c r="P63" s="121"/>
      <c r="Q63" s="121"/>
      <c r="R63" s="121"/>
      <c r="S63" s="121"/>
      <c r="T63" s="121"/>
      <c r="U63" s="121"/>
      <c r="V63" s="121"/>
      <c r="W63" s="121"/>
      <c r="X63" s="121"/>
      <c r="Y63" s="121"/>
      <c r="Z63" s="121"/>
      <c r="AA63" s="121"/>
      <c r="AB63" s="121"/>
      <c r="AC63" s="121"/>
      <c r="AD63" s="121"/>
      <c r="AE63" s="121"/>
      <c r="AF63" s="121"/>
      <c r="AG63" s="121"/>
      <c r="AH63" s="121"/>
      <c r="AI63" s="121"/>
      <c r="AJ63" s="121"/>
    </row>
    <row r="64" spans="1:38" s="123" customFormat="1" ht="19.5" customHeight="1" thickBot="1" x14ac:dyDescent="0.3">
      <c r="A64" s="116">
        <v>8</v>
      </c>
      <c r="B64" s="117" t="s">
        <v>85</v>
      </c>
      <c r="C64" s="26"/>
      <c r="D64" s="23"/>
      <c r="E64" s="30"/>
      <c r="F64" s="393"/>
      <c r="G64" s="394"/>
      <c r="H64" s="28"/>
      <c r="I64" s="28"/>
      <c r="J64" s="160"/>
      <c r="K64" s="102"/>
      <c r="L64" s="102"/>
      <c r="M64" s="102"/>
      <c r="N64" s="102"/>
      <c r="O64" s="121"/>
      <c r="P64" s="121"/>
      <c r="Q64" s="121"/>
      <c r="R64" s="121"/>
      <c r="S64" s="121"/>
      <c r="T64" s="121"/>
      <c r="U64" s="121"/>
      <c r="V64" s="121"/>
      <c r="W64" s="121"/>
      <c r="X64" s="121"/>
      <c r="Y64" s="121"/>
      <c r="Z64" s="121"/>
      <c r="AA64" s="121"/>
      <c r="AB64" s="121"/>
      <c r="AC64" s="121"/>
      <c r="AD64" s="121"/>
      <c r="AE64" s="121"/>
      <c r="AF64" s="121"/>
      <c r="AG64" s="121"/>
      <c r="AH64" s="121"/>
      <c r="AI64" s="121"/>
      <c r="AJ64" s="121"/>
    </row>
    <row r="65" spans="1:47" s="123" customFormat="1" ht="24.75" customHeight="1" thickBot="1" x14ac:dyDescent="0.3">
      <c r="A65" s="92"/>
      <c r="B65" s="92"/>
      <c r="C65" s="119" t="s">
        <v>142</v>
      </c>
      <c r="D65" s="62">
        <f>SUM(D46:D64)</f>
        <v>0</v>
      </c>
      <c r="E65" s="354"/>
      <c r="F65" s="354"/>
      <c r="G65" s="354"/>
      <c r="H65" s="61">
        <f>SUM(H46:H64)</f>
        <v>0</v>
      </c>
      <c r="I65" s="61">
        <f>SUM(I46:I64)</f>
        <v>0</v>
      </c>
      <c r="J65" s="160"/>
      <c r="K65" s="102"/>
      <c r="L65" s="102"/>
      <c r="M65" s="102"/>
      <c r="N65" s="102"/>
      <c r="O65" s="121"/>
      <c r="P65" s="121"/>
      <c r="Q65" s="121"/>
      <c r="R65" s="121"/>
      <c r="S65" s="121"/>
      <c r="T65" s="121"/>
      <c r="U65" s="121"/>
      <c r="V65" s="121"/>
      <c r="W65" s="121"/>
      <c r="X65" s="121"/>
      <c r="Y65" s="121"/>
      <c r="Z65" s="121"/>
      <c r="AA65" s="121"/>
      <c r="AB65" s="121"/>
      <c r="AC65" s="121"/>
      <c r="AD65" s="121"/>
      <c r="AE65" s="121"/>
      <c r="AF65" s="121"/>
      <c r="AG65" s="121"/>
      <c r="AH65" s="121"/>
      <c r="AI65" s="121"/>
      <c r="AJ65" s="121"/>
    </row>
    <row r="66" spans="1:47" s="123" customFormat="1" ht="23.5" thickBot="1" x14ac:dyDescent="0.3">
      <c r="A66" s="95"/>
      <c r="B66" s="95"/>
      <c r="C66" s="120" t="s">
        <v>153</v>
      </c>
      <c r="D66" s="66" t="e">
        <f>D65/$C$6</f>
        <v>#DIV/0!</v>
      </c>
      <c r="E66" s="355"/>
      <c r="F66" s="355"/>
      <c r="G66" s="355"/>
      <c r="H66" s="67" t="e">
        <f>H65/$C$6</f>
        <v>#DIV/0!</v>
      </c>
      <c r="I66" s="67" t="e">
        <f>I65/$C$6</f>
        <v>#DIV/0!</v>
      </c>
      <c r="J66" s="94"/>
      <c r="K66" s="161"/>
      <c r="L66" s="95"/>
      <c r="M66" s="95"/>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row>
    <row r="67" spans="1:47" ht="23.25" customHeight="1" x14ac:dyDescent="0.25">
      <c r="A67" s="95"/>
      <c r="B67" s="95"/>
      <c r="C67" s="94"/>
      <c r="D67" s="94"/>
      <c r="E67" s="94"/>
      <c r="F67" s="94"/>
    </row>
    <row r="68" spans="1:47" ht="39.4" customHeight="1" x14ac:dyDescent="0.25">
      <c r="A68" s="161" t="s">
        <v>122</v>
      </c>
      <c r="B68" s="161"/>
      <c r="C68" s="161"/>
      <c r="D68" s="161"/>
      <c r="E68" s="161"/>
      <c r="F68" s="161"/>
    </row>
    <row r="69" spans="1:47" ht="24.75" customHeight="1" x14ac:dyDescent="0.25">
      <c r="A69" s="162"/>
      <c r="B69" s="162"/>
      <c r="C69" s="162"/>
      <c r="D69" s="162"/>
      <c r="E69" s="162"/>
      <c r="F69" s="162"/>
    </row>
    <row r="70" spans="1:47" ht="27" customHeight="1" x14ac:dyDescent="0.25">
      <c r="A70" s="385" t="s">
        <v>121</v>
      </c>
      <c r="B70" s="386"/>
      <c r="C70" s="282" t="s">
        <v>163</v>
      </c>
      <c r="D70" s="282" t="s">
        <v>160</v>
      </c>
      <c r="E70" s="262" t="s">
        <v>158</v>
      </c>
      <c r="F70" s="264"/>
      <c r="G70" s="263" t="s">
        <v>159</v>
      </c>
      <c r="H70" s="263"/>
      <c r="I70" s="263"/>
      <c r="J70" s="263"/>
      <c r="K70" s="263"/>
      <c r="L70" s="263"/>
      <c r="M70" s="263"/>
      <c r="N70" s="264"/>
      <c r="O70" s="262" t="s">
        <v>161</v>
      </c>
      <c r="P70" s="263"/>
      <c r="Q70" s="263"/>
      <c r="R70" s="264"/>
      <c r="S70" s="268" t="s">
        <v>120</v>
      </c>
      <c r="T70" s="282" t="s">
        <v>162</v>
      </c>
    </row>
    <row r="71" spans="1:47" ht="27" customHeight="1" x14ac:dyDescent="0.25">
      <c r="A71" s="387"/>
      <c r="B71" s="388"/>
      <c r="C71" s="410"/>
      <c r="D71" s="283"/>
      <c r="E71" s="265"/>
      <c r="F71" s="267"/>
      <c r="G71" s="266"/>
      <c r="H71" s="266"/>
      <c r="I71" s="266"/>
      <c r="J71" s="266"/>
      <c r="K71" s="266"/>
      <c r="L71" s="266"/>
      <c r="M71" s="266"/>
      <c r="N71" s="267"/>
      <c r="O71" s="265"/>
      <c r="P71" s="266"/>
      <c r="Q71" s="266"/>
      <c r="R71" s="267"/>
      <c r="S71" s="269"/>
      <c r="T71" s="283"/>
    </row>
    <row r="72" spans="1:47" ht="27" customHeight="1" x14ac:dyDescent="0.25">
      <c r="A72" s="389"/>
      <c r="B72" s="390"/>
      <c r="C72" s="410"/>
      <c r="D72" s="271" t="s">
        <v>115</v>
      </c>
      <c r="E72" s="272"/>
      <c r="F72" s="273"/>
      <c r="G72" s="271" t="s">
        <v>114</v>
      </c>
      <c r="H72" s="272"/>
      <c r="I72" s="272"/>
      <c r="J72" s="272"/>
      <c r="K72" s="272"/>
      <c r="L72" s="272"/>
      <c r="M72" s="272"/>
      <c r="N72" s="273"/>
      <c r="O72" s="271" t="s">
        <v>113</v>
      </c>
      <c r="P72" s="272"/>
      <c r="Q72" s="272"/>
      <c r="R72" s="273"/>
      <c r="S72" s="269"/>
      <c r="T72" s="282" t="s">
        <v>112</v>
      </c>
    </row>
    <row r="73" spans="1:47" ht="27" customHeight="1" x14ac:dyDescent="0.25">
      <c r="A73" s="125" t="s">
        <v>65</v>
      </c>
      <c r="B73" s="126"/>
      <c r="C73" s="283"/>
      <c r="D73" s="127" t="s">
        <v>86</v>
      </c>
      <c r="E73" s="127" t="s">
        <v>87</v>
      </c>
      <c r="F73" s="127" t="s">
        <v>88</v>
      </c>
      <c r="G73" s="127" t="s">
        <v>89</v>
      </c>
      <c r="H73" s="127" t="s">
        <v>90</v>
      </c>
      <c r="I73" s="127" t="s">
        <v>91</v>
      </c>
      <c r="J73" s="127" t="s">
        <v>92</v>
      </c>
      <c r="K73" s="127" t="s">
        <v>93</v>
      </c>
      <c r="L73" s="271" t="s">
        <v>94</v>
      </c>
      <c r="M73" s="273"/>
      <c r="N73" s="127" t="s">
        <v>95</v>
      </c>
      <c r="O73" s="127" t="s">
        <v>96</v>
      </c>
      <c r="P73" s="127" t="s">
        <v>97</v>
      </c>
      <c r="Q73" s="127" t="s">
        <v>98</v>
      </c>
      <c r="R73" s="127" t="s">
        <v>99</v>
      </c>
      <c r="S73" s="270"/>
      <c r="T73" s="283"/>
    </row>
    <row r="74" spans="1:47" ht="27" customHeight="1" x14ac:dyDescent="0.25">
      <c r="A74" s="128">
        <v>0.1</v>
      </c>
      <c r="B74" s="117" t="s">
        <v>67</v>
      </c>
      <c r="C74" s="370"/>
      <c r="D74" s="371"/>
      <c r="E74" s="371"/>
      <c r="F74" s="371"/>
      <c r="G74" s="371"/>
      <c r="H74" s="371"/>
      <c r="I74" s="371"/>
      <c r="J74" s="371"/>
      <c r="K74" s="371"/>
      <c r="L74" s="371"/>
      <c r="M74" s="371"/>
      <c r="N74" s="372"/>
      <c r="O74" s="46"/>
      <c r="P74" s="46"/>
      <c r="Q74" s="46"/>
      <c r="R74" s="46"/>
      <c r="S74" s="51">
        <f>SUM(C74:R74)</f>
        <v>0</v>
      </c>
      <c r="T74" s="52"/>
    </row>
    <row r="75" spans="1:47" ht="27" customHeight="1" x14ac:dyDescent="0.25">
      <c r="A75" s="116">
        <v>0.2</v>
      </c>
      <c r="B75" s="117" t="s">
        <v>68</v>
      </c>
      <c r="C75" s="235"/>
      <c r="D75" s="236"/>
      <c r="E75" s="236"/>
      <c r="F75" s="236"/>
      <c r="G75" s="236"/>
      <c r="H75" s="236"/>
      <c r="I75" s="236"/>
      <c r="J75" s="236"/>
      <c r="K75" s="236"/>
      <c r="L75" s="236"/>
      <c r="M75" s="236"/>
      <c r="N75" s="237"/>
      <c r="O75" s="46"/>
      <c r="P75" s="46"/>
      <c r="Q75" s="46"/>
      <c r="R75" s="46"/>
      <c r="S75" s="51">
        <f t="shared" ref="S75:S92" si="3">SUM(C75:R75)</f>
        <v>0</v>
      </c>
      <c r="T75" s="43"/>
    </row>
    <row r="76" spans="1:47" ht="27" customHeight="1" x14ac:dyDescent="0.25">
      <c r="A76" s="116">
        <v>0.3</v>
      </c>
      <c r="B76" s="117" t="s">
        <v>69</v>
      </c>
      <c r="C76" s="43"/>
      <c r="D76" s="43"/>
      <c r="E76" s="44"/>
      <c r="F76" s="45"/>
      <c r="G76" s="45"/>
      <c r="H76" s="46"/>
      <c r="I76" s="46"/>
      <c r="J76" s="46"/>
      <c r="K76" s="46"/>
      <c r="L76" s="370"/>
      <c r="M76" s="371"/>
      <c r="N76" s="372"/>
      <c r="O76" s="46"/>
      <c r="P76" s="46"/>
      <c r="Q76" s="46"/>
      <c r="R76" s="46"/>
      <c r="S76" s="51">
        <f t="shared" si="3"/>
        <v>0</v>
      </c>
      <c r="T76" s="43"/>
    </row>
    <row r="77" spans="1:47" ht="27" customHeight="1" x14ac:dyDescent="0.25">
      <c r="A77" s="116">
        <v>0.4</v>
      </c>
      <c r="B77" s="117" t="s">
        <v>70</v>
      </c>
      <c r="C77" s="43"/>
      <c r="D77" s="43"/>
      <c r="E77" s="44"/>
      <c r="F77" s="45"/>
      <c r="G77" s="47"/>
      <c r="H77" s="46"/>
      <c r="I77" s="46"/>
      <c r="J77" s="46"/>
      <c r="K77" s="46"/>
      <c r="L77" s="232"/>
      <c r="M77" s="233"/>
      <c r="N77" s="234"/>
      <c r="O77" s="46"/>
      <c r="P77" s="46"/>
      <c r="Q77" s="46"/>
      <c r="R77" s="46"/>
      <c r="S77" s="51">
        <f t="shared" si="3"/>
        <v>0</v>
      </c>
      <c r="T77" s="46"/>
    </row>
    <row r="78" spans="1:47" ht="27" customHeight="1" x14ac:dyDescent="0.25">
      <c r="A78" s="116">
        <v>0.5</v>
      </c>
      <c r="B78" s="117" t="s">
        <v>100</v>
      </c>
      <c r="C78" s="43"/>
      <c r="D78" s="43"/>
      <c r="E78" s="44"/>
      <c r="F78" s="45"/>
      <c r="G78" s="47"/>
      <c r="H78" s="46"/>
      <c r="I78" s="46"/>
      <c r="J78" s="46"/>
      <c r="K78" s="46"/>
      <c r="L78" s="232"/>
      <c r="M78" s="233"/>
      <c r="N78" s="234"/>
      <c r="O78" s="46"/>
      <c r="P78" s="46"/>
      <c r="Q78" s="46"/>
      <c r="R78" s="46"/>
      <c r="S78" s="51">
        <f t="shared" si="3"/>
        <v>0</v>
      </c>
      <c r="T78" s="46"/>
    </row>
    <row r="79" spans="1:47" ht="27" customHeight="1" x14ac:dyDescent="0.25">
      <c r="A79" s="116">
        <v>1</v>
      </c>
      <c r="B79" s="117" t="s">
        <v>71</v>
      </c>
      <c r="C79" s="43"/>
      <c r="D79" s="43"/>
      <c r="E79" s="48"/>
      <c r="F79" s="43"/>
      <c r="G79" s="46"/>
      <c r="H79" s="46"/>
      <c r="I79" s="46"/>
      <c r="J79" s="46"/>
      <c r="K79" s="46"/>
      <c r="L79" s="232"/>
      <c r="M79" s="233"/>
      <c r="N79" s="234"/>
      <c r="O79" s="46"/>
      <c r="P79" s="46"/>
      <c r="Q79" s="46"/>
      <c r="R79" s="46"/>
      <c r="S79" s="51">
        <f t="shared" si="3"/>
        <v>0</v>
      </c>
      <c r="T79" s="46"/>
    </row>
    <row r="80" spans="1:47" ht="27" customHeight="1" x14ac:dyDescent="0.25">
      <c r="A80" s="116">
        <v>2.1</v>
      </c>
      <c r="B80" s="117" t="s">
        <v>72</v>
      </c>
      <c r="C80" s="43"/>
      <c r="D80" s="43"/>
      <c r="E80" s="43"/>
      <c r="F80" s="43"/>
      <c r="G80" s="43"/>
      <c r="H80" s="46"/>
      <c r="I80" s="46"/>
      <c r="J80" s="46"/>
      <c r="K80" s="46"/>
      <c r="L80" s="232"/>
      <c r="M80" s="233"/>
      <c r="N80" s="234"/>
      <c r="O80" s="46"/>
      <c r="P80" s="46"/>
      <c r="Q80" s="46"/>
      <c r="R80" s="46"/>
      <c r="S80" s="51">
        <f t="shared" si="3"/>
        <v>0</v>
      </c>
      <c r="T80" s="43"/>
    </row>
    <row r="81" spans="1:21" ht="27" customHeight="1" x14ac:dyDescent="0.25">
      <c r="A81" s="116">
        <v>2.2000000000000002</v>
      </c>
      <c r="B81" s="117" t="s">
        <v>73</v>
      </c>
      <c r="C81" s="43"/>
      <c r="D81" s="43"/>
      <c r="E81" s="48"/>
      <c r="F81" s="43"/>
      <c r="G81" s="43"/>
      <c r="H81" s="46"/>
      <c r="I81" s="46"/>
      <c r="J81" s="46"/>
      <c r="K81" s="46"/>
      <c r="L81" s="232"/>
      <c r="M81" s="233"/>
      <c r="N81" s="234"/>
      <c r="O81" s="46"/>
      <c r="P81" s="46"/>
      <c r="Q81" s="46"/>
      <c r="R81" s="46"/>
      <c r="S81" s="51">
        <f t="shared" si="3"/>
        <v>0</v>
      </c>
      <c r="T81" s="43"/>
    </row>
    <row r="82" spans="1:21" ht="27" customHeight="1" x14ac:dyDescent="0.25">
      <c r="A82" s="116">
        <v>2.2999999999999998</v>
      </c>
      <c r="B82" s="117" t="s">
        <v>74</v>
      </c>
      <c r="C82" s="43"/>
      <c r="D82" s="43"/>
      <c r="E82" s="48"/>
      <c r="F82" s="43"/>
      <c r="G82" s="43"/>
      <c r="H82" s="46"/>
      <c r="I82" s="46"/>
      <c r="J82" s="46"/>
      <c r="K82" s="46"/>
      <c r="L82" s="232"/>
      <c r="M82" s="233"/>
      <c r="N82" s="234"/>
      <c r="O82" s="46"/>
      <c r="P82" s="46"/>
      <c r="Q82" s="46"/>
      <c r="R82" s="46"/>
      <c r="S82" s="51">
        <f t="shared" si="3"/>
        <v>0</v>
      </c>
      <c r="T82" s="43"/>
    </row>
    <row r="83" spans="1:21" ht="27" customHeight="1" x14ac:dyDescent="0.25">
      <c r="A83" s="116">
        <v>2.4</v>
      </c>
      <c r="B83" s="117" t="s">
        <v>75</v>
      </c>
      <c r="C83" s="43"/>
      <c r="D83" s="43"/>
      <c r="E83" s="48"/>
      <c r="F83" s="43"/>
      <c r="G83" s="43"/>
      <c r="H83" s="46"/>
      <c r="I83" s="46"/>
      <c r="J83" s="46"/>
      <c r="K83" s="46"/>
      <c r="L83" s="232"/>
      <c r="M83" s="233"/>
      <c r="N83" s="234"/>
      <c r="O83" s="46"/>
      <c r="P83" s="46"/>
      <c r="Q83" s="46"/>
      <c r="R83" s="46"/>
      <c r="S83" s="51">
        <f t="shared" si="3"/>
        <v>0</v>
      </c>
      <c r="T83" s="43"/>
    </row>
    <row r="84" spans="1:21" ht="27" customHeight="1" x14ac:dyDescent="0.25">
      <c r="A84" s="116">
        <v>2.5</v>
      </c>
      <c r="B84" s="117" t="s">
        <v>76</v>
      </c>
      <c r="C84" s="43"/>
      <c r="D84" s="43"/>
      <c r="E84" s="48"/>
      <c r="F84" s="43"/>
      <c r="G84" s="43"/>
      <c r="H84" s="46"/>
      <c r="I84" s="46"/>
      <c r="J84" s="46"/>
      <c r="K84" s="46"/>
      <c r="L84" s="232"/>
      <c r="M84" s="233"/>
      <c r="N84" s="234"/>
      <c r="O84" s="46"/>
      <c r="P84" s="46"/>
      <c r="Q84" s="46"/>
      <c r="R84" s="46"/>
      <c r="S84" s="51">
        <f t="shared" si="3"/>
        <v>0</v>
      </c>
      <c r="T84" s="43"/>
    </row>
    <row r="85" spans="1:21" ht="27" customHeight="1" x14ac:dyDescent="0.25">
      <c r="A85" s="116">
        <v>2.6</v>
      </c>
      <c r="B85" s="117" t="s">
        <v>77</v>
      </c>
      <c r="C85" s="43"/>
      <c r="D85" s="43"/>
      <c r="E85" s="48"/>
      <c r="F85" s="43"/>
      <c r="G85" s="43"/>
      <c r="H85" s="46"/>
      <c r="I85" s="46"/>
      <c r="J85" s="46"/>
      <c r="K85" s="46"/>
      <c r="L85" s="232"/>
      <c r="M85" s="233"/>
      <c r="N85" s="234"/>
      <c r="O85" s="46"/>
      <c r="P85" s="46"/>
      <c r="Q85" s="46"/>
      <c r="R85" s="46"/>
      <c r="S85" s="51">
        <f t="shared" si="3"/>
        <v>0</v>
      </c>
      <c r="T85" s="43"/>
    </row>
    <row r="86" spans="1:21" ht="27" customHeight="1" x14ac:dyDescent="0.25">
      <c r="A86" s="116">
        <v>2.7</v>
      </c>
      <c r="B86" s="117" t="s">
        <v>78</v>
      </c>
      <c r="C86" s="43"/>
      <c r="D86" s="43"/>
      <c r="E86" s="48"/>
      <c r="F86" s="43"/>
      <c r="G86" s="43"/>
      <c r="H86" s="46"/>
      <c r="I86" s="46"/>
      <c r="J86" s="46"/>
      <c r="K86" s="46"/>
      <c r="L86" s="232"/>
      <c r="M86" s="233"/>
      <c r="N86" s="234"/>
      <c r="O86" s="46"/>
      <c r="P86" s="46"/>
      <c r="Q86" s="46"/>
      <c r="R86" s="46"/>
      <c r="S86" s="51">
        <f t="shared" si="3"/>
        <v>0</v>
      </c>
      <c r="T86" s="43"/>
    </row>
    <row r="87" spans="1:21" ht="27" customHeight="1" x14ac:dyDescent="0.25">
      <c r="A87" s="116">
        <v>2.8</v>
      </c>
      <c r="B87" s="117" t="s">
        <v>79</v>
      </c>
      <c r="C87" s="43"/>
      <c r="D87" s="43"/>
      <c r="E87" s="48"/>
      <c r="F87" s="43"/>
      <c r="G87" s="43"/>
      <c r="H87" s="46"/>
      <c r="I87" s="46"/>
      <c r="J87" s="46"/>
      <c r="K87" s="46"/>
      <c r="L87" s="232"/>
      <c r="M87" s="233"/>
      <c r="N87" s="234"/>
      <c r="O87" s="46"/>
      <c r="P87" s="46"/>
      <c r="Q87" s="46"/>
      <c r="R87" s="46"/>
      <c r="S87" s="51">
        <f t="shared" si="3"/>
        <v>0</v>
      </c>
      <c r="T87" s="43"/>
    </row>
    <row r="88" spans="1:21" ht="27" customHeight="1" x14ac:dyDescent="0.25">
      <c r="A88" s="116">
        <v>3</v>
      </c>
      <c r="B88" s="117" t="s">
        <v>80</v>
      </c>
      <c r="C88" s="43"/>
      <c r="D88" s="43"/>
      <c r="E88" s="48"/>
      <c r="F88" s="43"/>
      <c r="G88" s="43"/>
      <c r="H88" s="46"/>
      <c r="I88" s="46"/>
      <c r="J88" s="46"/>
      <c r="K88" s="46"/>
      <c r="L88" s="232"/>
      <c r="M88" s="233"/>
      <c r="N88" s="234"/>
      <c r="O88" s="46"/>
      <c r="P88" s="46"/>
      <c r="Q88" s="46"/>
      <c r="R88" s="46"/>
      <c r="S88" s="51">
        <f t="shared" si="3"/>
        <v>0</v>
      </c>
      <c r="T88" s="43"/>
    </row>
    <row r="89" spans="1:21" ht="27" customHeight="1" x14ac:dyDescent="0.25">
      <c r="A89" s="116">
        <v>4</v>
      </c>
      <c r="B89" s="117" t="s">
        <v>81</v>
      </c>
      <c r="C89" s="45"/>
      <c r="D89" s="45"/>
      <c r="E89" s="44"/>
      <c r="F89" s="45"/>
      <c r="G89" s="45"/>
      <c r="H89" s="46"/>
      <c r="I89" s="46"/>
      <c r="J89" s="46"/>
      <c r="K89" s="46"/>
      <c r="L89" s="235"/>
      <c r="M89" s="236"/>
      <c r="N89" s="237"/>
      <c r="O89" s="47"/>
      <c r="P89" s="47"/>
      <c r="Q89" s="47"/>
      <c r="R89" s="47"/>
      <c r="S89" s="51">
        <f t="shared" si="3"/>
        <v>0</v>
      </c>
      <c r="T89" s="45"/>
    </row>
    <row r="90" spans="1:21" ht="27" customHeight="1" x14ac:dyDescent="0.25">
      <c r="A90" s="116">
        <v>5</v>
      </c>
      <c r="B90" s="117" t="s">
        <v>82</v>
      </c>
      <c r="C90" s="45"/>
      <c r="D90" s="45"/>
      <c r="E90" s="44"/>
      <c r="F90" s="45"/>
      <c r="G90" s="45"/>
      <c r="H90" s="46"/>
      <c r="I90" s="46"/>
      <c r="J90" s="46"/>
      <c r="K90" s="46"/>
      <c r="L90" s="43" t="s">
        <v>101</v>
      </c>
      <c r="M90" s="43" t="s">
        <v>102</v>
      </c>
      <c r="N90" s="49"/>
      <c r="O90" s="47"/>
      <c r="P90" s="47"/>
      <c r="Q90" s="47"/>
      <c r="R90" s="47"/>
      <c r="S90" s="51">
        <f>SUM(C90:R90)</f>
        <v>0</v>
      </c>
      <c r="T90" s="45"/>
    </row>
    <row r="91" spans="1:21" ht="27" customHeight="1" x14ac:dyDescent="0.25">
      <c r="A91" s="116">
        <v>6</v>
      </c>
      <c r="B91" s="117" t="s">
        <v>83</v>
      </c>
      <c r="C91" s="45"/>
      <c r="D91" s="45"/>
      <c r="E91" s="44"/>
      <c r="F91" s="45"/>
      <c r="G91" s="43"/>
      <c r="H91" s="46"/>
      <c r="I91" s="46"/>
      <c r="J91" s="46"/>
      <c r="K91" s="46"/>
      <c r="L91" s="370"/>
      <c r="M91" s="371"/>
      <c r="N91" s="372"/>
      <c r="O91" s="46"/>
      <c r="P91" s="46"/>
      <c r="Q91" s="46"/>
      <c r="R91" s="46"/>
      <c r="S91" s="51">
        <f t="shared" si="3"/>
        <v>0</v>
      </c>
      <c r="T91" s="43"/>
    </row>
    <row r="92" spans="1:21" ht="27" customHeight="1" x14ac:dyDescent="0.25">
      <c r="A92" s="116">
        <v>7</v>
      </c>
      <c r="B92" s="117" t="s">
        <v>84</v>
      </c>
      <c r="C92" s="45"/>
      <c r="D92" s="45"/>
      <c r="E92" s="44"/>
      <c r="F92" s="45"/>
      <c r="G92" s="43"/>
      <c r="H92" s="46"/>
      <c r="I92" s="46"/>
      <c r="J92" s="46"/>
      <c r="K92" s="46"/>
      <c r="L92" s="232"/>
      <c r="M92" s="233"/>
      <c r="N92" s="234"/>
      <c r="O92" s="46"/>
      <c r="P92" s="46"/>
      <c r="Q92" s="46"/>
      <c r="R92" s="46"/>
      <c r="S92" s="51">
        <f t="shared" si="3"/>
        <v>0</v>
      </c>
      <c r="T92" s="43"/>
    </row>
    <row r="93" spans="1:21" ht="24.75" customHeight="1" x14ac:dyDescent="0.25">
      <c r="A93" s="116">
        <v>8</v>
      </c>
      <c r="B93" s="117" t="s">
        <v>85</v>
      </c>
      <c r="C93" s="45"/>
      <c r="D93" s="45"/>
      <c r="E93" s="44"/>
      <c r="F93" s="45"/>
      <c r="G93" s="43"/>
      <c r="H93" s="46"/>
      <c r="I93" s="46"/>
      <c r="J93" s="46"/>
      <c r="K93" s="46"/>
      <c r="L93" s="235"/>
      <c r="M93" s="236"/>
      <c r="N93" s="237"/>
      <c r="O93" s="46"/>
      <c r="P93" s="46"/>
      <c r="Q93" s="46"/>
      <c r="R93" s="46"/>
      <c r="S93" s="51">
        <f>SUM(C93:R93)</f>
        <v>0</v>
      </c>
      <c r="T93" s="43"/>
    </row>
    <row r="94" spans="1:21" ht="18" customHeight="1" x14ac:dyDescent="0.25">
      <c r="A94" s="256" t="s">
        <v>103</v>
      </c>
      <c r="B94" s="257"/>
      <c r="C94" s="50">
        <f>SUM(C76:C93)</f>
        <v>0</v>
      </c>
      <c r="D94" s="50">
        <f t="shared" ref="D94:K94" si="4">SUM(D76:D93)</f>
        <v>0</v>
      </c>
      <c r="E94" s="163">
        <f t="shared" si="4"/>
        <v>0</v>
      </c>
      <c r="F94" s="50">
        <f t="shared" si="4"/>
        <v>0</v>
      </c>
      <c r="G94" s="50">
        <f t="shared" si="4"/>
        <v>0</v>
      </c>
      <c r="H94" s="50">
        <f t="shared" si="4"/>
        <v>0</v>
      </c>
      <c r="I94" s="50">
        <f t="shared" si="4"/>
        <v>0</v>
      </c>
      <c r="J94" s="50">
        <f t="shared" si="4"/>
        <v>0</v>
      </c>
      <c r="K94" s="50">
        <f t="shared" si="4"/>
        <v>0</v>
      </c>
      <c r="L94" s="395" t="e">
        <f>L90+M90</f>
        <v>#VALUE!</v>
      </c>
      <c r="M94" s="396"/>
      <c r="N94" s="50">
        <f>N90</f>
        <v>0</v>
      </c>
      <c r="O94" s="50">
        <f>SUM(O74:O93)</f>
        <v>0</v>
      </c>
      <c r="P94" s="50">
        <f t="shared" ref="P94:T94" si="5">SUM(P74:P93)</f>
        <v>0</v>
      </c>
      <c r="Q94" s="50">
        <f t="shared" si="5"/>
        <v>0</v>
      </c>
      <c r="R94" s="50">
        <f t="shared" si="5"/>
        <v>0</v>
      </c>
      <c r="S94" s="50">
        <f t="shared" si="5"/>
        <v>0</v>
      </c>
      <c r="T94" s="50">
        <f t="shared" si="5"/>
        <v>0</v>
      </c>
    </row>
    <row r="95" spans="1:21" ht="18" customHeight="1" x14ac:dyDescent="0.25">
      <c r="A95" s="256" t="s">
        <v>104</v>
      </c>
      <c r="B95" s="257"/>
      <c r="C95" s="53" t="e">
        <f t="shared" ref="C95:K95" si="6">C94/$C$6</f>
        <v>#DIV/0!</v>
      </c>
      <c r="D95" s="53" t="e">
        <f t="shared" si="6"/>
        <v>#DIV/0!</v>
      </c>
      <c r="E95" s="53" t="e">
        <f t="shared" si="6"/>
        <v>#DIV/0!</v>
      </c>
      <c r="F95" s="53" t="e">
        <f t="shared" si="6"/>
        <v>#DIV/0!</v>
      </c>
      <c r="G95" s="53" t="e">
        <f t="shared" si="6"/>
        <v>#DIV/0!</v>
      </c>
      <c r="H95" s="53" t="e">
        <f t="shared" si="6"/>
        <v>#DIV/0!</v>
      </c>
      <c r="I95" s="53" t="e">
        <f t="shared" si="6"/>
        <v>#DIV/0!</v>
      </c>
      <c r="J95" s="53" t="e">
        <f t="shared" si="6"/>
        <v>#DIV/0!</v>
      </c>
      <c r="K95" s="53" t="e">
        <f t="shared" si="6"/>
        <v>#DIV/0!</v>
      </c>
      <c r="L95" s="397" t="e">
        <f>L94/$C$6</f>
        <v>#VALUE!</v>
      </c>
      <c r="M95" s="398"/>
      <c r="N95" s="53" t="e">
        <f t="shared" ref="N95:T95" si="7">N94/$C$6</f>
        <v>#DIV/0!</v>
      </c>
      <c r="O95" s="54" t="e">
        <f t="shared" si="7"/>
        <v>#DIV/0!</v>
      </c>
      <c r="P95" s="54" t="e">
        <f t="shared" si="7"/>
        <v>#DIV/0!</v>
      </c>
      <c r="Q95" s="54" t="e">
        <f t="shared" si="7"/>
        <v>#DIV/0!</v>
      </c>
      <c r="R95" s="54" t="e">
        <f t="shared" si="7"/>
        <v>#DIV/0!</v>
      </c>
      <c r="S95" s="54" t="e">
        <f t="shared" si="7"/>
        <v>#DIV/0!</v>
      </c>
      <c r="T95" s="53" t="e">
        <f t="shared" si="7"/>
        <v>#DIV/0!</v>
      </c>
    </row>
    <row r="96" spans="1:21" ht="13" x14ac:dyDescent="0.25">
      <c r="A96" s="164" t="s">
        <v>105</v>
      </c>
      <c r="B96" s="165"/>
      <c r="C96" s="165"/>
      <c r="D96" s="165"/>
      <c r="E96" s="165"/>
      <c r="F96" s="165"/>
      <c r="G96" s="165"/>
      <c r="H96" s="165"/>
      <c r="I96" s="165"/>
      <c r="J96" s="165"/>
      <c r="K96" s="165"/>
      <c r="L96" s="165"/>
      <c r="M96" s="165"/>
      <c r="N96" s="165"/>
      <c r="O96" s="165"/>
      <c r="P96" s="165"/>
      <c r="Q96" s="166"/>
      <c r="R96" s="166"/>
      <c r="S96" s="166"/>
      <c r="T96" s="166"/>
      <c r="U96" s="148"/>
    </row>
    <row r="97" spans="1:47" s="141" customFormat="1" ht="12.75" customHeight="1" x14ac:dyDescent="0.25">
      <c r="A97" s="228" t="s">
        <v>140</v>
      </c>
      <c r="B97" s="228"/>
      <c r="C97" s="228"/>
      <c r="D97" s="228"/>
      <c r="E97" s="228"/>
      <c r="F97" s="228"/>
      <c r="G97" s="228"/>
      <c r="H97" s="228"/>
      <c r="I97" s="228"/>
      <c r="J97" s="228"/>
      <c r="K97" s="228"/>
      <c r="L97" s="228"/>
      <c r="M97" s="228"/>
      <c r="N97" s="228"/>
      <c r="O97" s="228"/>
      <c r="P97" s="228"/>
      <c r="Q97" s="411"/>
      <c r="R97" s="412"/>
      <c r="S97" s="413"/>
      <c r="T97" s="133" t="s">
        <v>116</v>
      </c>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row>
    <row r="98" spans="1:47" ht="14.5" x14ac:dyDescent="0.25">
      <c r="A98" s="134" t="s">
        <v>118</v>
      </c>
      <c r="B98" s="134"/>
      <c r="C98" s="134"/>
      <c r="D98" s="134"/>
      <c r="E98" s="134"/>
      <c r="F98" s="134"/>
      <c r="G98" s="134"/>
      <c r="H98" s="134"/>
      <c r="I98" s="134"/>
      <c r="J98" s="134"/>
      <c r="K98" s="134"/>
      <c r="L98" s="134"/>
      <c r="M98" s="134"/>
      <c r="N98" s="134"/>
      <c r="O98" s="134"/>
      <c r="P98" s="134"/>
      <c r="Q98" s="219"/>
      <c r="R98" s="220"/>
      <c r="S98" s="221"/>
      <c r="T98" s="136" t="s">
        <v>124</v>
      </c>
    </row>
    <row r="99" spans="1:47" ht="23.25" customHeight="1" x14ac:dyDescent="0.25">
      <c r="A99" s="134"/>
      <c r="B99" s="134"/>
      <c r="C99" s="134"/>
      <c r="D99" s="134"/>
      <c r="E99" s="134"/>
      <c r="F99" s="134"/>
      <c r="G99" s="134"/>
      <c r="H99" s="134"/>
      <c r="I99" s="134"/>
      <c r="J99" s="134"/>
      <c r="K99" s="134"/>
      <c r="L99" s="134"/>
      <c r="M99" s="134"/>
      <c r="N99" s="134"/>
      <c r="O99" s="134"/>
      <c r="P99" s="134"/>
    </row>
    <row r="100" spans="1:47" ht="23" x14ac:dyDescent="0.25">
      <c r="A100" s="161" t="s">
        <v>123</v>
      </c>
      <c r="B100" s="161"/>
      <c r="C100" s="161"/>
      <c r="D100" s="161"/>
      <c r="E100" s="161"/>
      <c r="F100" s="161"/>
    </row>
    <row r="101" spans="1:47" ht="13.5" customHeight="1" x14ac:dyDescent="0.25">
      <c r="A101" s="162"/>
      <c r="B101" s="162"/>
      <c r="C101" s="162"/>
      <c r="D101" s="162"/>
      <c r="E101" s="162"/>
      <c r="F101" s="162"/>
    </row>
    <row r="102" spans="1:47" ht="25.5" customHeight="1" x14ac:dyDescent="0.25">
      <c r="A102" s="385" t="s">
        <v>119</v>
      </c>
      <c r="B102" s="386"/>
      <c r="C102" s="282" t="s">
        <v>163</v>
      </c>
      <c r="D102" s="282" t="s">
        <v>160</v>
      </c>
      <c r="E102" s="262" t="s">
        <v>158</v>
      </c>
      <c r="F102" s="264"/>
      <c r="G102" s="263" t="s">
        <v>159</v>
      </c>
      <c r="H102" s="263"/>
      <c r="I102" s="263"/>
      <c r="J102" s="263"/>
      <c r="K102" s="263"/>
      <c r="L102" s="263"/>
      <c r="M102" s="263"/>
      <c r="N102" s="264"/>
      <c r="O102" s="262" t="s">
        <v>161</v>
      </c>
      <c r="P102" s="263"/>
      <c r="Q102" s="263"/>
      <c r="R102" s="264"/>
      <c r="S102" s="268" t="s">
        <v>120</v>
      </c>
      <c r="T102" s="282" t="s">
        <v>162</v>
      </c>
    </row>
    <row r="103" spans="1:47" ht="29.65" customHeight="1" x14ac:dyDescent="0.25">
      <c r="A103" s="387"/>
      <c r="B103" s="388"/>
      <c r="C103" s="410"/>
      <c r="D103" s="283"/>
      <c r="E103" s="265"/>
      <c r="F103" s="267"/>
      <c r="G103" s="266"/>
      <c r="H103" s="266"/>
      <c r="I103" s="266"/>
      <c r="J103" s="266"/>
      <c r="K103" s="266"/>
      <c r="L103" s="266"/>
      <c r="M103" s="266"/>
      <c r="N103" s="267"/>
      <c r="O103" s="265"/>
      <c r="P103" s="266"/>
      <c r="Q103" s="266"/>
      <c r="R103" s="267"/>
      <c r="S103" s="269"/>
      <c r="T103" s="283"/>
    </row>
    <row r="104" spans="1:47" ht="29.25" customHeight="1" x14ac:dyDescent="0.25">
      <c r="A104" s="389"/>
      <c r="B104" s="390"/>
      <c r="C104" s="410"/>
      <c r="D104" s="271" t="s">
        <v>115</v>
      </c>
      <c r="E104" s="272"/>
      <c r="F104" s="273"/>
      <c r="G104" s="271" t="s">
        <v>114</v>
      </c>
      <c r="H104" s="272"/>
      <c r="I104" s="272"/>
      <c r="J104" s="272"/>
      <c r="K104" s="272"/>
      <c r="L104" s="272"/>
      <c r="M104" s="272"/>
      <c r="N104" s="273"/>
      <c r="O104" s="271" t="s">
        <v>113</v>
      </c>
      <c r="P104" s="272"/>
      <c r="Q104" s="272"/>
      <c r="R104" s="273"/>
      <c r="S104" s="269"/>
      <c r="T104" s="282" t="s">
        <v>112</v>
      </c>
    </row>
    <row r="105" spans="1:47" ht="33" customHeight="1" x14ac:dyDescent="0.25">
      <c r="A105" s="125" t="s">
        <v>65</v>
      </c>
      <c r="B105" s="126"/>
      <c r="C105" s="283"/>
      <c r="D105" s="127" t="s">
        <v>86</v>
      </c>
      <c r="E105" s="127" t="s">
        <v>87</v>
      </c>
      <c r="F105" s="127" t="s">
        <v>88</v>
      </c>
      <c r="G105" s="127" t="s">
        <v>89</v>
      </c>
      <c r="H105" s="127" t="s">
        <v>90</v>
      </c>
      <c r="I105" s="127" t="s">
        <v>91</v>
      </c>
      <c r="J105" s="127" t="s">
        <v>92</v>
      </c>
      <c r="K105" s="127" t="s">
        <v>93</v>
      </c>
      <c r="L105" s="271" t="s">
        <v>94</v>
      </c>
      <c r="M105" s="273"/>
      <c r="N105" s="127" t="s">
        <v>95</v>
      </c>
      <c r="O105" s="127" t="s">
        <v>96</v>
      </c>
      <c r="P105" s="127" t="s">
        <v>97</v>
      </c>
      <c r="Q105" s="127" t="s">
        <v>98</v>
      </c>
      <c r="R105" s="127" t="s">
        <v>99</v>
      </c>
      <c r="S105" s="270"/>
      <c r="T105" s="283"/>
    </row>
    <row r="106" spans="1:47" ht="33" customHeight="1" x14ac:dyDescent="0.25">
      <c r="A106" s="128">
        <v>0.1</v>
      </c>
      <c r="B106" s="117" t="s">
        <v>67</v>
      </c>
      <c r="C106" s="370"/>
      <c r="D106" s="371"/>
      <c r="E106" s="371"/>
      <c r="F106" s="371"/>
      <c r="G106" s="371"/>
      <c r="H106" s="371"/>
      <c r="I106" s="371"/>
      <c r="J106" s="371"/>
      <c r="K106" s="371"/>
      <c r="L106" s="371"/>
      <c r="M106" s="371"/>
      <c r="N106" s="372"/>
      <c r="O106" s="46"/>
      <c r="P106" s="46"/>
      <c r="Q106" s="46"/>
      <c r="R106" s="46"/>
      <c r="S106" s="51">
        <f>SUM(C106:R106)</f>
        <v>0</v>
      </c>
      <c r="T106" s="52"/>
    </row>
    <row r="107" spans="1:47" ht="33.4" customHeight="1" x14ac:dyDescent="0.25">
      <c r="A107" s="116">
        <v>0.2</v>
      </c>
      <c r="B107" s="117" t="s">
        <v>68</v>
      </c>
      <c r="C107" s="235"/>
      <c r="D107" s="236"/>
      <c r="E107" s="236"/>
      <c r="F107" s="236"/>
      <c r="G107" s="236"/>
      <c r="H107" s="236"/>
      <c r="I107" s="236"/>
      <c r="J107" s="236"/>
      <c r="K107" s="236"/>
      <c r="L107" s="236"/>
      <c r="M107" s="236"/>
      <c r="N107" s="237"/>
      <c r="O107" s="46"/>
      <c r="P107" s="46"/>
      <c r="Q107" s="46"/>
      <c r="R107" s="46"/>
      <c r="S107" s="51">
        <f t="shared" ref="S107:S121" si="8">SUM(C107:R107)</f>
        <v>0</v>
      </c>
      <c r="T107" s="43"/>
    </row>
    <row r="108" spans="1:47" ht="29.65" customHeight="1" x14ac:dyDescent="0.25">
      <c r="A108" s="116">
        <v>0.3</v>
      </c>
      <c r="B108" s="117" t="s">
        <v>69</v>
      </c>
      <c r="C108" s="43"/>
      <c r="D108" s="43"/>
      <c r="E108" s="44"/>
      <c r="F108" s="45"/>
      <c r="G108" s="45"/>
      <c r="H108" s="46"/>
      <c r="I108" s="46"/>
      <c r="J108" s="46"/>
      <c r="K108" s="46"/>
      <c r="L108" s="370"/>
      <c r="M108" s="371"/>
      <c r="N108" s="372"/>
      <c r="O108" s="46"/>
      <c r="P108" s="46"/>
      <c r="Q108" s="46"/>
      <c r="R108" s="46"/>
      <c r="S108" s="51">
        <f t="shared" si="8"/>
        <v>0</v>
      </c>
      <c r="T108" s="43"/>
    </row>
    <row r="109" spans="1:47" ht="34.9" customHeight="1" x14ac:dyDescent="0.25">
      <c r="A109" s="116">
        <v>0.4</v>
      </c>
      <c r="B109" s="117" t="s">
        <v>70</v>
      </c>
      <c r="C109" s="43"/>
      <c r="D109" s="43"/>
      <c r="E109" s="44"/>
      <c r="F109" s="45"/>
      <c r="G109" s="47"/>
      <c r="H109" s="46"/>
      <c r="I109" s="46"/>
      <c r="J109" s="46"/>
      <c r="K109" s="46"/>
      <c r="L109" s="232"/>
      <c r="M109" s="233"/>
      <c r="N109" s="234"/>
      <c r="O109" s="46"/>
      <c r="P109" s="46"/>
      <c r="Q109" s="46"/>
      <c r="R109" s="46"/>
      <c r="S109" s="51">
        <f t="shared" si="8"/>
        <v>0</v>
      </c>
      <c r="T109" s="46"/>
    </row>
    <row r="110" spans="1:47" ht="28.9" customHeight="1" x14ac:dyDescent="0.25">
      <c r="A110" s="116">
        <v>0.5</v>
      </c>
      <c r="B110" s="117" t="s">
        <v>100</v>
      </c>
      <c r="C110" s="43"/>
      <c r="D110" s="43"/>
      <c r="E110" s="44"/>
      <c r="F110" s="45"/>
      <c r="G110" s="47"/>
      <c r="H110" s="46"/>
      <c r="I110" s="46"/>
      <c r="J110" s="46"/>
      <c r="K110" s="46"/>
      <c r="L110" s="232"/>
      <c r="M110" s="233"/>
      <c r="N110" s="234"/>
      <c r="O110" s="46"/>
      <c r="P110" s="46"/>
      <c r="Q110" s="46"/>
      <c r="R110" s="46"/>
      <c r="S110" s="51">
        <f t="shared" si="8"/>
        <v>0</v>
      </c>
      <c r="T110" s="46"/>
    </row>
    <row r="111" spans="1:47" ht="31.9" customHeight="1" x14ac:dyDescent="0.25">
      <c r="A111" s="116">
        <v>1</v>
      </c>
      <c r="B111" s="126" t="s">
        <v>71</v>
      </c>
      <c r="C111" s="43"/>
      <c r="D111" s="43"/>
      <c r="E111" s="48"/>
      <c r="F111" s="43"/>
      <c r="G111" s="46"/>
      <c r="H111" s="46"/>
      <c r="I111" s="46"/>
      <c r="J111" s="46"/>
      <c r="K111" s="46"/>
      <c r="L111" s="232"/>
      <c r="M111" s="233"/>
      <c r="N111" s="234"/>
      <c r="O111" s="46"/>
      <c r="P111" s="46"/>
      <c r="Q111" s="46"/>
      <c r="R111" s="46"/>
      <c r="S111" s="51">
        <f t="shared" si="8"/>
        <v>0</v>
      </c>
      <c r="T111" s="46"/>
    </row>
    <row r="112" spans="1:47" ht="33" customHeight="1" x14ac:dyDescent="0.25">
      <c r="A112" s="116">
        <v>2.1</v>
      </c>
      <c r="B112" s="117" t="s">
        <v>72</v>
      </c>
      <c r="C112" s="43"/>
      <c r="D112" s="43"/>
      <c r="E112" s="43"/>
      <c r="F112" s="43"/>
      <c r="G112" s="43"/>
      <c r="H112" s="46"/>
      <c r="I112" s="46"/>
      <c r="J112" s="46"/>
      <c r="K112" s="46"/>
      <c r="L112" s="232"/>
      <c r="M112" s="233"/>
      <c r="N112" s="234"/>
      <c r="O112" s="46"/>
      <c r="P112" s="46"/>
      <c r="Q112" s="46"/>
      <c r="R112" s="46"/>
      <c r="S112" s="51">
        <f t="shared" si="8"/>
        <v>0</v>
      </c>
      <c r="T112" s="43"/>
    </row>
    <row r="113" spans="1:20" ht="34.15" customHeight="1" x14ac:dyDescent="0.25">
      <c r="A113" s="116">
        <v>2.2000000000000002</v>
      </c>
      <c r="B113" s="117" t="s">
        <v>73</v>
      </c>
      <c r="C113" s="43"/>
      <c r="D113" s="43"/>
      <c r="E113" s="48"/>
      <c r="F113" s="43"/>
      <c r="G113" s="43"/>
      <c r="H113" s="46"/>
      <c r="I113" s="46"/>
      <c r="J113" s="46"/>
      <c r="K113" s="46"/>
      <c r="L113" s="232"/>
      <c r="M113" s="233"/>
      <c r="N113" s="234"/>
      <c r="O113" s="46"/>
      <c r="P113" s="46"/>
      <c r="Q113" s="46"/>
      <c r="R113" s="46"/>
      <c r="S113" s="51">
        <f t="shared" si="8"/>
        <v>0</v>
      </c>
      <c r="T113" s="43"/>
    </row>
    <row r="114" spans="1:20" ht="30.4" customHeight="1" x14ac:dyDescent="0.25">
      <c r="A114" s="116">
        <v>2.2999999999999998</v>
      </c>
      <c r="B114" s="117" t="s">
        <v>74</v>
      </c>
      <c r="C114" s="43"/>
      <c r="D114" s="43"/>
      <c r="E114" s="48"/>
      <c r="F114" s="43"/>
      <c r="G114" s="43"/>
      <c r="H114" s="46"/>
      <c r="I114" s="46"/>
      <c r="J114" s="46"/>
      <c r="K114" s="46"/>
      <c r="L114" s="232"/>
      <c r="M114" s="233"/>
      <c r="N114" s="234"/>
      <c r="O114" s="46"/>
      <c r="P114" s="46"/>
      <c r="Q114" s="46"/>
      <c r="R114" s="46"/>
      <c r="S114" s="51">
        <f t="shared" si="8"/>
        <v>0</v>
      </c>
      <c r="T114" s="43"/>
    </row>
    <row r="115" spans="1:20" ht="32.65" customHeight="1" x14ac:dyDescent="0.25">
      <c r="A115" s="116">
        <v>2.4</v>
      </c>
      <c r="B115" s="117" t="s">
        <v>75</v>
      </c>
      <c r="C115" s="43"/>
      <c r="D115" s="43"/>
      <c r="E115" s="48"/>
      <c r="F115" s="43"/>
      <c r="G115" s="43"/>
      <c r="H115" s="46"/>
      <c r="I115" s="46"/>
      <c r="J115" s="46"/>
      <c r="K115" s="46"/>
      <c r="L115" s="232"/>
      <c r="M115" s="233"/>
      <c r="N115" s="234"/>
      <c r="O115" s="46"/>
      <c r="P115" s="46"/>
      <c r="Q115" s="46"/>
      <c r="R115" s="46"/>
      <c r="S115" s="51">
        <f t="shared" si="8"/>
        <v>0</v>
      </c>
      <c r="T115" s="43"/>
    </row>
    <row r="116" spans="1:20" ht="31.5" customHeight="1" x14ac:dyDescent="0.25">
      <c r="A116" s="116">
        <v>2.5</v>
      </c>
      <c r="B116" s="117" t="s">
        <v>76</v>
      </c>
      <c r="C116" s="43"/>
      <c r="D116" s="43"/>
      <c r="E116" s="48"/>
      <c r="F116" s="43"/>
      <c r="G116" s="43"/>
      <c r="H116" s="46"/>
      <c r="I116" s="46"/>
      <c r="J116" s="46"/>
      <c r="K116" s="46"/>
      <c r="L116" s="232"/>
      <c r="M116" s="233"/>
      <c r="N116" s="234"/>
      <c r="O116" s="46"/>
      <c r="P116" s="46"/>
      <c r="Q116" s="46"/>
      <c r="R116" s="46"/>
      <c r="S116" s="51">
        <f t="shared" si="8"/>
        <v>0</v>
      </c>
      <c r="T116" s="43"/>
    </row>
    <row r="117" spans="1:20" ht="38.25" customHeight="1" x14ac:dyDescent="0.25">
      <c r="A117" s="116">
        <v>2.6</v>
      </c>
      <c r="B117" s="117" t="s">
        <v>77</v>
      </c>
      <c r="C117" s="43"/>
      <c r="D117" s="43"/>
      <c r="E117" s="48"/>
      <c r="F117" s="43"/>
      <c r="G117" s="43"/>
      <c r="H117" s="46"/>
      <c r="I117" s="46"/>
      <c r="J117" s="46"/>
      <c r="K117" s="46"/>
      <c r="L117" s="232"/>
      <c r="M117" s="233"/>
      <c r="N117" s="234"/>
      <c r="O117" s="46"/>
      <c r="P117" s="46"/>
      <c r="Q117" s="46"/>
      <c r="R117" s="46"/>
      <c r="S117" s="51">
        <f t="shared" si="8"/>
        <v>0</v>
      </c>
      <c r="T117" s="43"/>
    </row>
    <row r="118" spans="1:20" ht="24.75" customHeight="1" x14ac:dyDescent="0.25">
      <c r="A118" s="116">
        <v>2.7</v>
      </c>
      <c r="B118" s="117" t="s">
        <v>78</v>
      </c>
      <c r="C118" s="43"/>
      <c r="D118" s="43"/>
      <c r="E118" s="48"/>
      <c r="F118" s="43"/>
      <c r="G118" s="43"/>
      <c r="H118" s="46"/>
      <c r="I118" s="46"/>
      <c r="J118" s="46"/>
      <c r="K118" s="46"/>
      <c r="L118" s="232"/>
      <c r="M118" s="233"/>
      <c r="N118" s="234"/>
      <c r="O118" s="46"/>
      <c r="P118" s="46"/>
      <c r="Q118" s="46"/>
      <c r="R118" s="46"/>
      <c r="S118" s="51">
        <f t="shared" si="8"/>
        <v>0</v>
      </c>
      <c r="T118" s="43"/>
    </row>
    <row r="119" spans="1:20" ht="35.65" customHeight="1" x14ac:dyDescent="0.25">
      <c r="A119" s="116">
        <v>2.8</v>
      </c>
      <c r="B119" s="117" t="s">
        <v>79</v>
      </c>
      <c r="C119" s="43"/>
      <c r="D119" s="43"/>
      <c r="E119" s="48"/>
      <c r="F119" s="43"/>
      <c r="G119" s="43"/>
      <c r="H119" s="46"/>
      <c r="I119" s="46"/>
      <c r="J119" s="46"/>
      <c r="K119" s="46"/>
      <c r="L119" s="232"/>
      <c r="M119" s="233"/>
      <c r="N119" s="234"/>
      <c r="O119" s="46"/>
      <c r="P119" s="46"/>
      <c r="Q119" s="46"/>
      <c r="R119" s="46"/>
      <c r="S119" s="51">
        <f t="shared" si="8"/>
        <v>0</v>
      </c>
      <c r="T119" s="43"/>
    </row>
    <row r="120" spans="1:20" ht="31.5" customHeight="1" x14ac:dyDescent="0.25">
      <c r="A120" s="116">
        <v>3</v>
      </c>
      <c r="B120" s="117" t="s">
        <v>80</v>
      </c>
      <c r="C120" s="43"/>
      <c r="D120" s="43"/>
      <c r="E120" s="48"/>
      <c r="F120" s="43"/>
      <c r="G120" s="43"/>
      <c r="H120" s="46"/>
      <c r="I120" s="46"/>
      <c r="J120" s="46"/>
      <c r="K120" s="46"/>
      <c r="L120" s="232"/>
      <c r="M120" s="233"/>
      <c r="N120" s="234"/>
      <c r="O120" s="46"/>
      <c r="P120" s="46"/>
      <c r="Q120" s="46"/>
      <c r="R120" s="46"/>
      <c r="S120" s="51">
        <f t="shared" si="8"/>
        <v>0</v>
      </c>
      <c r="T120" s="43"/>
    </row>
    <row r="121" spans="1:20" ht="25.9" customHeight="1" x14ac:dyDescent="0.25">
      <c r="A121" s="116">
        <v>4</v>
      </c>
      <c r="B121" s="117" t="s">
        <v>81</v>
      </c>
      <c r="C121" s="45"/>
      <c r="D121" s="45"/>
      <c r="E121" s="44"/>
      <c r="F121" s="45"/>
      <c r="G121" s="45"/>
      <c r="H121" s="46"/>
      <c r="I121" s="46"/>
      <c r="J121" s="46"/>
      <c r="K121" s="46"/>
      <c r="L121" s="235"/>
      <c r="M121" s="236"/>
      <c r="N121" s="237"/>
      <c r="O121" s="47"/>
      <c r="P121" s="47"/>
      <c r="Q121" s="47"/>
      <c r="R121" s="47"/>
      <c r="S121" s="51">
        <f t="shared" si="8"/>
        <v>0</v>
      </c>
      <c r="T121" s="45"/>
    </row>
    <row r="122" spans="1:20" ht="33" customHeight="1" x14ac:dyDescent="0.25">
      <c r="A122" s="116">
        <v>5</v>
      </c>
      <c r="B122" s="117" t="s">
        <v>82</v>
      </c>
      <c r="C122" s="45"/>
      <c r="D122" s="45"/>
      <c r="E122" s="44"/>
      <c r="F122" s="45"/>
      <c r="G122" s="45"/>
      <c r="H122" s="46"/>
      <c r="I122" s="46"/>
      <c r="J122" s="46"/>
      <c r="K122" s="46"/>
      <c r="L122" s="43" t="s">
        <v>101</v>
      </c>
      <c r="M122" s="43" t="s">
        <v>102</v>
      </c>
      <c r="N122" s="49"/>
      <c r="O122" s="47"/>
      <c r="P122" s="47"/>
      <c r="Q122" s="47"/>
      <c r="R122" s="47"/>
      <c r="S122" s="51">
        <f>SUM(C122:R122)</f>
        <v>0</v>
      </c>
      <c r="T122" s="45"/>
    </row>
    <row r="123" spans="1:20" ht="37.9" customHeight="1" x14ac:dyDescent="0.25">
      <c r="A123" s="116">
        <v>6</v>
      </c>
      <c r="B123" s="117" t="s">
        <v>83</v>
      </c>
      <c r="C123" s="45"/>
      <c r="D123" s="45"/>
      <c r="E123" s="44"/>
      <c r="F123" s="45"/>
      <c r="G123" s="43"/>
      <c r="H123" s="46"/>
      <c r="I123" s="46"/>
      <c r="J123" s="46"/>
      <c r="K123" s="46"/>
      <c r="L123" s="370"/>
      <c r="M123" s="371"/>
      <c r="N123" s="372"/>
      <c r="O123" s="46"/>
      <c r="P123" s="46"/>
      <c r="Q123" s="46"/>
      <c r="R123" s="46"/>
      <c r="S123" s="51">
        <f t="shared" ref="S123:S124" si="9">SUM(C123:R123)</f>
        <v>0</v>
      </c>
      <c r="T123" s="43"/>
    </row>
    <row r="124" spans="1:20" ht="37.9" customHeight="1" x14ac:dyDescent="0.25">
      <c r="A124" s="116">
        <v>7</v>
      </c>
      <c r="B124" s="117" t="s">
        <v>84</v>
      </c>
      <c r="C124" s="45"/>
      <c r="D124" s="45"/>
      <c r="E124" s="44"/>
      <c r="F124" s="45"/>
      <c r="G124" s="43"/>
      <c r="H124" s="46"/>
      <c r="I124" s="46"/>
      <c r="J124" s="46"/>
      <c r="K124" s="46"/>
      <c r="L124" s="232"/>
      <c r="M124" s="233"/>
      <c r="N124" s="234"/>
      <c r="O124" s="46"/>
      <c r="P124" s="46"/>
      <c r="Q124" s="46"/>
      <c r="R124" s="46"/>
      <c r="S124" s="51">
        <f t="shared" si="9"/>
        <v>0</v>
      </c>
      <c r="T124" s="43"/>
    </row>
    <row r="125" spans="1:20" ht="24.75" customHeight="1" x14ac:dyDescent="0.25">
      <c r="A125" s="116">
        <v>8</v>
      </c>
      <c r="B125" s="117" t="s">
        <v>85</v>
      </c>
      <c r="C125" s="45"/>
      <c r="D125" s="45"/>
      <c r="E125" s="44"/>
      <c r="F125" s="45"/>
      <c r="G125" s="43"/>
      <c r="H125" s="46"/>
      <c r="I125" s="46"/>
      <c r="J125" s="46"/>
      <c r="K125" s="46"/>
      <c r="L125" s="235"/>
      <c r="M125" s="236"/>
      <c r="N125" s="237"/>
      <c r="O125" s="46"/>
      <c r="P125" s="46"/>
      <c r="Q125" s="46"/>
      <c r="R125" s="46"/>
      <c r="S125" s="51">
        <f>SUM(C125:R125)</f>
        <v>0</v>
      </c>
      <c r="T125" s="43"/>
    </row>
    <row r="126" spans="1:20" ht="13.15" customHeight="1" x14ac:dyDescent="0.25">
      <c r="A126" s="256" t="s">
        <v>103</v>
      </c>
      <c r="B126" s="257"/>
      <c r="C126" s="50">
        <f t="shared" ref="C126:K126" si="10">SUM(C108:C125)</f>
        <v>0</v>
      </c>
      <c r="D126" s="50">
        <f t="shared" si="10"/>
        <v>0</v>
      </c>
      <c r="E126" s="163">
        <f t="shared" si="10"/>
        <v>0</v>
      </c>
      <c r="F126" s="50">
        <f t="shared" si="10"/>
        <v>0</v>
      </c>
      <c r="G126" s="50">
        <f t="shared" si="10"/>
        <v>0</v>
      </c>
      <c r="H126" s="50">
        <f t="shared" si="10"/>
        <v>0</v>
      </c>
      <c r="I126" s="50">
        <f t="shared" si="10"/>
        <v>0</v>
      </c>
      <c r="J126" s="50">
        <f t="shared" si="10"/>
        <v>0</v>
      </c>
      <c r="K126" s="50">
        <f t="shared" si="10"/>
        <v>0</v>
      </c>
      <c r="L126" s="395" t="e">
        <f>L122+M122</f>
        <v>#VALUE!</v>
      </c>
      <c r="M126" s="396"/>
      <c r="N126" s="50">
        <f>N122</f>
        <v>0</v>
      </c>
      <c r="O126" s="50">
        <f t="shared" ref="O126:T126" si="11">SUM(O106:O125)</f>
        <v>0</v>
      </c>
      <c r="P126" s="50">
        <f t="shared" si="11"/>
        <v>0</v>
      </c>
      <c r="Q126" s="50">
        <f t="shared" si="11"/>
        <v>0</v>
      </c>
      <c r="R126" s="50">
        <f t="shared" si="11"/>
        <v>0</v>
      </c>
      <c r="S126" s="50">
        <f t="shared" si="11"/>
        <v>0</v>
      </c>
      <c r="T126" s="50">
        <f t="shared" si="11"/>
        <v>0</v>
      </c>
    </row>
    <row r="127" spans="1:20" ht="13" x14ac:dyDescent="0.25">
      <c r="A127" s="256" t="s">
        <v>104</v>
      </c>
      <c r="B127" s="257"/>
      <c r="C127" s="53" t="e">
        <f>C126/$C$6</f>
        <v>#DIV/0!</v>
      </c>
      <c r="D127" s="53" t="e">
        <f t="shared" ref="D127" si="12">D126/$C$6</f>
        <v>#DIV/0!</v>
      </c>
      <c r="E127" s="53" t="e">
        <f t="shared" ref="E127" si="13">E126/$C$6</f>
        <v>#DIV/0!</v>
      </c>
      <c r="F127" s="53" t="e">
        <f t="shared" ref="F127" si="14">F126/$C$6</f>
        <v>#DIV/0!</v>
      </c>
      <c r="G127" s="53" t="e">
        <f t="shared" ref="G127" si="15">G126/$C$6</f>
        <v>#DIV/0!</v>
      </c>
      <c r="H127" s="53" t="e">
        <f t="shared" ref="H127" si="16">H126/$C$6</f>
        <v>#DIV/0!</v>
      </c>
      <c r="I127" s="53" t="e">
        <f t="shared" ref="I127" si="17">I126/$C$6</f>
        <v>#DIV/0!</v>
      </c>
      <c r="J127" s="53" t="e">
        <f t="shared" ref="J127" si="18">J126/$C$6</f>
        <v>#DIV/0!</v>
      </c>
      <c r="K127" s="53" t="e">
        <f t="shared" ref="K127" si="19">K126/$C$6</f>
        <v>#DIV/0!</v>
      </c>
      <c r="L127" s="397" t="e">
        <f>L126/$C$6</f>
        <v>#VALUE!</v>
      </c>
      <c r="M127" s="398"/>
      <c r="N127" s="53" t="e">
        <f t="shared" ref="N127" si="20">N126/$C$6</f>
        <v>#DIV/0!</v>
      </c>
      <c r="O127" s="54" t="e">
        <f t="shared" ref="O127" si="21">O126/$C$6</f>
        <v>#DIV/0!</v>
      </c>
      <c r="P127" s="54" t="e">
        <f t="shared" ref="P127" si="22">P126/$C$6</f>
        <v>#DIV/0!</v>
      </c>
      <c r="Q127" s="54" t="e">
        <f t="shared" ref="Q127" si="23">Q126/$C$6</f>
        <v>#DIV/0!</v>
      </c>
      <c r="R127" s="54" t="e">
        <f t="shared" ref="R127" si="24">R126/$C$6</f>
        <v>#DIV/0!</v>
      </c>
      <c r="S127" s="54" t="e">
        <f t="shared" ref="S127" si="25">S126/$C$6</f>
        <v>#DIV/0!</v>
      </c>
      <c r="T127" s="53" t="e">
        <f t="shared" ref="T127" si="26">T126/$C$6</f>
        <v>#DIV/0!</v>
      </c>
    </row>
    <row r="128" spans="1:20" ht="13" x14ac:dyDescent="0.25">
      <c r="A128" s="164" t="s">
        <v>105</v>
      </c>
      <c r="B128" s="165"/>
      <c r="C128" s="165"/>
      <c r="D128" s="165"/>
      <c r="E128" s="165"/>
      <c r="F128" s="165"/>
      <c r="G128" s="165"/>
      <c r="H128" s="165"/>
      <c r="I128" s="165"/>
      <c r="J128" s="165"/>
      <c r="K128" s="165"/>
      <c r="L128" s="165"/>
      <c r="M128" s="165"/>
      <c r="N128" s="165"/>
      <c r="O128" s="165"/>
      <c r="P128" s="165"/>
      <c r="Q128" s="166"/>
      <c r="R128" s="166"/>
      <c r="S128" s="166"/>
      <c r="T128" s="166"/>
    </row>
    <row r="129" spans="1:20" ht="12.75" customHeight="1" x14ac:dyDescent="0.25">
      <c r="A129" s="228" t="s">
        <v>141</v>
      </c>
      <c r="B129" s="228"/>
      <c r="C129" s="228"/>
      <c r="D129" s="228"/>
      <c r="E129" s="228"/>
      <c r="F129" s="228"/>
      <c r="G129" s="228"/>
      <c r="H129" s="228"/>
      <c r="I129" s="228"/>
      <c r="J129" s="228"/>
      <c r="K129" s="228"/>
      <c r="L129" s="228"/>
      <c r="M129" s="228"/>
      <c r="N129" s="228"/>
      <c r="O129" s="228"/>
      <c r="P129" s="228"/>
      <c r="Q129" s="411"/>
      <c r="R129" s="412"/>
      <c r="S129" s="413"/>
      <c r="T129" s="133" t="s">
        <v>116</v>
      </c>
    </row>
    <row r="130" spans="1:20" ht="14.5" x14ac:dyDescent="0.25">
      <c r="A130" s="134" t="s">
        <v>118</v>
      </c>
      <c r="B130" s="134"/>
      <c r="C130" s="134"/>
      <c r="D130" s="134"/>
      <c r="E130" s="134"/>
      <c r="F130" s="134"/>
      <c r="G130" s="134"/>
      <c r="H130" s="134"/>
      <c r="I130" s="134"/>
      <c r="J130" s="134"/>
      <c r="K130" s="134"/>
      <c r="L130" s="134"/>
      <c r="M130" s="134"/>
      <c r="N130" s="134"/>
      <c r="O130" s="134"/>
      <c r="P130" s="134"/>
      <c r="Q130" s="219"/>
      <c r="R130" s="220"/>
      <c r="S130" s="221"/>
      <c r="T130" s="136" t="s">
        <v>124</v>
      </c>
    </row>
    <row r="131" spans="1:20" x14ac:dyDescent="0.25">
      <c r="A131" s="134"/>
      <c r="B131" s="134"/>
      <c r="C131" s="134"/>
      <c r="D131" s="134"/>
      <c r="E131" s="134"/>
      <c r="F131" s="134"/>
      <c r="G131" s="134"/>
      <c r="H131" s="134"/>
      <c r="I131" s="134"/>
      <c r="J131" s="134"/>
      <c r="K131" s="134"/>
      <c r="L131" s="134"/>
      <c r="M131" s="134"/>
      <c r="N131" s="134"/>
      <c r="O131" s="134"/>
      <c r="P131" s="134"/>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A36:B39"/>
    <mergeCell ref="C36:F36"/>
    <mergeCell ref="F50:G50"/>
    <mergeCell ref="F51:G51"/>
    <mergeCell ref="F52:G52"/>
    <mergeCell ref="F53:G53"/>
    <mergeCell ref="F54:G54"/>
    <mergeCell ref="E65:G65"/>
    <mergeCell ref="E66:G66"/>
    <mergeCell ref="A42:B42"/>
    <mergeCell ref="F43:G45"/>
    <mergeCell ref="C39:F39"/>
    <mergeCell ref="C37:F37"/>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5" x14ac:dyDescent="0.25"/>
  <cols>
    <col min="2" max="2" width="17.26953125" bestFit="1" customWidth="1"/>
    <col min="3" max="3" width="34.81640625" bestFit="1" customWidth="1"/>
  </cols>
  <sheetData>
    <row r="3" spans="2:3" x14ac:dyDescent="0.25">
      <c r="B3" t="s">
        <v>133</v>
      </c>
      <c r="C3" t="s">
        <v>144</v>
      </c>
    </row>
    <row r="4" spans="2:3" x14ac:dyDescent="0.25">
      <c r="B4" t="s">
        <v>131</v>
      </c>
      <c r="C4" t="s">
        <v>145</v>
      </c>
    </row>
    <row r="5" spans="2:3" x14ac:dyDescent="0.25">
      <c r="B5" t="s">
        <v>132</v>
      </c>
      <c r="C5" t="s">
        <v>146</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B6C90BFA8BE34591B98E83A4F75F1F" ma:contentTypeVersion="7" ma:contentTypeDescription="Create a new document." ma:contentTypeScope="" ma:versionID="89745622e70854dc3ae3733855149f02">
  <xsd:schema xmlns:xsd="http://www.w3.org/2001/XMLSchema" xmlns:xs="http://www.w3.org/2001/XMLSchema" xmlns:p="http://schemas.microsoft.com/office/2006/metadata/properties" xmlns:ns3="b8840554-5a65-4b15-b848-83dfa347dde7" xmlns:ns4="5ac78e13-b8d8-4ffa-b0c4-e3d0f8b533e4" targetNamespace="http://schemas.microsoft.com/office/2006/metadata/properties" ma:root="true" ma:fieldsID="162d9550b45569898515c55ab6069b01" ns3:_="" ns4:_="">
    <xsd:import namespace="b8840554-5a65-4b15-b848-83dfa347dde7"/>
    <xsd:import namespace="5ac78e13-b8d8-4ffa-b0c4-e3d0f8b533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40554-5a65-4b15-b848-83dfa347d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c78e13-b8d8-4ffa-b0c4-e3d0f8b533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892FD912-F40A-41CC-B6D7-E84FC47DA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40554-5a65-4b15-b848-83dfa347dde7"/>
    <ds:schemaRef ds:uri="5ac78e13-b8d8-4ffa-b0c4-e3d0f8b53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AC41D-121D-458C-8935-45D90E0649C3}">
  <ds:schemaRefs>
    <ds:schemaRef ds:uri="http://schemas.openxmlformats.org/package/2006/metadata/core-properties"/>
    <ds:schemaRef ds:uri="b8840554-5a65-4b15-b848-83dfa347dde7"/>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5ac78e13-b8d8-4ffa-b0c4-e3d0f8b533e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Rachel Cakebread</cp:lastModifiedBy>
  <cp:revision/>
  <cp:lastPrinted>2021-08-23T14:33:32Z</cp:lastPrinted>
  <dcterms:created xsi:type="dcterms:W3CDTF">2019-12-17T10:05:05Z</dcterms:created>
  <dcterms:modified xsi:type="dcterms:W3CDTF">2021-08-23T14:33:47Z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0x010100A4B6C90BFA8BE34591B98E83A4F75F1F</vt:lpwstr>
  </property>
</Properties>
</file>