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L:\Team Folders\EB7 Sustainabilty\Projects\19332 - 97 &amp; 97a Camden Mews\April 2021\"/>
    </mc:Choice>
  </mc:AlternateContent>
  <xr:revisionPtr revIDLastSave="0" documentId="8_{EBECBED5-9F06-4767-8EBB-EFF441F43308}" xr6:coauthVersionLast="46" xr6:coauthVersionMax="46" xr10:uidLastSave="{00000000-0000-0000-0000-000000000000}"/>
  <bookViews>
    <workbookView xWindow="6165" yWindow="1905" windowWidth="20010" windowHeight="12765" xr2:uid="{00000000-000D-0000-FFFF-FFFF00000000}"/>
  </bookViews>
  <sheets>
    <sheet name="CO2 - approved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 s="1"/>
  <c r="G3" i="3"/>
  <c r="G2" i="3"/>
  <c r="G4" i="3" s="1"/>
  <c r="H7" i="1" s="1"/>
  <c r="F2" i="3"/>
  <c r="C4" i="3"/>
  <c r="H8" i="1" l="1"/>
  <c r="I7" i="1" l="1"/>
  <c r="J7" i="1" s="1"/>
  <c r="I6" i="1"/>
  <c r="J6" i="1" s="1"/>
  <c r="I5" i="1"/>
  <c r="J5" i="1" s="1"/>
  <c r="I8" i="1"/>
  <c r="J8" i="1" s="1"/>
  <c r="C8" i="1" l="1"/>
  <c r="D8" i="1" s="1"/>
  <c r="E8" i="1" s="1"/>
  <c r="J9" i="1" s="1"/>
  <c r="D7" i="1"/>
  <c r="E7" i="1" s="1"/>
  <c r="D6" i="1"/>
  <c r="E6" i="1" s="1"/>
  <c r="D5" i="1"/>
  <c r="E5" i="1" s="1"/>
  <c r="J10" i="1" l="1"/>
  <c r="I9" i="1"/>
  <c r="I10" i="1" s="1"/>
</calcChain>
</file>

<file path=xl/sharedStrings.xml><?xml version="1.0" encoding="utf-8"?>
<sst xmlns="http://schemas.openxmlformats.org/spreadsheetml/2006/main" count="54" uniqueCount="31">
  <si>
    <t>Total tCO2</t>
  </si>
  <si>
    <t>Stage reduction, tCO2</t>
  </si>
  <si>
    <t>Stage reduction, %</t>
  </si>
  <si>
    <t>Baseline</t>
  </si>
  <si>
    <t>N/A</t>
  </si>
  <si>
    <t>Be Lean</t>
  </si>
  <si>
    <t>Be Clean</t>
  </si>
  <si>
    <t>Be Green</t>
  </si>
  <si>
    <t>TOTAL</t>
  </si>
  <si>
    <t>Shortfall</t>
  </si>
  <si>
    <t>Offset payment</t>
  </si>
  <si>
    <t>On-site target</t>
  </si>
  <si>
    <t>Approved Energy Statement</t>
  </si>
  <si>
    <t>n/a</t>
  </si>
  <si>
    <t>Residential new-build</t>
  </si>
  <si>
    <t>Condition 11 SAP report</t>
  </si>
  <si>
    <t>97 Camden Mews CO2 emissions</t>
  </si>
  <si>
    <t>15.8% target</t>
  </si>
  <si>
    <t>97a</t>
  </si>
  <si>
    <t>Floor area</t>
  </si>
  <si>
    <t>kgCO2/m2 Baseline</t>
  </si>
  <si>
    <t>kgCO2/m2 Be Green</t>
  </si>
  <si>
    <t>tCO2 Baseline</t>
  </si>
  <si>
    <t>tCO2 Be Green</t>
  </si>
  <si>
    <t>- Issue 1 No Baseline SAP sheet provided - unable to calculate overall CO2 reduction</t>
  </si>
  <si>
    <t>- Issue 2 No Be Lean &amp; Be Clean SAP sheets provided - unable to calculate Be Green CO2 reduction</t>
  </si>
  <si>
    <t>- Issue 3 Overall/Be Green carbon emissions exceed approved Baseline emissions</t>
  </si>
  <si>
    <t>- Informative: Baseline emissions at condition discharge stage should be same/similar to approved Baseline emissions</t>
  </si>
  <si>
    <t>Increase versus baseline</t>
  </si>
  <si>
    <t>Target as taken from approved ES / condition 31</t>
  </si>
  <si>
    <t>Baseline as taken from approved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</si>
</sst>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£&quot;#,##0"/>
    <numFmt numFmtId="166" formatCode="0.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9"/>
      <color theme="9"/>
      <name val="Arial"/>
      <family val="2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4BC9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3" fillId="0" borderId="6" xfId="0" quotePrefix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/>
    <xf numFmtId="166" fontId="3" fillId="0" borderId="6" xfId="0" quotePrefix="1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9" fillId="0" borderId="0" xfId="0" applyFont="1"/>
    <xf numFmtId="0" fontId="3" fillId="2" borderId="5" xfId="0" applyFont="1" applyFill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9" fontId="6" fillId="0" borderId="6" xfId="1" applyNumberFormat="1" applyFont="1" applyBorder="1" applyAlignment="1">
      <alignment horizontal="center" vertical="center" wrapText="1"/>
    </xf>
    <xf numFmtId="0" fontId="11" fillId="0" borderId="0" xfId="0" applyFont="1"/>
    <xf numFmtId="2" fontId="3" fillId="4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0" applyNumberFormat="1" applyFont="1"/>
    <xf numFmtId="2" fontId="12" fillId="0" borderId="0" xfId="0" applyNumberFormat="1" applyFont="1"/>
    <xf numFmtId="0" fontId="0" fillId="0" borderId="0" xfId="0" quotePrefix="1"/>
    <xf numFmtId="0" fontId="13" fillId="0" borderId="0" xfId="0" quotePrefix="1" applyFont="1"/>
    <xf numFmtId="166" fontId="14" fillId="0" borderId="6" xfId="0" applyNumberFormat="1" applyFont="1" applyBorder="1" applyAlignment="1">
      <alignment horizontal="center" vertical="center" wrapText="1"/>
    </xf>
    <xf numFmtId="164" fontId="14" fillId="0" borderId="6" xfId="0" quotePrefix="1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9" fontId="5" fillId="0" borderId="6" xfId="1" applyNumberFormat="1" applyFont="1" applyBorder="1" applyAlignment="1">
      <alignment horizontal="center" vertical="center" wrapText="1"/>
    </xf>
    <xf numFmtId="9" fontId="15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3" fillId="0" borderId="2" xfId="0" quotePrefix="1" applyNumberFormat="1" applyFont="1" applyBorder="1" applyAlignment="1">
      <alignment horizontal="center" vertical="center" wrapText="1"/>
    </xf>
    <xf numFmtId="165" fontId="3" fillId="0" borderId="3" xfId="0" quotePrefix="1" applyNumberFormat="1" applyFont="1" applyBorder="1" applyAlignment="1">
      <alignment horizontal="center" vertical="center" wrapText="1"/>
    </xf>
    <xf numFmtId="165" fontId="3" fillId="0" borderId="4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H7" sqref="H7"/>
    </sheetView>
  </sheetViews>
  <sheetFormatPr defaultRowHeight="15" x14ac:dyDescent="0.2"/>
  <cols>
    <col min="1" max="1" width="5" customWidth="1"/>
    <col min="2" max="2" width="9.88671875" bestFit="1" customWidth="1"/>
    <col min="3" max="3" width="7.5546875" customWidth="1"/>
    <col min="4" max="4" width="6.77734375" customWidth="1"/>
    <col min="5" max="5" width="6.21875" customWidth="1"/>
    <col min="8" max="8" width="7.21875" bestFit="1" customWidth="1"/>
    <col min="9" max="9" width="6.77734375" bestFit="1" customWidth="1"/>
  </cols>
  <sheetData>
    <row r="1" spans="1:11" ht="16.5" thickBot="1" x14ac:dyDescent="0.3">
      <c r="A1" s="8" t="s">
        <v>16</v>
      </c>
      <c r="C1" s="12"/>
      <c r="D1" s="12"/>
      <c r="E1" s="12"/>
    </row>
    <row r="2" spans="1:11" ht="15.75" customHeight="1" thickBot="1" x14ac:dyDescent="0.25">
      <c r="B2" s="33" t="s">
        <v>12</v>
      </c>
      <c r="C2" s="35" t="s">
        <v>14</v>
      </c>
      <c r="D2" s="36"/>
      <c r="E2" s="37"/>
      <c r="G2" s="33" t="s">
        <v>15</v>
      </c>
      <c r="H2" s="35" t="s">
        <v>14</v>
      </c>
      <c r="I2" s="36"/>
      <c r="J2" s="37"/>
    </row>
    <row r="3" spans="1:11" ht="36.75" thickBot="1" x14ac:dyDescent="0.25">
      <c r="B3" s="34"/>
      <c r="C3" s="1" t="s">
        <v>0</v>
      </c>
      <c r="D3" s="1" t="s">
        <v>1</v>
      </c>
      <c r="E3" s="1" t="s">
        <v>2</v>
      </c>
      <c r="G3" s="34"/>
      <c r="H3" s="1" t="s">
        <v>0</v>
      </c>
      <c r="I3" s="1" t="s">
        <v>1</v>
      </c>
      <c r="J3" s="1" t="s">
        <v>2</v>
      </c>
    </row>
    <row r="4" spans="1:11" ht="15.75" thickBot="1" x14ac:dyDescent="0.25">
      <c r="B4" s="2" t="s">
        <v>3</v>
      </c>
      <c r="C4" s="15">
        <v>3.93</v>
      </c>
      <c r="D4" s="19" t="s">
        <v>4</v>
      </c>
      <c r="E4" s="3" t="s">
        <v>4</v>
      </c>
      <c r="G4" s="2" t="s">
        <v>3</v>
      </c>
      <c r="H4" s="15">
        <v>4.0999999999999996</v>
      </c>
      <c r="I4" s="19" t="s">
        <v>4</v>
      </c>
      <c r="J4" s="3" t="s">
        <v>4</v>
      </c>
      <c r="K4" s="18" t="s">
        <v>30</v>
      </c>
    </row>
    <row r="5" spans="1:11" ht="15.75" thickBot="1" x14ac:dyDescent="0.25">
      <c r="B5" s="2" t="s">
        <v>5</v>
      </c>
      <c r="C5" s="15">
        <v>3.9</v>
      </c>
      <c r="D5" s="20">
        <f>C4-C5</f>
        <v>3.0000000000000249E-2</v>
      </c>
      <c r="E5" s="5">
        <f>D5/C4</f>
        <v>7.633587786259605E-3</v>
      </c>
      <c r="G5" s="2" t="s">
        <v>5</v>
      </c>
      <c r="H5" s="15">
        <v>4.0599999999999996</v>
      </c>
      <c r="I5" s="20">
        <f>H4-H5</f>
        <v>4.0000000000000036E-2</v>
      </c>
      <c r="J5" s="17">
        <f>I5/H4</f>
        <v>9.7560975609756184E-3</v>
      </c>
    </row>
    <row r="6" spans="1:11" ht="15.75" thickBot="1" x14ac:dyDescent="0.25">
      <c r="B6" s="2" t="s">
        <v>6</v>
      </c>
      <c r="C6" s="15">
        <v>3.71</v>
      </c>
      <c r="D6" s="20">
        <f>C5-C6</f>
        <v>0.18999999999999995</v>
      </c>
      <c r="E6" s="5">
        <f>D6/C5</f>
        <v>4.8717948717948704E-2</v>
      </c>
      <c r="G6" s="2" t="s">
        <v>6</v>
      </c>
      <c r="H6" s="15">
        <v>4.0599999999999996</v>
      </c>
      <c r="I6" s="20">
        <f>H5-H6</f>
        <v>0</v>
      </c>
      <c r="J6" s="17">
        <f>I6/H5</f>
        <v>0</v>
      </c>
    </row>
    <row r="7" spans="1:11" ht="15.75" thickBot="1" x14ac:dyDescent="0.25">
      <c r="B7" s="2" t="s">
        <v>7</v>
      </c>
      <c r="C7" s="15">
        <v>2.71</v>
      </c>
      <c r="D7" s="15">
        <f>C6-C7</f>
        <v>1</v>
      </c>
      <c r="E7" s="11">
        <f>D7/C6</f>
        <v>0.26954177897574122</v>
      </c>
      <c r="F7" s="18" t="s">
        <v>17</v>
      </c>
      <c r="G7" s="2" t="s">
        <v>7</v>
      </c>
      <c r="H7" s="15">
        <f>Sheet1!G4</f>
        <v>4.0566816000000001</v>
      </c>
      <c r="I7" s="15">
        <f>H6-H7</f>
        <v>3.3183999999994995E-3</v>
      </c>
      <c r="J7" s="31">
        <f>I7/H6</f>
        <v>8.1733990147770936E-4</v>
      </c>
      <c r="K7" s="18" t="s">
        <v>17</v>
      </c>
    </row>
    <row r="8" spans="1:11" ht="15.75" thickBot="1" x14ac:dyDescent="0.25">
      <c r="B8" s="2" t="s">
        <v>8</v>
      </c>
      <c r="C8" s="16">
        <f>C7</f>
        <v>2.71</v>
      </c>
      <c r="D8" s="16">
        <f>C4-C8</f>
        <v>1.2200000000000002</v>
      </c>
      <c r="E8" s="30">
        <f>D8/C4</f>
        <v>0.31043256997455476</v>
      </c>
      <c r="G8" s="2" t="s">
        <v>8</v>
      </c>
      <c r="H8" s="16">
        <f>H7</f>
        <v>4.0566816000000001</v>
      </c>
      <c r="I8" s="16">
        <f>H4-H8</f>
        <v>4.3318399999999535E-2</v>
      </c>
      <c r="J8" s="32">
        <f>I8/H4</f>
        <v>1.0565463414634034E-2</v>
      </c>
      <c r="K8" s="18" t="s">
        <v>28</v>
      </c>
    </row>
    <row r="9" spans="1:11" ht="24.75" thickBot="1" x14ac:dyDescent="0.25">
      <c r="B9" s="6" t="s">
        <v>11</v>
      </c>
      <c r="C9" s="9" t="s">
        <v>13</v>
      </c>
      <c r="D9" s="9" t="s">
        <v>13</v>
      </c>
      <c r="E9" s="9" t="s">
        <v>13</v>
      </c>
      <c r="G9" s="6" t="s">
        <v>11</v>
      </c>
      <c r="H9" s="10"/>
      <c r="I9" s="10">
        <f>J9*H4</f>
        <v>1.2727735368956745</v>
      </c>
      <c r="J9" s="14">
        <f>E8</f>
        <v>0.31043256997455476</v>
      </c>
      <c r="K9" s="18" t="s">
        <v>29</v>
      </c>
    </row>
    <row r="10" spans="1:11" ht="15.75" thickBot="1" x14ac:dyDescent="0.25">
      <c r="B10" s="13" t="s">
        <v>9</v>
      </c>
      <c r="C10" s="9" t="s">
        <v>13</v>
      </c>
      <c r="D10" s="9" t="s">
        <v>13</v>
      </c>
      <c r="E10" s="9" t="s">
        <v>13</v>
      </c>
      <c r="G10" s="13" t="s">
        <v>9</v>
      </c>
      <c r="H10" s="4"/>
      <c r="I10" s="28">
        <f>I9-I8</f>
        <v>1.229455136895675</v>
      </c>
      <c r="J10" s="29">
        <f>J9-J8</f>
        <v>0.29986710655992072</v>
      </c>
      <c r="K10" s="18"/>
    </row>
    <row r="11" spans="1:11" ht="15.75" thickBot="1" x14ac:dyDescent="0.25">
      <c r="B11" s="7" t="s">
        <v>10</v>
      </c>
      <c r="C11" s="38" t="s">
        <v>13</v>
      </c>
      <c r="D11" s="39"/>
      <c r="E11" s="40"/>
      <c r="G11" s="7" t="s">
        <v>10</v>
      </c>
      <c r="H11" s="38"/>
      <c r="I11" s="39"/>
      <c r="J11" s="40"/>
    </row>
    <row r="12" spans="1:11" ht="15.75" customHeight="1" x14ac:dyDescent="0.2"/>
    <row r="14" spans="1:11" x14ac:dyDescent="0.2">
      <c r="G14" s="26" t="s">
        <v>24</v>
      </c>
    </row>
    <row r="15" spans="1:11" x14ac:dyDescent="0.2">
      <c r="G15" s="26" t="s">
        <v>25</v>
      </c>
    </row>
    <row r="16" spans="1:11" x14ac:dyDescent="0.2">
      <c r="G16" s="26" t="s">
        <v>26</v>
      </c>
    </row>
    <row r="17" spans="7:7" x14ac:dyDescent="0.2">
      <c r="G17" s="27" t="s">
        <v>27</v>
      </c>
    </row>
  </sheetData>
  <mergeCells count="6">
    <mergeCell ref="B2:B3"/>
    <mergeCell ref="H2:J2"/>
    <mergeCell ref="G2:G3"/>
    <mergeCell ref="H11:J11"/>
    <mergeCell ref="C2:E2"/>
    <mergeCell ref="C11:E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0"/>
  <sheetViews>
    <sheetView workbookViewId="0">
      <selection activeCell="G4" sqref="G4"/>
    </sheetView>
  </sheetViews>
  <sheetFormatPr defaultRowHeight="15" x14ac:dyDescent="0.2"/>
  <cols>
    <col min="4" max="5" width="9.44140625" bestFit="1" customWidth="1"/>
  </cols>
  <sheetData>
    <row r="1" spans="2:7" ht="45" customHeight="1" x14ac:dyDescent="0.2">
      <c r="C1" t="s">
        <v>19</v>
      </c>
      <c r="D1" s="22" t="s">
        <v>20</v>
      </c>
      <c r="E1" s="22" t="s">
        <v>21</v>
      </c>
      <c r="F1" s="22" t="s">
        <v>22</v>
      </c>
      <c r="G1" s="22" t="s">
        <v>23</v>
      </c>
    </row>
    <row r="2" spans="2:7" x14ac:dyDescent="0.2">
      <c r="B2" s="21">
        <v>97</v>
      </c>
      <c r="C2">
        <v>113.46</v>
      </c>
      <c r="E2">
        <v>17.96</v>
      </c>
      <c r="F2" s="23">
        <f>D2*$C$2/1000</f>
        <v>0</v>
      </c>
      <c r="G2" s="23">
        <f>E2*$C$2/1000</f>
        <v>2.0377415999999999</v>
      </c>
    </row>
    <row r="3" spans="2:7" x14ac:dyDescent="0.2">
      <c r="B3" s="21" t="s">
        <v>18</v>
      </c>
      <c r="C3" s="23">
        <v>114</v>
      </c>
      <c r="E3">
        <v>17.71</v>
      </c>
      <c r="F3" s="23">
        <f>D3*$C$3/1000</f>
        <v>0</v>
      </c>
      <c r="G3" s="23">
        <f>E3*$C$3/1000</f>
        <v>2.0189400000000002</v>
      </c>
    </row>
    <row r="4" spans="2:7" ht="15.75" x14ac:dyDescent="0.25">
      <c r="B4" s="21" t="s">
        <v>8</v>
      </c>
      <c r="C4" s="8">
        <f>SUM(C2:C3)</f>
        <v>227.45999999999998</v>
      </c>
      <c r="F4" s="24">
        <f>SUM(F2:F3)</f>
        <v>0</v>
      </c>
      <c r="G4" s="25">
        <f>SUM(G2:G3)</f>
        <v>4.0566816000000001</v>
      </c>
    </row>
    <row r="5" spans="2:7" x14ac:dyDescent="0.2">
      <c r="B5" s="21"/>
    </row>
    <row r="6" spans="2:7" x14ac:dyDescent="0.2">
      <c r="B6" s="21"/>
    </row>
    <row r="7" spans="2:7" x14ac:dyDescent="0.2">
      <c r="B7" s="21"/>
    </row>
    <row r="8" spans="2:7" x14ac:dyDescent="0.2">
      <c r="B8" s="21"/>
    </row>
    <row r="9" spans="2:7" x14ac:dyDescent="0.2">
      <c r="B9" s="21"/>
    </row>
    <row r="10" spans="2:7" x14ac:dyDescent="0.2">
      <c r="B1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CO2 - approved</vt:lpstr>
      <vt:lpstr>Sheet1</vt:lpstr>
    </vt:vector>
  </TitlesOfParts>
  <Company>London Borough of Camden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Berry-Khan, Gabriel</dc:creator>
  <cp:lastModifiedBy>Kayleigh Sheridan</cp:lastModifiedBy>
  <dcterms:created xsi:type="dcterms:W3CDTF">2018-03-22T13:38:53Z</dcterms:created>
  <dcterms:modified xsi:type="dcterms:W3CDTF">2021-04-30T07:25:45Z</dcterms:modified>
</cp:coreProperties>
</file>