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
    </mc:Choice>
  </mc:AlternateContent>
  <xr:revisionPtr revIDLastSave="0" documentId="13_ncr:1_{25E5F2FA-EFF6-40A7-8511-87D4249A034E}" xr6:coauthVersionLast="36" xr6:coauthVersionMax="36" xr10:uidLastSave="{00000000-0000-0000-0000-000000000000}"/>
  <bookViews>
    <workbookView xWindow="0" yWindow="0" windowWidth="28800" windowHeight="12210" tabRatio="834" activeTab="5" xr2:uid="{00000000-000D-0000-FFFF-FFFF00000000}"/>
  </bookViews>
  <sheets>
    <sheet name="Project Summary" sheetId="1" r:id="rId1"/>
    <sheet name="Valuation Summary" sheetId="27" r:id="rId2"/>
    <sheet name="Project Overheads &amp; Scaffold" sheetId="26" r:id="rId3"/>
    <sheet name="1-44 Denyer House" sheetId="3" r:id="rId4"/>
    <sheet name="1-10 Lissenden Mansions" sheetId="4" r:id="rId5"/>
    <sheet name="25 Troyes House" sheetId="5" r:id="rId6"/>
    <sheet name="11-20 Lissenden Mansions" sheetId="6" r:id="rId7"/>
    <sheet name="5 Gillies Street" sheetId="7" r:id="rId8"/>
    <sheet name="8 Dale Street" sheetId="8" r:id="rId9"/>
    <sheet name="11 Gillies Street" sheetId="9" r:id="rId10"/>
    <sheet name="30 Grove Terrace" sheetId="10" r:id="rId11"/>
    <sheet name="25 Elaine Grove" sheetId="11" r:id="rId12"/>
    <sheet name="130 POW Road" sheetId="12" r:id="rId13"/>
    <sheet name="25 Herbert Street " sheetId="13" r:id="rId14"/>
    <sheet name="128 POW Road" sheetId="14" r:id="rId15"/>
    <sheet name="10 Gillies Street" sheetId="16" r:id="rId16"/>
    <sheet name="17 Ascham Street" sheetId="17" r:id="rId17"/>
    <sheet name="13 Doynton Street" sheetId="15" r:id="rId18"/>
    <sheet name="111 Chetwynd Road" sheetId="18" r:id="rId19"/>
    <sheet name="19 Ascham Street" sheetId="19" r:id="rId20"/>
    <sheet name="66 Leverton Street" sheetId="20" r:id="rId21"/>
    <sheet name="13 Oseney Street" sheetId="21" r:id="rId22"/>
    <sheet name="29 Grove Terrace" sheetId="22" r:id="rId23"/>
    <sheet name="28 Leighton Road" sheetId="23" r:id="rId24"/>
    <sheet name="13 Mortimer Terrace" sheetId="24" r:id="rId25"/>
    <sheet name="13 Winscombe Terrace" sheetId="25" r:id="rId26"/>
  </sheets>
  <externalReferences>
    <externalReference r:id="rId27"/>
  </externalReferences>
  <definedNames>
    <definedName name="_xlnm._FilterDatabase" localSheetId="2" hidden="1">'Project Overheads &amp; Scaffold'!$A$8:$W$55</definedName>
    <definedName name="PropertyStart">'[1]Packet Rate Library'!$V$7</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9" i="26" l="1"/>
  <c r="D70" i="26" s="1"/>
  <c r="Y23" i="5"/>
  <c r="AB23" i="5" s="1"/>
  <c r="Y24" i="5"/>
  <c r="Y27" i="5"/>
  <c r="AB27" i="5" s="1"/>
  <c r="AE27" i="5" s="1"/>
  <c r="Y25" i="5"/>
  <c r="AD25" i="5" s="1"/>
  <c r="AB25" i="5"/>
  <c r="AE25" i="5" s="1"/>
  <c r="Y26" i="5"/>
  <c r="AB26" i="5" s="1"/>
  <c r="Y28" i="5"/>
  <c r="AD27" i="5"/>
  <c r="AD23" i="5"/>
  <c r="AD26" i="5"/>
  <c r="S50" i="26"/>
  <c r="U50" i="26" s="1"/>
  <c r="D66" i="26"/>
  <c r="P34" i="26" s="1"/>
  <c r="S34" i="26" s="1"/>
  <c r="D65" i="26"/>
  <c r="D60" i="26"/>
  <c r="D61" i="26" s="1"/>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S49" i="26"/>
  <c r="W49" i="26" s="1"/>
  <c r="S48" i="26"/>
  <c r="S47" i="26"/>
  <c r="U47" i="26" s="1"/>
  <c r="S46" i="26"/>
  <c r="U46" i="26" s="1"/>
  <c r="S45" i="26"/>
  <c r="U45" i="26" s="1"/>
  <c r="S44" i="26"/>
  <c r="W44" i="26" s="1"/>
  <c r="S43" i="26"/>
  <c r="W43" i="26" s="1"/>
  <c r="S42" i="26"/>
  <c r="S41" i="26"/>
  <c r="U41" i="26" s="1"/>
  <c r="S29" i="26"/>
  <c r="S27" i="26"/>
  <c r="S23" i="26"/>
  <c r="U23" i="26" s="1"/>
  <c r="S22" i="26"/>
  <c r="U22" i="26" s="1"/>
  <c r="S20" i="26"/>
  <c r="S18" i="26"/>
  <c r="S17" i="26"/>
  <c r="S16" i="26"/>
  <c r="U16" i="26" s="1"/>
  <c r="S14" i="26"/>
  <c r="S12" i="26"/>
  <c r="W12" i="26" s="1"/>
  <c r="S11" i="26"/>
  <c r="U11" i="26" s="1"/>
  <c r="W11" i="26"/>
  <c r="W23" i="26"/>
  <c r="W45" i="26"/>
  <c r="U12" i="26"/>
  <c r="W16" i="26"/>
  <c r="W20" i="26"/>
  <c r="U20" i="26"/>
  <c r="W29" i="26"/>
  <c r="U29" i="26"/>
  <c r="W42" i="26"/>
  <c r="U42" i="26"/>
  <c r="W46" i="26"/>
  <c r="U43" i="26"/>
  <c r="W47" i="26"/>
  <c r="W22" i="26"/>
  <c r="U44" i="26"/>
  <c r="D33" i="1"/>
  <c r="E33" i="1"/>
  <c r="F33" i="1"/>
  <c r="C33" i="1"/>
  <c r="J33" i="1"/>
  <c r="AE10" i="24"/>
  <c r="AE12" i="24"/>
  <c r="AE17" i="24"/>
  <c r="AE24" i="24"/>
  <c r="AE25" i="24"/>
  <c r="AE26" i="24"/>
  <c r="AE29" i="24"/>
  <c r="AE34" i="24"/>
  <c r="AE35" i="24"/>
  <c r="AE12" i="21"/>
  <c r="AE15" i="21"/>
  <c r="AE47" i="21"/>
  <c r="AE10" i="19"/>
  <c r="AE12" i="19"/>
  <c r="AE17" i="19"/>
  <c r="AE29" i="19"/>
  <c r="AE37" i="19"/>
  <c r="AE10" i="18"/>
  <c r="AE12" i="18"/>
  <c r="AE12" i="16"/>
  <c r="AE13" i="16"/>
  <c r="AE12" i="12"/>
  <c r="AE13" i="12"/>
  <c r="AE14" i="12"/>
  <c r="AE10" i="11"/>
  <c r="AE12" i="11"/>
  <c r="AE13" i="11"/>
  <c r="AE14" i="11"/>
  <c r="AE10" i="10"/>
  <c r="AE12" i="10"/>
  <c r="AE16" i="10"/>
  <c r="AE12" i="8"/>
  <c r="AE13" i="8"/>
  <c r="AE14" i="8"/>
  <c r="AE13" i="3"/>
  <c r="AE19" i="3"/>
  <c r="AE22" i="3"/>
  <c r="AE25" i="3"/>
  <c r="AE32" i="3"/>
  <c r="AB50" i="24"/>
  <c r="AD50" i="24"/>
  <c r="AD60" i="23"/>
  <c r="Y49" i="23"/>
  <c r="Y50" i="23"/>
  <c r="AB50" i="23" s="1"/>
  <c r="Y51" i="23"/>
  <c r="AD51" i="23"/>
  <c r="Y52" i="23"/>
  <c r="AB52" i="23" s="1"/>
  <c r="Y53" i="23"/>
  <c r="AD53" i="23"/>
  <c r="Y54" i="23"/>
  <c r="AB54" i="23" s="1"/>
  <c r="Y55" i="23"/>
  <c r="Y56" i="23"/>
  <c r="Y57" i="23"/>
  <c r="AD57" i="23"/>
  <c r="Y58" i="23"/>
  <c r="AB58" i="23" s="1"/>
  <c r="Y59" i="23"/>
  <c r="AD59" i="23" s="1"/>
  <c r="AD61" i="23"/>
  <c r="AB62" i="23"/>
  <c r="AD63" i="23"/>
  <c r="AB51" i="23"/>
  <c r="AE51" i="23" s="1"/>
  <c r="AD52" i="23"/>
  <c r="AB53" i="23"/>
  <c r="AB57" i="23"/>
  <c r="AE57" i="23" s="1"/>
  <c r="AB59" i="23"/>
  <c r="AB60" i="23"/>
  <c r="AB61" i="23"/>
  <c r="AD62" i="23"/>
  <c r="AB63" i="23"/>
  <c r="AE63" i="23" s="1"/>
  <c r="AB64" i="23"/>
  <c r="AD64" i="23"/>
  <c r="AD58" i="21"/>
  <c r="AD13" i="21"/>
  <c r="AD14" i="21"/>
  <c r="AD23" i="21"/>
  <c r="AD25" i="21"/>
  <c r="AD26" i="21"/>
  <c r="AD27" i="21"/>
  <c r="AD28" i="21"/>
  <c r="AD29" i="21"/>
  <c r="AD30" i="21"/>
  <c r="AD31" i="21"/>
  <c r="AD32" i="21"/>
  <c r="AD33" i="21"/>
  <c r="AD34" i="21"/>
  <c r="AD35" i="21"/>
  <c r="AD36" i="21"/>
  <c r="AD37" i="21"/>
  <c r="AD42" i="21"/>
  <c r="AD43" i="21"/>
  <c r="AD44" i="21"/>
  <c r="AD45" i="21"/>
  <c r="AD46" i="21"/>
  <c r="AD54" i="21"/>
  <c r="Y49" i="21"/>
  <c r="AD49" i="21" s="1"/>
  <c r="Y50" i="21"/>
  <c r="Y51" i="21"/>
  <c r="AD51" i="21" s="1"/>
  <c r="Y52" i="21"/>
  <c r="AD52" i="21" s="1"/>
  <c r="Y53" i="21"/>
  <c r="AD53" i="21" s="1"/>
  <c r="Y54" i="21"/>
  <c r="Y55" i="21"/>
  <c r="AB55" i="21" s="1"/>
  <c r="Y56" i="21"/>
  <c r="AB56" i="21" s="1"/>
  <c r="Y57" i="21"/>
  <c r="Y58" i="21"/>
  <c r="AB51" i="21"/>
  <c r="AB52" i="21"/>
  <c r="AB54" i="21"/>
  <c r="AB58" i="21"/>
  <c r="AE58" i="21" s="1"/>
  <c r="AD49" i="19"/>
  <c r="Y52" i="19"/>
  <c r="Y53" i="19"/>
  <c r="AB53" i="19" s="1"/>
  <c r="Y54" i="19"/>
  <c r="AB54" i="19" s="1"/>
  <c r="Y55" i="19"/>
  <c r="AD55" i="19" s="1"/>
  <c r="Y56" i="19"/>
  <c r="Y57" i="19"/>
  <c r="AB57" i="19"/>
  <c r="Y58" i="19"/>
  <c r="AD58" i="19" s="1"/>
  <c r="Y59" i="19"/>
  <c r="AD60" i="19"/>
  <c r="AB61" i="19"/>
  <c r="AD64" i="19"/>
  <c r="AB50" i="19"/>
  <c r="AD50" i="19"/>
  <c r="AB51" i="19"/>
  <c r="AE51" i="19" s="1"/>
  <c r="AD51" i="19"/>
  <c r="AB58" i="19"/>
  <c r="AB59" i="19"/>
  <c r="AD59" i="19"/>
  <c r="AB60" i="19"/>
  <c r="AE60" i="19" s="1"/>
  <c r="AB62" i="19"/>
  <c r="AD62" i="19"/>
  <c r="AB63" i="19"/>
  <c r="AD63" i="19"/>
  <c r="AB64" i="19"/>
  <c r="Y49" i="18"/>
  <c r="Y50" i="18"/>
  <c r="AD50" i="18"/>
  <c r="Y51" i="18"/>
  <c r="AB51" i="18" s="1"/>
  <c r="Y52" i="18"/>
  <c r="Y53" i="18"/>
  <c r="AB53" i="18"/>
  <c r="Y54" i="18"/>
  <c r="Y55" i="18"/>
  <c r="AB55" i="18" s="1"/>
  <c r="Y56" i="18"/>
  <c r="AD56" i="18" s="1"/>
  <c r="Y57" i="18"/>
  <c r="AB57" i="18"/>
  <c r="Y58" i="18"/>
  <c r="Y59" i="18"/>
  <c r="AD59" i="18" s="1"/>
  <c r="AD60" i="18"/>
  <c r="AB61" i="18"/>
  <c r="AD62" i="18"/>
  <c r="AD63" i="18"/>
  <c r="AD64" i="18"/>
  <c r="Y48" i="18"/>
  <c r="AB48" i="18" s="1"/>
  <c r="AB50" i="18"/>
  <c r="AD51" i="18"/>
  <c r="AD57" i="18"/>
  <c r="AB59" i="18"/>
  <c r="AB60" i="18"/>
  <c r="AE60" i="18" s="1"/>
  <c r="AB62" i="18"/>
  <c r="AE62" i="18" s="1"/>
  <c r="AB63" i="18"/>
  <c r="AE63" i="18" s="1"/>
  <c r="AD45" i="14"/>
  <c r="AB58" i="12"/>
  <c r="AB51" i="12"/>
  <c r="AB53" i="12"/>
  <c r="AD53" i="12"/>
  <c r="AB54" i="12"/>
  <c r="AD54" i="12"/>
  <c r="AB55" i="12"/>
  <c r="AD55" i="12"/>
  <c r="AB56" i="12"/>
  <c r="AD56" i="12"/>
  <c r="AE56" i="12" s="1"/>
  <c r="AB57" i="12"/>
  <c r="AD57" i="12"/>
  <c r="AD58" i="12"/>
  <c r="Y50" i="12"/>
  <c r="AB50" i="12" s="1"/>
  <c r="Y51" i="12"/>
  <c r="AD51" i="12" s="1"/>
  <c r="Y52" i="12"/>
  <c r="Y53" i="12"/>
  <c r="Y50" i="11"/>
  <c r="AB50" i="11" s="1"/>
  <c r="Y51" i="11"/>
  <c r="Y52" i="11"/>
  <c r="AB52" i="11" s="1"/>
  <c r="Y53" i="11"/>
  <c r="Y54" i="11"/>
  <c r="AB54" i="11" s="1"/>
  <c r="Y55" i="11"/>
  <c r="Y56" i="11"/>
  <c r="AB56" i="11" s="1"/>
  <c r="AB51" i="11"/>
  <c r="AE51" i="11" s="1"/>
  <c r="AD51" i="11"/>
  <c r="AB50" i="9"/>
  <c r="AD50" i="9"/>
  <c r="AB51" i="9"/>
  <c r="AD51" i="9"/>
  <c r="AB52" i="9"/>
  <c r="AD52" i="9"/>
  <c r="AB53" i="9"/>
  <c r="AD53" i="9"/>
  <c r="AB54" i="9"/>
  <c r="AD54" i="9"/>
  <c r="AE54" i="9" s="1"/>
  <c r="AB50" i="8"/>
  <c r="AD50" i="8"/>
  <c r="AB51" i="8"/>
  <c r="AD51" i="8"/>
  <c r="AE51" i="8" s="1"/>
  <c r="Y12" i="6"/>
  <c r="Y51" i="6"/>
  <c r="AD30" i="5"/>
  <c r="AD48" i="4"/>
  <c r="Y17" i="4"/>
  <c r="Y8" i="4"/>
  <c r="AB29" i="5"/>
  <c r="Y15" i="5"/>
  <c r="Y11" i="5"/>
  <c r="Y8" i="5"/>
  <c r="AD8" i="5"/>
  <c r="Y48" i="6"/>
  <c r="Y46" i="6"/>
  <c r="Y44" i="6"/>
  <c r="Y41" i="6"/>
  <c r="Y39" i="6"/>
  <c r="AB39" i="6" s="1"/>
  <c r="Y36" i="6"/>
  <c r="AB36" i="6"/>
  <c r="Y32" i="6"/>
  <c r="AB32" i="6" s="1"/>
  <c r="Y30" i="6"/>
  <c r="Y28" i="6"/>
  <c r="Y26" i="6"/>
  <c r="AD26" i="6" s="1"/>
  <c r="Y24" i="6"/>
  <c r="AD24" i="6"/>
  <c r="Y21" i="6"/>
  <c r="Y19" i="6"/>
  <c r="Y15" i="6"/>
  <c r="Y13" i="6"/>
  <c r="Y8" i="6"/>
  <c r="AB8" i="6" s="1"/>
  <c r="Y37" i="7"/>
  <c r="AB37" i="7" s="1"/>
  <c r="Y35" i="7"/>
  <c r="AB35" i="7" s="1"/>
  <c r="Y20" i="7"/>
  <c r="Y16" i="7"/>
  <c r="Y11" i="7"/>
  <c r="Y37" i="8"/>
  <c r="AB34" i="8"/>
  <c r="Y32" i="8"/>
  <c r="AB32" i="8" s="1"/>
  <c r="Y30" i="8"/>
  <c r="AB30" i="8" s="1"/>
  <c r="Y27" i="8"/>
  <c r="Y22" i="8"/>
  <c r="AD22" i="8" s="1"/>
  <c r="Y17" i="8"/>
  <c r="AD17" i="8"/>
  <c r="Y49" i="9"/>
  <c r="Y47" i="9"/>
  <c r="Y45" i="9"/>
  <c r="AD45" i="9"/>
  <c r="Y43" i="9"/>
  <c r="Y41" i="9"/>
  <c r="AD41" i="9" s="1"/>
  <c r="Y33" i="9"/>
  <c r="Y30" i="9"/>
  <c r="AD30" i="9" s="1"/>
  <c r="Y27" i="9"/>
  <c r="Y25" i="9"/>
  <c r="AD25" i="9"/>
  <c r="Y22" i="9"/>
  <c r="Y20" i="9"/>
  <c r="Y17" i="9"/>
  <c r="Y15" i="9"/>
  <c r="Y35" i="10"/>
  <c r="Y33" i="10"/>
  <c r="AB33" i="10" s="1"/>
  <c r="Y30" i="10"/>
  <c r="Y28" i="10"/>
  <c r="Y26" i="10"/>
  <c r="AB26" i="10" s="1"/>
  <c r="Y21" i="10"/>
  <c r="AB21" i="10" s="1"/>
  <c r="Y19" i="10"/>
  <c r="Y17" i="10"/>
  <c r="Y11" i="10"/>
  <c r="Y48" i="11"/>
  <c r="Y46" i="11"/>
  <c r="Y44" i="11"/>
  <c r="AB44" i="11" s="1"/>
  <c r="Y41" i="11"/>
  <c r="Y38" i="11"/>
  <c r="AB38" i="11" s="1"/>
  <c r="Y36" i="11"/>
  <c r="Y34" i="11"/>
  <c r="AB34" i="11" s="1"/>
  <c r="Y31" i="11"/>
  <c r="Y29" i="11"/>
  <c r="Y24" i="11"/>
  <c r="Y21" i="11"/>
  <c r="AD21" i="11" s="1"/>
  <c r="Y19" i="11"/>
  <c r="Y17" i="11"/>
  <c r="Y15" i="11"/>
  <c r="Y9" i="11"/>
  <c r="AD9" i="11"/>
  <c r="Y49" i="12"/>
  <c r="AB44" i="12"/>
  <c r="AD42" i="12"/>
  <c r="AB39" i="12"/>
  <c r="Y37" i="12"/>
  <c r="AB37" i="12" s="1"/>
  <c r="Y35" i="12"/>
  <c r="AB35" i="12" s="1"/>
  <c r="Y32" i="12"/>
  <c r="Y30" i="12"/>
  <c r="Y20" i="12"/>
  <c r="Y16" i="12"/>
  <c r="Y11" i="12"/>
  <c r="AD11" i="12"/>
  <c r="Y8" i="12"/>
  <c r="AD8" i="12" s="1"/>
  <c r="Y42" i="13"/>
  <c r="Y40" i="13"/>
  <c r="Y34" i="13"/>
  <c r="Y29" i="13"/>
  <c r="Y21" i="13"/>
  <c r="AD21" i="13" s="1"/>
  <c r="Y16" i="13"/>
  <c r="Y14" i="13"/>
  <c r="Y11" i="13"/>
  <c r="Y8" i="13"/>
  <c r="Y43" i="14"/>
  <c r="Y41" i="14"/>
  <c r="AD41" i="14" s="1"/>
  <c r="Y39" i="14"/>
  <c r="Y37" i="14"/>
  <c r="Y31" i="14"/>
  <c r="AB31" i="14" s="1"/>
  <c r="Y26" i="14"/>
  <c r="Y21" i="14"/>
  <c r="AD21" i="14" s="1"/>
  <c r="Y19" i="14"/>
  <c r="Y14" i="14"/>
  <c r="Y11" i="14"/>
  <c r="Y8" i="14"/>
  <c r="AB8" i="14" s="1"/>
  <c r="Y28" i="16"/>
  <c r="AB28" i="16" s="1"/>
  <c r="Y26" i="16"/>
  <c r="AB26" i="16" s="1"/>
  <c r="Y23" i="16"/>
  <c r="Y20" i="16"/>
  <c r="Y15" i="16"/>
  <c r="AD15" i="16"/>
  <c r="Y11" i="16"/>
  <c r="AD48" i="17"/>
  <c r="AB46" i="17"/>
  <c r="Y44" i="17"/>
  <c r="AD44" i="17" s="1"/>
  <c r="Y42" i="17"/>
  <c r="Y40" i="17"/>
  <c r="AD40" i="17"/>
  <c r="AD32" i="17"/>
  <c r="Y30" i="17"/>
  <c r="AB30" i="17" s="1"/>
  <c r="Y28" i="17"/>
  <c r="AB28" i="17" s="1"/>
  <c r="AD28" i="17"/>
  <c r="Y24" i="17"/>
  <c r="AD24" i="17" s="1"/>
  <c r="Y17" i="17"/>
  <c r="AD17" i="17"/>
  <c r="Y14" i="17"/>
  <c r="AB14" i="17" s="1"/>
  <c r="Y11" i="17"/>
  <c r="Y8" i="17"/>
  <c r="AD8" i="17"/>
  <c r="Y29" i="15"/>
  <c r="AD29" i="15" s="1"/>
  <c r="Y26" i="15"/>
  <c r="Y20" i="15"/>
  <c r="AB20" i="15"/>
  <c r="Y18" i="15"/>
  <c r="Y11" i="15"/>
  <c r="AD11" i="15" s="1"/>
  <c r="Y34" i="18"/>
  <c r="AD34" i="18" s="1"/>
  <c r="Y32" i="18"/>
  <c r="Y29" i="18"/>
  <c r="Y26" i="18"/>
  <c r="AD26" i="18" s="1"/>
  <c r="Y23" i="18"/>
  <c r="AD23" i="18" s="1"/>
  <c r="Y19" i="18"/>
  <c r="AD14" i="18"/>
  <c r="Y11" i="18"/>
  <c r="Y8" i="18"/>
  <c r="AB8" i="18" s="1"/>
  <c r="Y45" i="19"/>
  <c r="AB45" i="19" s="1"/>
  <c r="Y43" i="19"/>
  <c r="AB43" i="19" s="1"/>
  <c r="Y33" i="19"/>
  <c r="Y31" i="19"/>
  <c r="AB31" i="19" s="1"/>
  <c r="Y26" i="19"/>
  <c r="AB26" i="19" s="1"/>
  <c r="Y15" i="19"/>
  <c r="AB15" i="19" s="1"/>
  <c r="Y13" i="19"/>
  <c r="Y38" i="20"/>
  <c r="AB38" i="20" s="1"/>
  <c r="Y33" i="20"/>
  <c r="AB33" i="20" s="1"/>
  <c r="Y31" i="20"/>
  <c r="AB31" i="20" s="1"/>
  <c r="Y28" i="20"/>
  <c r="AD28" i="20" s="1"/>
  <c r="Y18" i="20"/>
  <c r="Y13" i="20"/>
  <c r="AD13" i="20" s="1"/>
  <c r="Y42" i="21"/>
  <c r="Y40" i="21"/>
  <c r="AD40" i="21" s="1"/>
  <c r="Y22" i="21"/>
  <c r="AD22" i="21" s="1"/>
  <c r="Y18" i="21"/>
  <c r="AD18" i="21" s="1"/>
  <c r="AB13" i="21"/>
  <c r="Y9" i="21"/>
  <c r="AB9" i="21" s="1"/>
  <c r="AB44" i="22"/>
  <c r="AD34" i="22"/>
  <c r="Y32" i="22"/>
  <c r="AB32" i="22" s="1"/>
  <c r="Y29" i="22"/>
  <c r="AB24" i="22"/>
  <c r="Y20" i="22"/>
  <c r="AB20" i="22" s="1"/>
  <c r="Y9" i="22"/>
  <c r="Y41" i="23"/>
  <c r="Y39" i="23"/>
  <c r="AD39" i="23" s="1"/>
  <c r="Y37" i="23"/>
  <c r="Y26" i="23"/>
  <c r="AD26" i="23" s="1"/>
  <c r="Y22" i="23"/>
  <c r="Y13" i="23"/>
  <c r="AD13" i="23" s="1"/>
  <c r="Y41" i="24"/>
  <c r="AD41" i="24" s="1"/>
  <c r="Y39" i="24"/>
  <c r="Y37" i="24"/>
  <c r="AD37" i="24" s="1"/>
  <c r="Y31" i="24"/>
  <c r="AB31" i="24" s="1"/>
  <c r="Y16" i="24"/>
  <c r="Y14" i="24"/>
  <c r="Y8" i="24"/>
  <c r="AD8" i="24" s="1"/>
  <c r="Y30" i="25"/>
  <c r="AB30" i="25" s="1"/>
  <c r="Y18" i="25"/>
  <c r="AB18" i="25"/>
  <c r="Y13" i="25"/>
  <c r="Y9" i="25"/>
  <c r="AB9" i="25" s="1"/>
  <c r="Y45" i="4"/>
  <c r="AD45" i="4"/>
  <c r="Y38" i="4"/>
  <c r="AD38" i="4" s="1"/>
  <c r="Y36" i="4"/>
  <c r="AD36" i="4"/>
  <c r="Y24" i="4"/>
  <c r="AD24" i="4" s="1"/>
  <c r="Y22" i="4"/>
  <c r="AD22" i="4" s="1"/>
  <c r="Y18" i="4"/>
  <c r="AB18" i="4" s="1"/>
  <c r="Y14" i="4"/>
  <c r="AB8" i="4"/>
  <c r="Y9" i="5"/>
  <c r="AD9" i="5" s="1"/>
  <c r="Y10" i="5"/>
  <c r="AB13" i="5"/>
  <c r="Y14" i="5"/>
  <c r="AB16" i="5"/>
  <c r="AB17" i="5"/>
  <c r="AD19" i="5"/>
  <c r="AD20" i="5"/>
  <c r="Y14" i="6"/>
  <c r="Y16" i="6"/>
  <c r="AB16" i="6"/>
  <c r="Y17" i="6"/>
  <c r="Y18" i="6"/>
  <c r="AD18" i="6"/>
  <c r="Y20" i="6"/>
  <c r="Y22" i="6"/>
  <c r="AB23" i="6"/>
  <c r="Y25" i="6"/>
  <c r="Y27" i="6"/>
  <c r="AB27" i="6"/>
  <c r="Y29" i="6"/>
  <c r="Y31" i="6"/>
  <c r="Y33" i="6"/>
  <c r="Y34" i="6"/>
  <c r="AD34" i="6" s="1"/>
  <c r="Y35" i="6"/>
  <c r="Y37" i="6"/>
  <c r="Y38" i="6"/>
  <c r="Y40" i="6"/>
  <c r="Y42" i="6"/>
  <c r="Y43" i="6"/>
  <c r="AD43" i="6" s="1"/>
  <c r="AB43" i="6"/>
  <c r="Y45" i="6"/>
  <c r="Y49" i="6"/>
  <c r="Y9" i="7"/>
  <c r="Y10" i="7"/>
  <c r="Y15" i="7"/>
  <c r="Y17" i="7"/>
  <c r="AD17" i="7" s="1"/>
  <c r="Y18" i="7"/>
  <c r="Y19" i="7"/>
  <c r="AB19" i="7" s="1"/>
  <c r="Y21" i="7"/>
  <c r="Y22" i="7"/>
  <c r="AB22" i="7" s="1"/>
  <c r="AD23" i="7"/>
  <c r="AB23" i="7"/>
  <c r="AE23" i="7" s="1"/>
  <c r="Y25" i="7"/>
  <c r="AD25" i="7" s="1"/>
  <c r="Y26" i="7"/>
  <c r="Y27" i="7"/>
  <c r="Y30" i="7"/>
  <c r="Y31" i="7"/>
  <c r="Y32" i="7"/>
  <c r="Y33" i="7"/>
  <c r="Y34" i="7"/>
  <c r="Y36" i="7"/>
  <c r="AB36" i="7" s="1"/>
  <c r="Y38" i="7"/>
  <c r="AB38" i="7" s="1"/>
  <c r="Y40" i="7"/>
  <c r="Y41" i="7"/>
  <c r="AD41" i="7" s="1"/>
  <c r="Y42" i="7"/>
  <c r="AD43" i="7"/>
  <c r="Y9" i="8"/>
  <c r="Y10" i="8"/>
  <c r="Y11" i="8"/>
  <c r="Y15" i="8"/>
  <c r="Y16" i="8"/>
  <c r="AD16" i="8" s="1"/>
  <c r="Y18" i="8"/>
  <c r="AB18" i="8" s="1"/>
  <c r="Y19" i="8"/>
  <c r="Y20" i="8"/>
  <c r="Y21" i="8"/>
  <c r="AB21" i="8" s="1"/>
  <c r="Y23" i="8"/>
  <c r="Y24" i="8"/>
  <c r="AD24" i="8"/>
  <c r="Y25" i="8"/>
  <c r="AD25" i="8" s="1"/>
  <c r="Y26" i="8"/>
  <c r="AB26" i="8" s="1"/>
  <c r="Y28" i="8"/>
  <c r="Y29" i="8"/>
  <c r="AD29" i="8" s="1"/>
  <c r="Y31" i="8"/>
  <c r="AB31" i="8" s="1"/>
  <c r="Y33" i="8"/>
  <c r="AB33" i="8" s="1"/>
  <c r="Y35" i="8"/>
  <c r="Y36" i="8"/>
  <c r="AD36" i="8" s="1"/>
  <c r="Y38" i="8"/>
  <c r="Y39" i="8"/>
  <c r="Y40" i="8"/>
  <c r="Y41" i="8"/>
  <c r="Y42" i="8"/>
  <c r="AD42" i="8" s="1"/>
  <c r="Y43" i="8"/>
  <c r="Y44" i="8"/>
  <c r="Y45" i="8"/>
  <c r="AB45" i="8" s="1"/>
  <c r="Y46" i="8"/>
  <c r="Y9" i="9"/>
  <c r="Y10" i="9"/>
  <c r="AB10" i="9" s="1"/>
  <c r="Y11" i="9"/>
  <c r="AD11" i="9" s="1"/>
  <c r="Y13" i="9"/>
  <c r="Y14" i="9"/>
  <c r="Y16" i="9"/>
  <c r="Y18" i="9"/>
  <c r="Y19" i="9"/>
  <c r="Y21" i="9"/>
  <c r="Y23" i="9"/>
  <c r="Y24" i="9"/>
  <c r="Y26" i="9"/>
  <c r="Y28" i="9"/>
  <c r="Y29" i="9"/>
  <c r="AD29" i="9" s="1"/>
  <c r="Y31" i="9"/>
  <c r="Y32" i="9"/>
  <c r="Y34" i="9"/>
  <c r="Y35" i="9"/>
  <c r="Y36" i="9"/>
  <c r="Y38" i="9"/>
  <c r="AB38" i="9"/>
  <c r="Y40" i="9"/>
  <c r="Y42" i="9"/>
  <c r="Y44" i="9"/>
  <c r="AB45" i="9"/>
  <c r="Y46" i="9"/>
  <c r="AD46" i="9"/>
  <c r="Y48" i="9"/>
  <c r="Y9" i="10"/>
  <c r="Y13" i="10"/>
  <c r="AB13" i="10"/>
  <c r="Y18" i="10"/>
  <c r="AB18" i="10"/>
  <c r="Y20" i="10"/>
  <c r="Y22" i="10"/>
  <c r="Y23" i="10"/>
  <c r="Y25" i="10"/>
  <c r="AB25" i="10" s="1"/>
  <c r="Y27" i="10"/>
  <c r="Y29" i="10"/>
  <c r="AB29" i="10" s="1"/>
  <c r="Y32" i="10"/>
  <c r="Y34" i="10"/>
  <c r="AD34" i="10" s="1"/>
  <c r="Y36" i="10"/>
  <c r="Y37" i="10"/>
  <c r="AB37" i="10" s="1"/>
  <c r="Y38" i="10"/>
  <c r="Y39" i="10"/>
  <c r="AB39" i="10" s="1"/>
  <c r="Y40" i="10"/>
  <c r="AB40" i="10" s="1"/>
  <c r="AB41" i="10"/>
  <c r="Y42" i="10"/>
  <c r="Y43" i="10"/>
  <c r="Y44" i="10"/>
  <c r="AD44" i="10" s="1"/>
  <c r="Y11" i="11"/>
  <c r="Y16" i="11"/>
  <c r="Y18" i="11"/>
  <c r="Y20" i="11"/>
  <c r="Y22" i="11"/>
  <c r="Y23" i="11"/>
  <c r="Y25" i="11"/>
  <c r="Y26" i="11"/>
  <c r="Y27" i="11"/>
  <c r="Y28" i="11"/>
  <c r="Y30" i="11"/>
  <c r="Y32" i="11"/>
  <c r="Y33" i="11"/>
  <c r="AD33" i="11"/>
  <c r="Y35" i="11"/>
  <c r="Y37" i="11"/>
  <c r="AB37" i="11" s="1"/>
  <c r="Y40" i="11"/>
  <c r="AB40" i="11"/>
  <c r="Y42" i="11"/>
  <c r="Y43" i="11"/>
  <c r="AD43" i="11" s="1"/>
  <c r="Y45" i="11"/>
  <c r="Y47" i="11"/>
  <c r="Y49" i="11"/>
  <c r="Y9" i="12"/>
  <c r="Y10" i="12"/>
  <c r="AD10" i="12" s="1"/>
  <c r="AB11" i="12"/>
  <c r="AE11" i="12" s="1"/>
  <c r="Y15" i="12"/>
  <c r="Y17" i="12"/>
  <c r="Y18" i="12"/>
  <c r="Y19" i="12"/>
  <c r="AB19" i="12" s="1"/>
  <c r="Y21" i="12"/>
  <c r="Y22" i="12"/>
  <c r="Y23" i="12"/>
  <c r="Y24" i="12"/>
  <c r="AD24" i="12" s="1"/>
  <c r="Y28" i="12"/>
  <c r="AB28" i="12"/>
  <c r="Y29" i="12"/>
  <c r="Y31" i="12"/>
  <c r="AB31" i="12" s="1"/>
  <c r="Y33" i="12"/>
  <c r="Y34" i="12"/>
  <c r="AD34" i="12"/>
  <c r="Y36" i="12"/>
  <c r="AB36" i="12" s="1"/>
  <c r="AD36" i="12"/>
  <c r="Y38" i="12"/>
  <c r="AB38" i="12" s="1"/>
  <c r="Y40" i="12"/>
  <c r="Y45" i="12"/>
  <c r="Y46" i="12"/>
  <c r="Y47" i="12"/>
  <c r="AB47" i="12"/>
  <c r="Y48" i="12"/>
  <c r="AD48" i="12" s="1"/>
  <c r="AB48" i="12"/>
  <c r="AE48" i="12" s="1"/>
  <c r="Y9" i="13"/>
  <c r="Y10" i="13"/>
  <c r="AB10" i="13" s="1"/>
  <c r="Y12" i="13"/>
  <c r="Y13" i="13"/>
  <c r="Y15" i="13"/>
  <c r="Y17" i="13"/>
  <c r="Y18" i="13"/>
  <c r="Y19" i="13"/>
  <c r="Y20" i="13"/>
  <c r="Y22" i="13"/>
  <c r="Y23" i="13"/>
  <c r="Y24" i="13"/>
  <c r="Y25" i="13"/>
  <c r="AD25" i="13" s="1"/>
  <c r="Y26" i="13"/>
  <c r="Y27" i="13"/>
  <c r="AB27" i="13" s="1"/>
  <c r="Y28" i="13"/>
  <c r="Y30" i="13"/>
  <c r="AD30" i="13"/>
  <c r="Y31" i="13"/>
  <c r="AB31" i="13" s="1"/>
  <c r="Y32" i="13"/>
  <c r="AB32" i="13" s="1"/>
  <c r="Y33" i="13"/>
  <c r="AB33" i="13" s="1"/>
  <c r="AD33" i="13"/>
  <c r="Y36" i="13"/>
  <c r="Y38" i="13"/>
  <c r="Y39" i="13"/>
  <c r="AD39" i="13"/>
  <c r="Y41" i="13"/>
  <c r="AD43" i="13"/>
  <c r="AB43" i="13"/>
  <c r="AE43" i="13" s="1"/>
  <c r="AD47" i="13"/>
  <c r="Y9" i="14"/>
  <c r="Y10" i="14"/>
  <c r="Y12" i="14"/>
  <c r="Y13" i="14"/>
  <c r="AD13" i="14" s="1"/>
  <c r="Y15" i="14"/>
  <c r="Y16" i="14"/>
  <c r="AD16" i="14" s="1"/>
  <c r="Y17" i="14"/>
  <c r="Y18" i="14"/>
  <c r="AB18" i="14" s="1"/>
  <c r="Y20" i="14"/>
  <c r="Y22" i="14"/>
  <c r="Y23" i="14"/>
  <c r="Y24" i="14"/>
  <c r="Y25" i="14"/>
  <c r="Y27" i="14"/>
  <c r="Y28" i="14"/>
  <c r="AD28" i="14" s="1"/>
  <c r="Y29" i="14"/>
  <c r="AB29" i="14" s="1"/>
  <c r="Y30" i="14"/>
  <c r="AB30" i="14" s="1"/>
  <c r="Y33" i="14"/>
  <c r="Y34" i="14"/>
  <c r="Y35" i="14"/>
  <c r="Y36" i="14"/>
  <c r="Y38" i="14"/>
  <c r="AB38" i="14" s="1"/>
  <c r="Y40" i="14"/>
  <c r="AD40" i="14" s="1"/>
  <c r="Y42" i="14"/>
  <c r="AD46" i="14"/>
  <c r="AD48" i="14"/>
  <c r="Y9" i="16"/>
  <c r="Y10" i="16"/>
  <c r="Y14" i="16"/>
  <c r="AB15" i="16"/>
  <c r="Y16" i="16"/>
  <c r="Y17" i="16"/>
  <c r="Y18" i="16"/>
  <c r="Y19" i="16"/>
  <c r="Y21" i="16"/>
  <c r="Y22" i="16"/>
  <c r="Y24" i="16"/>
  <c r="Y25" i="16"/>
  <c r="Y27" i="16"/>
  <c r="AB27" i="16" s="1"/>
  <c r="Y29" i="16"/>
  <c r="AB29" i="16" s="1"/>
  <c r="Y31" i="16"/>
  <c r="AD31" i="16" s="1"/>
  <c r="Y32" i="16"/>
  <c r="AD32" i="16" s="1"/>
  <c r="Y9" i="17"/>
  <c r="Y10" i="17"/>
  <c r="AB10" i="17" s="1"/>
  <c r="Y12" i="17"/>
  <c r="Y13" i="17"/>
  <c r="Y15" i="17"/>
  <c r="Y16" i="17"/>
  <c r="AD16" i="17" s="1"/>
  <c r="AB17" i="17"/>
  <c r="Y18" i="17"/>
  <c r="Y19" i="17"/>
  <c r="Y20" i="17"/>
  <c r="AD20" i="17" s="1"/>
  <c r="Y21" i="17"/>
  <c r="Y22" i="17"/>
  <c r="AB22" i="17" s="1"/>
  <c r="Y23" i="17"/>
  <c r="Y25" i="17"/>
  <c r="AD25" i="17" s="1"/>
  <c r="Y26" i="17"/>
  <c r="Y27" i="17"/>
  <c r="Y29" i="17"/>
  <c r="AB29" i="17" s="1"/>
  <c r="Y31" i="17"/>
  <c r="AB31" i="17" s="1"/>
  <c r="Y33" i="17"/>
  <c r="AD33" i="17" s="1"/>
  <c r="Y34" i="17"/>
  <c r="Y35" i="17"/>
  <c r="Y36" i="17"/>
  <c r="AD36" i="17" s="1"/>
  <c r="Y38" i="17"/>
  <c r="AB38" i="17" s="1"/>
  <c r="Y39" i="17"/>
  <c r="Y41" i="17"/>
  <c r="AD41" i="17" s="1"/>
  <c r="Y43" i="17"/>
  <c r="AD46" i="17"/>
  <c r="AD49" i="17"/>
  <c r="Y9" i="15"/>
  <c r="Y10" i="15"/>
  <c r="Y12" i="15"/>
  <c r="Y13" i="15"/>
  <c r="Y14" i="15"/>
  <c r="Y15" i="15"/>
  <c r="Y16" i="15"/>
  <c r="Y17" i="15"/>
  <c r="AB17" i="15" s="1"/>
  <c r="Y19" i="15"/>
  <c r="Y21" i="15"/>
  <c r="Y22" i="15"/>
  <c r="Y24" i="15"/>
  <c r="Y25" i="15"/>
  <c r="Y27" i="15"/>
  <c r="AD27" i="15" s="1"/>
  <c r="Y28" i="15"/>
  <c r="Y31" i="15"/>
  <c r="AD31" i="15"/>
  <c r="Y32" i="15"/>
  <c r="Y33" i="15"/>
  <c r="Y34" i="15"/>
  <c r="Y35" i="15"/>
  <c r="Y36" i="15"/>
  <c r="AB36" i="15" s="1"/>
  <c r="Y37" i="15"/>
  <c r="AD39" i="15"/>
  <c r="Y9" i="18"/>
  <c r="Y10" i="18"/>
  <c r="Y12" i="18"/>
  <c r="Y13" i="18"/>
  <c r="Y17" i="18"/>
  <c r="Y18" i="18"/>
  <c r="AD18" i="18" s="1"/>
  <c r="Y20" i="18"/>
  <c r="AB20" i="18" s="1"/>
  <c r="Y21" i="18"/>
  <c r="Y22" i="18"/>
  <c r="AD22" i="18" s="1"/>
  <c r="Y24" i="18"/>
  <c r="Y25" i="18"/>
  <c r="Y27" i="18"/>
  <c r="Y28" i="18"/>
  <c r="Y30" i="18"/>
  <c r="AD30" i="18"/>
  <c r="Y31" i="18"/>
  <c r="AB31" i="18" s="1"/>
  <c r="Y33" i="18"/>
  <c r="Y36" i="18"/>
  <c r="AD36" i="18" s="1"/>
  <c r="Y37" i="18"/>
  <c r="Y38" i="18"/>
  <c r="Y39" i="18"/>
  <c r="Y40" i="18"/>
  <c r="AB40" i="18"/>
  <c r="AD40" i="18"/>
  <c r="Y41" i="18"/>
  <c r="Y42" i="18"/>
  <c r="AB44" i="18"/>
  <c r="AD44" i="18"/>
  <c r="Y45" i="18"/>
  <c r="Y46" i="18"/>
  <c r="Y47" i="18"/>
  <c r="AB47" i="18" s="1"/>
  <c r="Y9" i="19"/>
  <c r="Y11" i="19"/>
  <c r="Y14" i="19"/>
  <c r="Y18" i="19"/>
  <c r="AD18" i="19" s="1"/>
  <c r="Y19" i="19"/>
  <c r="Y20" i="19"/>
  <c r="Y21" i="19"/>
  <c r="Y22" i="19"/>
  <c r="AB22" i="19" s="1"/>
  <c r="Y23" i="19"/>
  <c r="AB23" i="19" s="1"/>
  <c r="Y24" i="19"/>
  <c r="Y25" i="19"/>
  <c r="Y27" i="19"/>
  <c r="Y30" i="19"/>
  <c r="Y32" i="19"/>
  <c r="Y34" i="19"/>
  <c r="AD34" i="19" s="1"/>
  <c r="Y38" i="19"/>
  <c r="AD38" i="19"/>
  <c r="Y39" i="19"/>
  <c r="Y40" i="19"/>
  <c r="Y41" i="19"/>
  <c r="AD41" i="19"/>
  <c r="Y42" i="19"/>
  <c r="AB42" i="19" s="1"/>
  <c r="AD42" i="19"/>
  <c r="Y44" i="19"/>
  <c r="AB44" i="19" s="1"/>
  <c r="AD46" i="19"/>
  <c r="Y47" i="19"/>
  <c r="AB47" i="19"/>
  <c r="Y48" i="19"/>
  <c r="Y9" i="20"/>
  <c r="AD9" i="20" s="1"/>
  <c r="Y10" i="20"/>
  <c r="AB10" i="20"/>
  <c r="Y11" i="20"/>
  <c r="Y12" i="20"/>
  <c r="AD12" i="20" s="1"/>
  <c r="Y14" i="20"/>
  <c r="AD14" i="20" s="1"/>
  <c r="Y15" i="20"/>
  <c r="Y16" i="20"/>
  <c r="Y17" i="20"/>
  <c r="AD17" i="20" s="1"/>
  <c r="Y19" i="20"/>
  <c r="Y20" i="20"/>
  <c r="AD20" i="20"/>
  <c r="Y21" i="20"/>
  <c r="AD21" i="20" s="1"/>
  <c r="AB22" i="20"/>
  <c r="Y23" i="20"/>
  <c r="Y24" i="20"/>
  <c r="AD24" i="20" s="1"/>
  <c r="Y25" i="20"/>
  <c r="Y26" i="20"/>
  <c r="AD26" i="20" s="1"/>
  <c r="Y27" i="20"/>
  <c r="Y29" i="20"/>
  <c r="AB29" i="20" s="1"/>
  <c r="Y30" i="20"/>
  <c r="Y32" i="20"/>
  <c r="AB32" i="20" s="1"/>
  <c r="Y34" i="20"/>
  <c r="AB34" i="20" s="1"/>
  <c r="Y36" i="20"/>
  <c r="AD36" i="20" s="1"/>
  <c r="Y37" i="20"/>
  <c r="AD37" i="20"/>
  <c r="AB37" i="20"/>
  <c r="AE37" i="20" s="1"/>
  <c r="Y10" i="21"/>
  <c r="Y11" i="21"/>
  <c r="AD11" i="21" s="1"/>
  <c r="Y16" i="21"/>
  <c r="AD16" i="21" s="1"/>
  <c r="AB16" i="21"/>
  <c r="AE16" i="21" s="1"/>
  <c r="Y17" i="21"/>
  <c r="Y19" i="21"/>
  <c r="AD19" i="21" s="1"/>
  <c r="Y20" i="21"/>
  <c r="AD20" i="21" s="1"/>
  <c r="Y21" i="21"/>
  <c r="Y23" i="21"/>
  <c r="Y24" i="21"/>
  <c r="AD24" i="21" s="1"/>
  <c r="AB24" i="21"/>
  <c r="AE24" i="21" s="1"/>
  <c r="AB25" i="21"/>
  <c r="AE25" i="21" s="1"/>
  <c r="AB29" i="21"/>
  <c r="AB32" i="21"/>
  <c r="AE32" i="21" s="1"/>
  <c r="AB33" i="21"/>
  <c r="AE33" i="21" s="1"/>
  <c r="AB37" i="21"/>
  <c r="AE37" i="21" s="1"/>
  <c r="Y38" i="21"/>
  <c r="AD38" i="21" s="1"/>
  <c r="Y39" i="21"/>
  <c r="AD39" i="21" s="1"/>
  <c r="Y41" i="21"/>
  <c r="AB45" i="21"/>
  <c r="AE45" i="21" s="1"/>
  <c r="Y48" i="21"/>
  <c r="AD48" i="21" s="1"/>
  <c r="AB48" i="21"/>
  <c r="AE48" i="21" s="1"/>
  <c r="Y10" i="22"/>
  <c r="Y11" i="22"/>
  <c r="AB11" i="22" s="1"/>
  <c r="Y12" i="22"/>
  <c r="AB12" i="22"/>
  <c r="Y13" i="22"/>
  <c r="AD14" i="22"/>
  <c r="AD15" i="22"/>
  <c r="Y16" i="22"/>
  <c r="AB16" i="22" s="1"/>
  <c r="Y17" i="22"/>
  <c r="Y18" i="22"/>
  <c r="AD18" i="22" s="1"/>
  <c r="Y19" i="22"/>
  <c r="AB19" i="22"/>
  <c r="Y21" i="22"/>
  <c r="Y22" i="22"/>
  <c r="AD22" i="22" s="1"/>
  <c r="Y23" i="22"/>
  <c r="AD23" i="22" s="1"/>
  <c r="Y25" i="22"/>
  <c r="Y26" i="22"/>
  <c r="AD26" i="22" s="1"/>
  <c r="Y27" i="22"/>
  <c r="AB27" i="22"/>
  <c r="Y28" i="22"/>
  <c r="AB28" i="22" s="1"/>
  <c r="Y30" i="22"/>
  <c r="AD30" i="22" s="1"/>
  <c r="Y31" i="22"/>
  <c r="AD31" i="22" s="1"/>
  <c r="Y33" i="22"/>
  <c r="Y35" i="22"/>
  <c r="AB35" i="22" s="1"/>
  <c r="Y36" i="22"/>
  <c r="AB36" i="22" s="1"/>
  <c r="Y37" i="22"/>
  <c r="AB37" i="22" s="1"/>
  <c r="Y38" i="22"/>
  <c r="AB38" i="22" s="1"/>
  <c r="Y39" i="22"/>
  <c r="AB40" i="22"/>
  <c r="Y41" i="22"/>
  <c r="Y42" i="22"/>
  <c r="AD42" i="22" s="1"/>
  <c r="Y43" i="22"/>
  <c r="AB43" i="22"/>
  <c r="Y9" i="23"/>
  <c r="AD9" i="23" s="1"/>
  <c r="Y10" i="23"/>
  <c r="AB10" i="23" s="1"/>
  <c r="Y11" i="23"/>
  <c r="AB11" i="23" s="1"/>
  <c r="Y12" i="23"/>
  <c r="Y14" i="23"/>
  <c r="AD14" i="23" s="1"/>
  <c r="Y16" i="23"/>
  <c r="Y17" i="23"/>
  <c r="AD17" i="23"/>
  <c r="Y18" i="23"/>
  <c r="AB18" i="23" s="1"/>
  <c r="Y19" i="23"/>
  <c r="AD19" i="23"/>
  <c r="Y20" i="23"/>
  <c r="Y21" i="23"/>
  <c r="Y23" i="23"/>
  <c r="AD23" i="23"/>
  <c r="Y24" i="23"/>
  <c r="Y25" i="23"/>
  <c r="Y27" i="23"/>
  <c r="AB27" i="23"/>
  <c r="Y28" i="23"/>
  <c r="AB28" i="23" s="1"/>
  <c r="Y29" i="23"/>
  <c r="Y30" i="23"/>
  <c r="AD30" i="23"/>
  <c r="Y31" i="23"/>
  <c r="AD31" i="23" s="1"/>
  <c r="Y32" i="23"/>
  <c r="Y33" i="23"/>
  <c r="Y34" i="23"/>
  <c r="AD34" i="23" s="1"/>
  <c r="Y35" i="23"/>
  <c r="AB35" i="23" s="1"/>
  <c r="Y36" i="23"/>
  <c r="AB36" i="23" s="1"/>
  <c r="Y38" i="23"/>
  <c r="AD38" i="23"/>
  <c r="Y40" i="23"/>
  <c r="AD42" i="23"/>
  <c r="Y43" i="23"/>
  <c r="AB43" i="23"/>
  <c r="Y44" i="23"/>
  <c r="AB44" i="23" s="1"/>
  <c r="Y45" i="23"/>
  <c r="Y46" i="23"/>
  <c r="AD46" i="23" s="1"/>
  <c r="Y47" i="23"/>
  <c r="AD47" i="23" s="1"/>
  <c r="Y9" i="24"/>
  <c r="AD9" i="24" s="1"/>
  <c r="Y10" i="24"/>
  <c r="Y11" i="24"/>
  <c r="Y13" i="24"/>
  <c r="AD13" i="24" s="1"/>
  <c r="Y15" i="24"/>
  <c r="Y18" i="24"/>
  <c r="AB18" i="24"/>
  <c r="Y19" i="24"/>
  <c r="AB19" i="24" s="1"/>
  <c r="Y20" i="24"/>
  <c r="Y21" i="24"/>
  <c r="AD21" i="24" s="1"/>
  <c r="Y22" i="24"/>
  <c r="AD22" i="24" s="1"/>
  <c r="Y23" i="24"/>
  <c r="Y27" i="24"/>
  <c r="AB27" i="24" s="1"/>
  <c r="Y28" i="24"/>
  <c r="Y29" i="24"/>
  <c r="Y30" i="24"/>
  <c r="AB30" i="24" s="1"/>
  <c r="Y32" i="24"/>
  <c r="AB32" i="24" s="1"/>
  <c r="AD33" i="24"/>
  <c r="Y36" i="24"/>
  <c r="Y38" i="24"/>
  <c r="AD38" i="24" s="1"/>
  <c r="Y40" i="24"/>
  <c r="Y42" i="24"/>
  <c r="AB42" i="24"/>
  <c r="Y43" i="24"/>
  <c r="AB43" i="24" s="1"/>
  <c r="Y44" i="24"/>
  <c r="Y45" i="24"/>
  <c r="AD45" i="24" s="1"/>
  <c r="AD46" i="24"/>
  <c r="AD49" i="24"/>
  <c r="Y10" i="25"/>
  <c r="AB10" i="25" s="1"/>
  <c r="Y11" i="25"/>
  <c r="Y12" i="25"/>
  <c r="AD12" i="25" s="1"/>
  <c r="Y14" i="25"/>
  <c r="Y15" i="25"/>
  <c r="Y16" i="25"/>
  <c r="AD16" i="25" s="1"/>
  <c r="Y17" i="25"/>
  <c r="AB17" i="25"/>
  <c r="Y19" i="25"/>
  <c r="AD19" i="25" s="1"/>
  <c r="Y20" i="25"/>
  <c r="AB20" i="25"/>
  <c r="AD20" i="25"/>
  <c r="Y21" i="25"/>
  <c r="Y22" i="25"/>
  <c r="AB22" i="25"/>
  <c r="Y23" i="25"/>
  <c r="AB23" i="25" s="1"/>
  <c r="Y24" i="25"/>
  <c r="AD24" i="25" s="1"/>
  <c r="Y25" i="25"/>
  <c r="AB25" i="25" s="1"/>
  <c r="Y26" i="25"/>
  <c r="Y27" i="25"/>
  <c r="AD27" i="25"/>
  <c r="Y28" i="25"/>
  <c r="AB28" i="25" s="1"/>
  <c r="Y29" i="25"/>
  <c r="AD29" i="25"/>
  <c r="AD31" i="25"/>
  <c r="Y32" i="25"/>
  <c r="AD32" i="25"/>
  <c r="Y33" i="25"/>
  <c r="AB33" i="25" s="1"/>
  <c r="Y34" i="25"/>
  <c r="AB34" i="25" s="1"/>
  <c r="Y35" i="25"/>
  <c r="AD35" i="25" s="1"/>
  <c r="Y36" i="25"/>
  <c r="AB36" i="25"/>
  <c r="Y37" i="25"/>
  <c r="Y38" i="25"/>
  <c r="AB38" i="25" s="1"/>
  <c r="AD39" i="25"/>
  <c r="AD41" i="25"/>
  <c r="AD42" i="25"/>
  <c r="AD43" i="25"/>
  <c r="Y9" i="4"/>
  <c r="AD9" i="4"/>
  <c r="AB10" i="4"/>
  <c r="Y12" i="4"/>
  <c r="AD12" i="4" s="1"/>
  <c r="Y13" i="4"/>
  <c r="AD13" i="4"/>
  <c r="Y15" i="4"/>
  <c r="Y16" i="4"/>
  <c r="AD16" i="4" s="1"/>
  <c r="AD17" i="4"/>
  <c r="Y19" i="4"/>
  <c r="Y20" i="4"/>
  <c r="AD20" i="4" s="1"/>
  <c r="Y21" i="4"/>
  <c r="Y23" i="4"/>
  <c r="AD25" i="4"/>
  <c r="AD26" i="4"/>
  <c r="AB26" i="4"/>
  <c r="AD28" i="4"/>
  <c r="AD29" i="4"/>
  <c r="AD30" i="4"/>
  <c r="AB30" i="4"/>
  <c r="AD32" i="4"/>
  <c r="AD33" i="4"/>
  <c r="AB34" i="4"/>
  <c r="Y37" i="4"/>
  <c r="AD37" i="4"/>
  <c r="Y39" i="4"/>
  <c r="Y40" i="4"/>
  <c r="AD40" i="4" s="1"/>
  <c r="Y41" i="4"/>
  <c r="AD41" i="4"/>
  <c r="Y42" i="4"/>
  <c r="Y43" i="4"/>
  <c r="Y44" i="4"/>
  <c r="AD44" i="4" s="1"/>
  <c r="Y46" i="4"/>
  <c r="AD46" i="4" s="1"/>
  <c r="Y47" i="4"/>
  <c r="AD49" i="4"/>
  <c r="Y8" i="7"/>
  <c r="AD8" i="7" s="1"/>
  <c r="Y8" i="8"/>
  <c r="AD8" i="8"/>
  <c r="Y8" i="9"/>
  <c r="AB8" i="9" s="1"/>
  <c r="Y8" i="10"/>
  <c r="AB8" i="10"/>
  <c r="Y8" i="11"/>
  <c r="AD8" i="11" s="1"/>
  <c r="Y8" i="16"/>
  <c r="AD8" i="16"/>
  <c r="Y8" i="15"/>
  <c r="AD8" i="15" s="1"/>
  <c r="Y8" i="19"/>
  <c r="AD8" i="19"/>
  <c r="Y8" i="20"/>
  <c r="AD8" i="20" s="1"/>
  <c r="Y8" i="21"/>
  <c r="AD8" i="21"/>
  <c r="Y8" i="22"/>
  <c r="AB8" i="22" s="1"/>
  <c r="Y8" i="23"/>
  <c r="AD8" i="23"/>
  <c r="Y8" i="25"/>
  <c r="AD8" i="25" s="1"/>
  <c r="R43" i="25"/>
  <c r="T43" i="25"/>
  <c r="Q43" i="25"/>
  <c r="P43" i="25"/>
  <c r="R42" i="25"/>
  <c r="T42" i="25"/>
  <c r="Q42" i="25"/>
  <c r="P42" i="25"/>
  <c r="R41" i="25"/>
  <c r="T41" i="25"/>
  <c r="Q41" i="25"/>
  <c r="P41" i="25"/>
  <c r="R40" i="25"/>
  <c r="T40" i="25"/>
  <c r="Q40" i="25"/>
  <c r="P40" i="25"/>
  <c r="R39" i="25"/>
  <c r="T39" i="25"/>
  <c r="Q39" i="25"/>
  <c r="P39" i="25"/>
  <c r="R38" i="25"/>
  <c r="P38" i="25"/>
  <c r="Q38" i="25" s="1"/>
  <c r="R37" i="25"/>
  <c r="T37" i="25"/>
  <c r="P37" i="25"/>
  <c r="Q37" i="25" s="1"/>
  <c r="R36" i="25"/>
  <c r="P36" i="25"/>
  <c r="Q36" i="25" s="1"/>
  <c r="R35" i="25"/>
  <c r="T35" i="25"/>
  <c r="P35" i="25"/>
  <c r="Q35" i="25" s="1"/>
  <c r="R34" i="25"/>
  <c r="P34" i="25"/>
  <c r="Q34" i="25" s="1"/>
  <c r="R31" i="25"/>
  <c r="P31" i="25"/>
  <c r="Q31" i="25" s="1"/>
  <c r="R30" i="25"/>
  <c r="P30" i="25"/>
  <c r="Q30" i="25" s="1"/>
  <c r="R29" i="25"/>
  <c r="P29" i="25"/>
  <c r="Q29" i="25" s="1"/>
  <c r="R28" i="25"/>
  <c r="P28" i="25"/>
  <c r="Q28" i="25" s="1"/>
  <c r="R27" i="25"/>
  <c r="T27" i="25"/>
  <c r="P27" i="25"/>
  <c r="Q27" i="25" s="1"/>
  <c r="R25" i="25"/>
  <c r="P25" i="25"/>
  <c r="Q25" i="25" s="1"/>
  <c r="R24" i="25"/>
  <c r="P24" i="25"/>
  <c r="Q24" i="25" s="1"/>
  <c r="R20" i="25"/>
  <c r="P20" i="25"/>
  <c r="Q20" i="25" s="1"/>
  <c r="R19" i="25"/>
  <c r="P19" i="25"/>
  <c r="Q19" i="25" s="1"/>
  <c r="R18" i="25"/>
  <c r="P18" i="25"/>
  <c r="Q18" i="25" s="1"/>
  <c r="R17" i="25"/>
  <c r="P17" i="25"/>
  <c r="Q17" i="25" s="1"/>
  <c r="R16" i="25"/>
  <c r="P16" i="25"/>
  <c r="Q16" i="25" s="1"/>
  <c r="R15" i="25"/>
  <c r="T15" i="25"/>
  <c r="P15" i="25"/>
  <c r="Q15" i="25" s="1"/>
  <c r="R13" i="25"/>
  <c r="P13" i="25"/>
  <c r="Q13" i="25" s="1"/>
  <c r="R11" i="25"/>
  <c r="P11" i="25"/>
  <c r="Q11" i="25" s="1"/>
  <c r="R9" i="25"/>
  <c r="P9" i="25"/>
  <c r="Q9" i="25" s="1"/>
  <c r="N9" i="25"/>
  <c r="R8" i="25"/>
  <c r="P8" i="25"/>
  <c r="Q8" i="25" s="1"/>
  <c r="R50" i="24"/>
  <c r="S50" i="24" s="1"/>
  <c r="T50" i="24" s="1"/>
  <c r="Q50" i="24"/>
  <c r="P50" i="24"/>
  <c r="R49" i="24"/>
  <c r="T49" i="24"/>
  <c r="Q49" i="24"/>
  <c r="P49" i="24"/>
  <c r="R48" i="24"/>
  <c r="T48" i="24"/>
  <c r="Q48" i="24"/>
  <c r="P48" i="24"/>
  <c r="R47" i="24"/>
  <c r="T47" i="24"/>
  <c r="Q47" i="24"/>
  <c r="P47" i="24"/>
  <c r="R46" i="24"/>
  <c r="T46" i="24"/>
  <c r="Q46" i="24"/>
  <c r="P46" i="24"/>
  <c r="R45" i="24"/>
  <c r="P45" i="24"/>
  <c r="Q45" i="24" s="1"/>
  <c r="R44" i="24"/>
  <c r="T44" i="24"/>
  <c r="P44" i="24"/>
  <c r="Q44" i="24" s="1"/>
  <c r="R43" i="24"/>
  <c r="P43" i="24"/>
  <c r="Q43" i="24" s="1"/>
  <c r="R42" i="24"/>
  <c r="T42" i="24"/>
  <c r="P42" i="24"/>
  <c r="Q42" i="24" s="1"/>
  <c r="R41" i="24"/>
  <c r="P41" i="24"/>
  <c r="Q41" i="24"/>
  <c r="R40" i="24"/>
  <c r="T40" i="24"/>
  <c r="P40" i="24"/>
  <c r="Q40" i="24"/>
  <c r="R39" i="24"/>
  <c r="T39" i="24"/>
  <c r="P39" i="24"/>
  <c r="Q39" i="24"/>
  <c r="R38" i="24"/>
  <c r="P38" i="24"/>
  <c r="Q38" i="24" s="1"/>
  <c r="R37" i="24"/>
  <c r="P37" i="24"/>
  <c r="Q37" i="24" s="1"/>
  <c r="R36" i="24"/>
  <c r="T36" i="24"/>
  <c r="P36" i="24"/>
  <c r="Q36" i="24" s="1"/>
  <c r="R33" i="24"/>
  <c r="P33" i="24"/>
  <c r="Q33" i="24" s="1"/>
  <c r="R32" i="24"/>
  <c r="T32" i="24"/>
  <c r="P32" i="24"/>
  <c r="Q32" i="24" s="1"/>
  <c r="R31" i="24"/>
  <c r="T31" i="24"/>
  <c r="P31" i="24"/>
  <c r="Q31" i="24" s="1"/>
  <c r="R30" i="24"/>
  <c r="P30" i="24"/>
  <c r="Q30" i="24" s="1"/>
  <c r="R28" i="24"/>
  <c r="T28" i="24"/>
  <c r="P28" i="24"/>
  <c r="Q28" i="24" s="1"/>
  <c r="R27" i="24"/>
  <c r="P27" i="24"/>
  <c r="Q27" i="24" s="1"/>
  <c r="T23" i="24"/>
  <c r="R23" i="24"/>
  <c r="P23" i="24"/>
  <c r="Q23" i="24" s="1"/>
  <c r="R22" i="24"/>
  <c r="P22" i="24"/>
  <c r="Q22" i="24" s="1"/>
  <c r="R21" i="24"/>
  <c r="P21" i="24"/>
  <c r="Q21" i="24" s="1"/>
  <c r="R20" i="24"/>
  <c r="T20" i="24"/>
  <c r="P20" i="24"/>
  <c r="Q20" i="24" s="1"/>
  <c r="R19" i="24"/>
  <c r="T19" i="24"/>
  <c r="P19" i="24"/>
  <c r="Q19" i="24" s="1"/>
  <c r="R18" i="24"/>
  <c r="P18" i="24"/>
  <c r="Q18" i="24" s="1"/>
  <c r="R16" i="24"/>
  <c r="T16" i="24"/>
  <c r="P16" i="24"/>
  <c r="Q16" i="24" s="1"/>
  <c r="R15" i="24"/>
  <c r="P15" i="24"/>
  <c r="Q15" i="24" s="1"/>
  <c r="T14" i="24"/>
  <c r="R14" i="24"/>
  <c r="P14" i="24"/>
  <c r="Q14" i="24" s="1"/>
  <c r="R13" i="24"/>
  <c r="P13" i="24"/>
  <c r="Q13" i="24" s="1"/>
  <c r="R11" i="24"/>
  <c r="P11" i="24"/>
  <c r="Q11" i="24" s="1"/>
  <c r="R9" i="24"/>
  <c r="T9" i="24"/>
  <c r="P9" i="24"/>
  <c r="Q9" i="24" s="1"/>
  <c r="N9" i="24"/>
  <c r="R8" i="24"/>
  <c r="P8" i="24"/>
  <c r="R64" i="23"/>
  <c r="T64" i="23"/>
  <c r="Q64" i="23"/>
  <c r="P64" i="23"/>
  <c r="R63" i="23"/>
  <c r="T63" i="23"/>
  <c r="Q63" i="23"/>
  <c r="P63" i="23"/>
  <c r="R62" i="23"/>
  <c r="T62" i="23"/>
  <c r="Q62" i="23"/>
  <c r="P62" i="23"/>
  <c r="R61" i="23"/>
  <c r="T61" i="23"/>
  <c r="Q61" i="23"/>
  <c r="P61" i="23"/>
  <c r="T60" i="23"/>
  <c r="R60" i="23"/>
  <c r="Q60" i="23"/>
  <c r="P60" i="23"/>
  <c r="R59" i="23"/>
  <c r="T59" i="23"/>
  <c r="P59" i="23"/>
  <c r="Q59" i="23" s="1"/>
  <c r="R58" i="23"/>
  <c r="T58" i="23"/>
  <c r="P58" i="23"/>
  <c r="Q58" i="23" s="1"/>
  <c r="R57" i="23"/>
  <c r="P57" i="23"/>
  <c r="Q57" i="23" s="1"/>
  <c r="T56" i="23"/>
  <c r="R56" i="23"/>
  <c r="P56" i="23"/>
  <c r="Q56" i="23" s="1"/>
  <c r="R55" i="23"/>
  <c r="T55" i="23"/>
  <c r="P55" i="23"/>
  <c r="Q55" i="23" s="1"/>
  <c r="R54" i="23"/>
  <c r="T54" i="23"/>
  <c r="P54" i="23"/>
  <c r="Q54" i="23" s="1"/>
  <c r="R53" i="23"/>
  <c r="P53" i="23"/>
  <c r="Q53" i="23" s="1"/>
  <c r="T52" i="23"/>
  <c r="R52" i="23"/>
  <c r="P52" i="23"/>
  <c r="Q52" i="23" s="1"/>
  <c r="R51" i="23"/>
  <c r="T51" i="23"/>
  <c r="P51" i="23"/>
  <c r="Q51" i="23" s="1"/>
  <c r="R50" i="23"/>
  <c r="T50" i="23"/>
  <c r="P50" i="23"/>
  <c r="Q50" i="23" s="1"/>
  <c r="R48" i="23"/>
  <c r="T48" i="23"/>
  <c r="Q48" i="23"/>
  <c r="P48" i="23"/>
  <c r="R47" i="23"/>
  <c r="T47" i="23"/>
  <c r="P47" i="23"/>
  <c r="Q47" i="23" s="1"/>
  <c r="R46" i="23"/>
  <c r="P46" i="23"/>
  <c r="Q46" i="23"/>
  <c r="R45" i="23"/>
  <c r="T45" i="23"/>
  <c r="P45" i="23"/>
  <c r="Q45" i="23"/>
  <c r="R44" i="23"/>
  <c r="P44" i="23"/>
  <c r="Q44" i="23" s="1"/>
  <c r="R42" i="23"/>
  <c r="P42" i="23"/>
  <c r="Q42" i="23" s="1"/>
  <c r="R41" i="23"/>
  <c r="T41" i="23"/>
  <c r="P41" i="23"/>
  <c r="Q41" i="23" s="1"/>
  <c r="R40" i="23"/>
  <c r="P40" i="23"/>
  <c r="T40" i="23"/>
  <c r="R39" i="23"/>
  <c r="T39" i="23"/>
  <c r="P39" i="23"/>
  <c r="Q39" i="23" s="1"/>
  <c r="R38" i="23"/>
  <c r="P38" i="23"/>
  <c r="Q38" i="23" s="1"/>
  <c r="R37" i="23"/>
  <c r="T37" i="23"/>
  <c r="P37" i="23"/>
  <c r="Q37" i="23" s="1"/>
  <c r="R35" i="23"/>
  <c r="P35" i="23"/>
  <c r="R34" i="23"/>
  <c r="P34" i="23"/>
  <c r="Q34" i="23" s="1"/>
  <c r="R32" i="23"/>
  <c r="P32" i="23"/>
  <c r="Q32" i="23" s="1"/>
  <c r="T31" i="23"/>
  <c r="R31" i="23"/>
  <c r="P31" i="23"/>
  <c r="Q31" i="23" s="1"/>
  <c r="R30" i="23"/>
  <c r="P30" i="23"/>
  <c r="T30" i="23"/>
  <c r="R29" i="23"/>
  <c r="Q29" i="23"/>
  <c r="P29" i="23"/>
  <c r="R28" i="23"/>
  <c r="T28" i="23"/>
  <c r="P28" i="23"/>
  <c r="Q28" i="23" s="1"/>
  <c r="R26" i="23"/>
  <c r="T26" i="23"/>
  <c r="P26" i="23"/>
  <c r="Q26" i="23" s="1"/>
  <c r="R25" i="23"/>
  <c r="P25" i="23"/>
  <c r="R24" i="23"/>
  <c r="T24" i="23"/>
  <c r="P24" i="23"/>
  <c r="Q24" i="23" s="1"/>
  <c r="R23" i="23"/>
  <c r="T23" i="23"/>
  <c r="P23" i="23"/>
  <c r="Q23" i="23" s="1"/>
  <c r="R22" i="23"/>
  <c r="P22" i="23"/>
  <c r="Q22" i="23" s="1"/>
  <c r="R21" i="23"/>
  <c r="P21" i="23"/>
  <c r="T21" i="23"/>
  <c r="R20" i="23"/>
  <c r="T20" i="23"/>
  <c r="P20" i="23"/>
  <c r="Q20" i="23" s="1"/>
  <c r="R19" i="23"/>
  <c r="P19" i="23"/>
  <c r="Q19" i="23" s="1"/>
  <c r="R18" i="23"/>
  <c r="T18" i="23"/>
  <c r="P18" i="23"/>
  <c r="Q18" i="23" s="1"/>
  <c r="R17" i="23"/>
  <c r="P17" i="23"/>
  <c r="R15" i="23"/>
  <c r="T15" i="23"/>
  <c r="Q15" i="23"/>
  <c r="P15" i="23"/>
  <c r="R14" i="23"/>
  <c r="P14" i="23"/>
  <c r="Q14" i="23" s="1"/>
  <c r="T13" i="23"/>
  <c r="R13" i="23"/>
  <c r="P13" i="23"/>
  <c r="Q13" i="23" s="1"/>
  <c r="R11" i="23"/>
  <c r="P11" i="23"/>
  <c r="T11" i="23"/>
  <c r="R9" i="23"/>
  <c r="P9" i="23"/>
  <c r="Q9" i="23" s="1"/>
  <c r="N9" i="23"/>
  <c r="R8" i="23"/>
  <c r="T8" i="23"/>
  <c r="P8" i="23"/>
  <c r="Q8" i="23" s="1"/>
  <c r="R44" i="22"/>
  <c r="T44" i="22"/>
  <c r="Q44" i="22"/>
  <c r="P44" i="22"/>
  <c r="R43" i="22"/>
  <c r="P43" i="22"/>
  <c r="Q43" i="22" s="1"/>
  <c r="T42" i="22"/>
  <c r="R42" i="22"/>
  <c r="P42" i="22"/>
  <c r="Q42" i="22" s="1"/>
  <c r="R40" i="22"/>
  <c r="P40" i="22"/>
  <c r="Q40" i="22" s="1"/>
  <c r="R39" i="22"/>
  <c r="P39" i="22"/>
  <c r="Q39" i="22" s="1"/>
  <c r="R38" i="22"/>
  <c r="P38" i="22"/>
  <c r="Q38" i="22" s="1"/>
  <c r="R37" i="22"/>
  <c r="P37" i="22"/>
  <c r="Q37" i="22"/>
  <c r="R36" i="22"/>
  <c r="P36" i="22"/>
  <c r="Q36" i="22" s="1"/>
  <c r="R34" i="22"/>
  <c r="T34" i="22"/>
  <c r="Q34" i="22"/>
  <c r="P34" i="22"/>
  <c r="T33" i="22"/>
  <c r="R33" i="22"/>
  <c r="P33" i="22"/>
  <c r="Q33" i="22" s="1"/>
  <c r="R32" i="22"/>
  <c r="T32" i="22"/>
  <c r="P32" i="22"/>
  <c r="Q32" i="22" s="1"/>
  <c r="R31" i="22"/>
  <c r="T31" i="22"/>
  <c r="P31" i="22"/>
  <c r="Q31" i="22" s="1"/>
  <c r="R29" i="22"/>
  <c r="P29" i="22"/>
  <c r="Q29" i="22" s="1"/>
  <c r="T28" i="22"/>
  <c r="R28" i="22"/>
  <c r="P28" i="22"/>
  <c r="Q28" i="22" s="1"/>
  <c r="R27" i="22"/>
  <c r="T27" i="22"/>
  <c r="P27" i="22"/>
  <c r="Q27" i="22" s="1"/>
  <c r="R26" i="22"/>
  <c r="T26" i="22"/>
  <c r="P26" i="22"/>
  <c r="Q26" i="22" s="1"/>
  <c r="R24" i="22"/>
  <c r="T24" i="22"/>
  <c r="Q24" i="22"/>
  <c r="P24" i="22"/>
  <c r="R23" i="22"/>
  <c r="P23" i="22"/>
  <c r="Q23" i="22" s="1"/>
  <c r="R22" i="22"/>
  <c r="P22" i="22"/>
  <c r="Q22" i="22" s="1"/>
  <c r="R21" i="22"/>
  <c r="P21" i="22"/>
  <c r="Q21" i="22" s="1"/>
  <c r="R20" i="22"/>
  <c r="P20" i="22"/>
  <c r="Q20" i="22" s="1"/>
  <c r="R19" i="22"/>
  <c r="P19" i="22"/>
  <c r="Q19" i="22" s="1"/>
  <c r="R18" i="22"/>
  <c r="P18" i="22"/>
  <c r="Q18" i="22"/>
  <c r="R17" i="22"/>
  <c r="P17" i="22"/>
  <c r="Q17" i="22" s="1"/>
  <c r="R15" i="22"/>
  <c r="T15" i="22"/>
  <c r="Q15" i="22"/>
  <c r="P15" i="22"/>
  <c r="R14" i="22"/>
  <c r="T14" i="22"/>
  <c r="Q14" i="22"/>
  <c r="P14" i="22"/>
  <c r="R13" i="22"/>
  <c r="P13" i="22"/>
  <c r="Q13" i="22" s="1"/>
  <c r="T11" i="22"/>
  <c r="R11" i="22"/>
  <c r="P11" i="22"/>
  <c r="Q11" i="22" s="1"/>
  <c r="R9" i="22"/>
  <c r="T9" i="22"/>
  <c r="P9" i="22"/>
  <c r="Q9" i="22" s="1"/>
  <c r="N9" i="22"/>
  <c r="R8" i="22"/>
  <c r="P8" i="22"/>
  <c r="Q8" i="22" s="1"/>
  <c r="R58" i="21"/>
  <c r="T58" i="21"/>
  <c r="Q58" i="21"/>
  <c r="P58" i="21"/>
  <c r="R57" i="21"/>
  <c r="T57" i="21"/>
  <c r="Q57" i="21"/>
  <c r="P57" i="21"/>
  <c r="R56" i="21"/>
  <c r="T56" i="21"/>
  <c r="Q56" i="21"/>
  <c r="P56" i="21"/>
  <c r="T55" i="21"/>
  <c r="R55" i="21"/>
  <c r="Q55" i="21"/>
  <c r="P55" i="21"/>
  <c r="R53" i="21"/>
  <c r="P53" i="21"/>
  <c r="Q53" i="21"/>
  <c r="R52" i="21"/>
  <c r="T52" i="21"/>
  <c r="P52" i="21"/>
  <c r="Q52" i="21"/>
  <c r="R51" i="21"/>
  <c r="P51" i="21"/>
  <c r="Q51" i="21" s="1"/>
  <c r="T51" i="21"/>
  <c r="R50" i="21"/>
  <c r="T50" i="21"/>
  <c r="P50" i="21"/>
  <c r="Q50" i="21" s="1"/>
  <c r="R49" i="21"/>
  <c r="T49" i="21"/>
  <c r="P49" i="21"/>
  <c r="Q49" i="21" s="1"/>
  <c r="R48" i="21"/>
  <c r="T48" i="21"/>
  <c r="P48" i="21"/>
  <c r="Q48" i="21" s="1"/>
  <c r="R46" i="21"/>
  <c r="T46" i="21"/>
  <c r="Q46" i="21"/>
  <c r="P46" i="21"/>
  <c r="R45" i="21"/>
  <c r="T45" i="21"/>
  <c r="Q45" i="21"/>
  <c r="P45" i="21"/>
  <c r="R44" i="21"/>
  <c r="T44" i="21"/>
  <c r="Q44" i="21"/>
  <c r="P44" i="21"/>
  <c r="T43" i="21"/>
  <c r="R43" i="21"/>
  <c r="Q43" i="21"/>
  <c r="P43" i="21"/>
  <c r="R42" i="21"/>
  <c r="P42" i="21"/>
  <c r="R41" i="21"/>
  <c r="P41" i="21"/>
  <c r="Q41" i="21" s="1"/>
  <c r="R40" i="21"/>
  <c r="P40" i="21"/>
  <c r="Q40" i="21" s="1"/>
  <c r="T39" i="21"/>
  <c r="R39" i="21"/>
  <c r="P39" i="21"/>
  <c r="Q39" i="21" s="1"/>
  <c r="T37" i="21"/>
  <c r="R37" i="21"/>
  <c r="Q37" i="21"/>
  <c r="P37" i="21"/>
  <c r="R36" i="21"/>
  <c r="T36" i="21"/>
  <c r="Q36" i="21"/>
  <c r="P36" i="21"/>
  <c r="R35" i="21"/>
  <c r="T35" i="21"/>
  <c r="Q35" i="21"/>
  <c r="P35" i="21"/>
  <c r="R34" i="21"/>
  <c r="T34" i="21"/>
  <c r="Q34" i="21"/>
  <c r="P34" i="21"/>
  <c r="R32" i="21"/>
  <c r="T32" i="21"/>
  <c r="Q32" i="21"/>
  <c r="P32" i="21"/>
  <c r="R31" i="21"/>
  <c r="T31" i="21"/>
  <c r="Q31" i="21"/>
  <c r="P31" i="21"/>
  <c r="R30" i="21"/>
  <c r="T30" i="21"/>
  <c r="Q30" i="21"/>
  <c r="P30" i="21"/>
  <c r="R29" i="21"/>
  <c r="T29" i="21"/>
  <c r="Q29" i="21"/>
  <c r="P29" i="21"/>
  <c r="R28" i="21"/>
  <c r="T28" i="21"/>
  <c r="Q28" i="21"/>
  <c r="P28" i="21"/>
  <c r="R27" i="21"/>
  <c r="T27" i="21"/>
  <c r="Q27" i="21"/>
  <c r="P27" i="21"/>
  <c r="R26" i="21"/>
  <c r="T26" i="21"/>
  <c r="Q26" i="21"/>
  <c r="P26" i="21"/>
  <c r="R25" i="21"/>
  <c r="T25" i="21"/>
  <c r="Q25" i="21"/>
  <c r="P25" i="21"/>
  <c r="R24" i="21"/>
  <c r="P24" i="21"/>
  <c r="Q24" i="21" s="1"/>
  <c r="R23" i="21"/>
  <c r="T23" i="21"/>
  <c r="P23" i="21"/>
  <c r="Q23" i="21" s="1"/>
  <c r="R22" i="21"/>
  <c r="P22" i="21"/>
  <c r="Q22" i="21" s="1"/>
  <c r="R21" i="21"/>
  <c r="T21" i="21"/>
  <c r="P21" i="21"/>
  <c r="Q21" i="21" s="1"/>
  <c r="R20" i="21"/>
  <c r="T20" i="21"/>
  <c r="P20" i="21"/>
  <c r="Q20" i="21" s="1"/>
  <c r="R19" i="21"/>
  <c r="P19" i="21"/>
  <c r="Q19" i="21" s="1"/>
  <c r="R18" i="21"/>
  <c r="P18" i="21"/>
  <c r="Q18" i="21" s="1"/>
  <c r="R17" i="21"/>
  <c r="T17" i="21"/>
  <c r="P17" i="21"/>
  <c r="Q17" i="21" s="1"/>
  <c r="R16" i="21"/>
  <c r="P16" i="21"/>
  <c r="Q16" i="21" s="1"/>
  <c r="R14" i="21"/>
  <c r="T14" i="21"/>
  <c r="Q14" i="21"/>
  <c r="P14" i="21"/>
  <c r="R13" i="21"/>
  <c r="T13" i="21"/>
  <c r="Q13" i="21"/>
  <c r="P13" i="21"/>
  <c r="R11" i="21"/>
  <c r="T11" i="21"/>
  <c r="P11" i="21"/>
  <c r="Q11" i="21" s="1"/>
  <c r="R9" i="21"/>
  <c r="P9" i="21"/>
  <c r="Q9" i="21" s="1"/>
  <c r="N9" i="21"/>
  <c r="R8" i="21"/>
  <c r="T8" i="21"/>
  <c r="P8" i="21"/>
  <c r="Q8" i="21"/>
  <c r="R38" i="20"/>
  <c r="P38" i="20"/>
  <c r="Q38" i="20" s="1"/>
  <c r="R37" i="20"/>
  <c r="P37" i="20"/>
  <c r="Q37" i="20" s="1"/>
  <c r="R35" i="20"/>
  <c r="P35" i="20"/>
  <c r="Q35" i="20" s="1"/>
  <c r="R34" i="20"/>
  <c r="P34" i="20"/>
  <c r="Q34" i="20" s="1"/>
  <c r="R33" i="20"/>
  <c r="P33" i="20"/>
  <c r="Q33" i="20" s="1"/>
  <c r="R32" i="20"/>
  <c r="P32" i="20"/>
  <c r="Q32" i="20" s="1"/>
  <c r="R31" i="20"/>
  <c r="P31" i="20"/>
  <c r="Q31" i="20" s="1"/>
  <c r="R29" i="20"/>
  <c r="T29" i="20"/>
  <c r="P29" i="20"/>
  <c r="Q29" i="20" s="1"/>
  <c r="R28" i="20"/>
  <c r="P28" i="20"/>
  <c r="Q28" i="20" s="1"/>
  <c r="T27" i="20"/>
  <c r="R27" i="20"/>
  <c r="P27" i="20"/>
  <c r="Q27" i="20" s="1"/>
  <c r="R26" i="20"/>
  <c r="P26" i="20"/>
  <c r="Q26" i="20" s="1"/>
  <c r="R24" i="20"/>
  <c r="P24" i="20"/>
  <c r="Q24" i="20"/>
  <c r="R22" i="20"/>
  <c r="T22" i="20"/>
  <c r="Q22" i="20"/>
  <c r="P22" i="20"/>
  <c r="R21" i="20"/>
  <c r="P21" i="20"/>
  <c r="Q21" i="20" s="1"/>
  <c r="R20" i="20"/>
  <c r="P20" i="20"/>
  <c r="Q20" i="20" s="1"/>
  <c r="R19" i="20"/>
  <c r="P19" i="20"/>
  <c r="Q19" i="20"/>
  <c r="R18" i="20"/>
  <c r="P18" i="20"/>
  <c r="Q18" i="20" s="1"/>
  <c r="R17" i="20"/>
  <c r="P17" i="20"/>
  <c r="Q17" i="20" s="1"/>
  <c r="R16" i="20"/>
  <c r="P16" i="20"/>
  <c r="Q16" i="20" s="1"/>
  <c r="R14" i="20"/>
  <c r="P14" i="20"/>
  <c r="Q14" i="20" s="1"/>
  <c r="R13" i="20"/>
  <c r="P13" i="20"/>
  <c r="Q13" i="20" s="1"/>
  <c r="R11" i="20"/>
  <c r="P11" i="20"/>
  <c r="Q11" i="20" s="1"/>
  <c r="R9" i="20"/>
  <c r="P9" i="20"/>
  <c r="Q9" i="20" s="1"/>
  <c r="N9" i="20"/>
  <c r="R8" i="20"/>
  <c r="T8" i="20"/>
  <c r="P8" i="20"/>
  <c r="Q8" i="20" s="1"/>
  <c r="R64" i="19"/>
  <c r="T64" i="19"/>
  <c r="Q64" i="19"/>
  <c r="P64" i="19"/>
  <c r="R63" i="19"/>
  <c r="T63" i="19"/>
  <c r="Q63" i="19"/>
  <c r="P63" i="19"/>
  <c r="R62" i="19"/>
  <c r="T62" i="19"/>
  <c r="Q62" i="19"/>
  <c r="P62" i="19"/>
  <c r="R61" i="19"/>
  <c r="T61" i="19"/>
  <c r="Q61" i="19"/>
  <c r="P61" i="19"/>
  <c r="T60" i="19"/>
  <c r="R60" i="19"/>
  <c r="Q60" i="19"/>
  <c r="P60" i="19"/>
  <c r="R59" i="19"/>
  <c r="T59" i="19"/>
  <c r="P59" i="19"/>
  <c r="Q59" i="19" s="1"/>
  <c r="R58" i="19"/>
  <c r="T58" i="19"/>
  <c r="P58" i="19"/>
  <c r="Q58" i="19" s="1"/>
  <c r="R57" i="19"/>
  <c r="P57" i="19"/>
  <c r="Q57" i="19" s="1"/>
  <c r="T56" i="19"/>
  <c r="R56" i="19"/>
  <c r="P56" i="19"/>
  <c r="Q56" i="19" s="1"/>
  <c r="R55" i="19"/>
  <c r="T55" i="19"/>
  <c r="P55" i="19"/>
  <c r="Q55" i="19" s="1"/>
  <c r="R54" i="19"/>
  <c r="T54" i="19"/>
  <c r="P54" i="19"/>
  <c r="Q54" i="19" s="1"/>
  <c r="R53" i="19"/>
  <c r="P53" i="19"/>
  <c r="Q53" i="19" s="1"/>
  <c r="T51" i="19"/>
  <c r="R51" i="19"/>
  <c r="Q51" i="19"/>
  <c r="P51" i="19"/>
  <c r="R50" i="19"/>
  <c r="T50" i="19"/>
  <c r="Q50" i="19"/>
  <c r="P50" i="19"/>
  <c r="R49" i="19"/>
  <c r="T49" i="19"/>
  <c r="Q49" i="19"/>
  <c r="P49" i="19"/>
  <c r="R48" i="19"/>
  <c r="P48" i="19"/>
  <c r="Q48" i="19" s="1"/>
  <c r="R46" i="19"/>
  <c r="P46" i="19"/>
  <c r="Q46" i="19"/>
  <c r="R45" i="19"/>
  <c r="T45" i="19"/>
  <c r="P45" i="19"/>
  <c r="Q45" i="19"/>
  <c r="R44" i="19"/>
  <c r="P44" i="19"/>
  <c r="Q44" i="19" s="1"/>
  <c r="R43" i="19"/>
  <c r="T43" i="19"/>
  <c r="P43" i="19"/>
  <c r="Q43" i="19" s="1"/>
  <c r="R42" i="19"/>
  <c r="P42" i="19"/>
  <c r="Q42" i="19"/>
  <c r="R40" i="19"/>
  <c r="T40" i="19"/>
  <c r="P40" i="19"/>
  <c r="Q40" i="19"/>
  <c r="R39" i="19"/>
  <c r="P39" i="19"/>
  <c r="Q39" i="19" s="1"/>
  <c r="R38" i="19"/>
  <c r="T38" i="19"/>
  <c r="P38" i="19"/>
  <c r="Q38" i="19" s="1"/>
  <c r="R36" i="19"/>
  <c r="T36" i="19"/>
  <c r="Q36" i="19"/>
  <c r="P36" i="19"/>
  <c r="R35" i="19"/>
  <c r="T35" i="19"/>
  <c r="Q35" i="19"/>
  <c r="P35" i="19"/>
  <c r="R34" i="19"/>
  <c r="P34" i="19"/>
  <c r="Q34" i="19"/>
  <c r="R33" i="19"/>
  <c r="T33" i="19"/>
  <c r="P33" i="19"/>
  <c r="Q33" i="19"/>
  <c r="R32" i="19"/>
  <c r="P32" i="19"/>
  <c r="Q32" i="19" s="1"/>
  <c r="R31" i="19"/>
  <c r="T31" i="19"/>
  <c r="P31" i="19"/>
  <c r="Q31" i="19" s="1"/>
  <c r="R30" i="19"/>
  <c r="T30" i="19"/>
  <c r="P30" i="19"/>
  <c r="Q30" i="19" s="1"/>
  <c r="R28" i="19"/>
  <c r="T28" i="19"/>
  <c r="Q28" i="19"/>
  <c r="P28" i="19"/>
  <c r="R27" i="19"/>
  <c r="P27" i="19"/>
  <c r="Q27" i="19" s="1"/>
  <c r="R26" i="19"/>
  <c r="T26" i="19"/>
  <c r="P26" i="19"/>
  <c r="Q26" i="19" s="1"/>
  <c r="R25" i="19"/>
  <c r="P25" i="19"/>
  <c r="Q25" i="19"/>
  <c r="R24" i="19"/>
  <c r="T24" i="19"/>
  <c r="P24" i="19"/>
  <c r="Q24" i="19"/>
  <c r="R23" i="19"/>
  <c r="P23" i="19"/>
  <c r="Q23" i="19" s="1"/>
  <c r="R22" i="19"/>
  <c r="T22" i="19"/>
  <c r="P22" i="19"/>
  <c r="Q22" i="19" s="1"/>
  <c r="R21" i="19"/>
  <c r="T21" i="19"/>
  <c r="P21" i="19"/>
  <c r="Q21" i="19" s="1"/>
  <c r="R20" i="19"/>
  <c r="P20" i="19"/>
  <c r="Q20" i="19" s="1"/>
  <c r="R19" i="19"/>
  <c r="P19" i="19"/>
  <c r="Q19" i="19" s="1"/>
  <c r="R18" i="19"/>
  <c r="T18" i="19"/>
  <c r="P18" i="19"/>
  <c r="Q18" i="19" s="1"/>
  <c r="R16" i="19"/>
  <c r="T16" i="19"/>
  <c r="Q16" i="19"/>
  <c r="P16" i="19"/>
  <c r="R15" i="19"/>
  <c r="P15" i="19"/>
  <c r="Q15" i="19" s="1"/>
  <c r="R14" i="19"/>
  <c r="T14" i="19"/>
  <c r="P14" i="19"/>
  <c r="Q14" i="19" s="1"/>
  <c r="R13" i="19"/>
  <c r="T13" i="19"/>
  <c r="P13" i="19"/>
  <c r="Q13" i="19" s="1"/>
  <c r="R11" i="19"/>
  <c r="P11" i="19"/>
  <c r="Q11" i="19" s="1"/>
  <c r="R9" i="19"/>
  <c r="T9" i="19"/>
  <c r="P9" i="19"/>
  <c r="Q9" i="19" s="1"/>
  <c r="N9" i="19"/>
  <c r="R8" i="19"/>
  <c r="T8" i="19"/>
  <c r="P8" i="19"/>
  <c r="Q8" i="19" s="1"/>
  <c r="R64" i="18"/>
  <c r="T64" i="18"/>
  <c r="Q64" i="18"/>
  <c r="P64" i="18"/>
  <c r="R63" i="18"/>
  <c r="T63" i="18"/>
  <c r="Q63" i="18"/>
  <c r="P63" i="18"/>
  <c r="R62" i="18"/>
  <c r="T62" i="18"/>
  <c r="Q62" i="18"/>
  <c r="P62" i="18"/>
  <c r="R61" i="18"/>
  <c r="T61" i="18"/>
  <c r="Q61" i="18"/>
  <c r="P61" i="18"/>
  <c r="T60" i="18"/>
  <c r="R60" i="18"/>
  <c r="Q60" i="18"/>
  <c r="P60" i="18"/>
  <c r="R59" i="18"/>
  <c r="T59" i="18"/>
  <c r="P59" i="18"/>
  <c r="Q59" i="18" s="1"/>
  <c r="R58" i="18"/>
  <c r="T58" i="18"/>
  <c r="P58" i="18"/>
  <c r="Q58" i="18" s="1"/>
  <c r="R57" i="18"/>
  <c r="P57" i="18"/>
  <c r="Q57" i="18" s="1"/>
  <c r="T56" i="18"/>
  <c r="R56" i="18"/>
  <c r="P56" i="18"/>
  <c r="Q56" i="18" s="1"/>
  <c r="R55" i="18"/>
  <c r="T55" i="18"/>
  <c r="P55" i="18"/>
  <c r="Q55" i="18" s="1"/>
  <c r="R54" i="18"/>
  <c r="T54" i="18"/>
  <c r="P54" i="18"/>
  <c r="Q54" i="18" s="1"/>
  <c r="R53" i="18"/>
  <c r="P53" i="18"/>
  <c r="Q53" i="18" s="1"/>
  <c r="T52" i="18"/>
  <c r="R52" i="18"/>
  <c r="P52" i="18"/>
  <c r="Q52" i="18" s="1"/>
  <c r="R51" i="18"/>
  <c r="T51" i="18"/>
  <c r="P51" i="18"/>
  <c r="Q51" i="18" s="1"/>
  <c r="R50" i="18"/>
  <c r="T50" i="18"/>
  <c r="P50" i="18"/>
  <c r="Q50" i="18" s="1"/>
  <c r="R49" i="18"/>
  <c r="P49" i="18"/>
  <c r="Q49" i="18" s="1"/>
  <c r="T48" i="18"/>
  <c r="R48" i="18"/>
  <c r="P48" i="18"/>
  <c r="Q48" i="18" s="1"/>
  <c r="R47" i="18"/>
  <c r="T47" i="18"/>
  <c r="P47" i="18"/>
  <c r="Q47" i="18" s="1"/>
  <c r="R46" i="18"/>
  <c r="T46" i="18"/>
  <c r="P46" i="18"/>
  <c r="Q46" i="18" s="1"/>
  <c r="R44" i="18"/>
  <c r="T44" i="18"/>
  <c r="Q44" i="18"/>
  <c r="P44" i="18"/>
  <c r="R43" i="18"/>
  <c r="T43" i="18"/>
  <c r="Q43" i="18"/>
  <c r="P43" i="18"/>
  <c r="R42" i="18"/>
  <c r="P42" i="18"/>
  <c r="Q42" i="18" s="1"/>
  <c r="R41" i="18"/>
  <c r="T41" i="18"/>
  <c r="P41" i="18"/>
  <c r="Q41" i="18" s="1"/>
  <c r="R40" i="18"/>
  <c r="P40" i="18"/>
  <c r="Q40" i="18" s="1"/>
  <c r="R39" i="18"/>
  <c r="T39" i="18"/>
  <c r="P39" i="18"/>
  <c r="Q39" i="18" s="1"/>
  <c r="R38" i="18"/>
  <c r="P38" i="18"/>
  <c r="Q38" i="18" s="1"/>
  <c r="R37" i="18"/>
  <c r="T37" i="18"/>
  <c r="P37" i="18"/>
  <c r="Q37" i="18" s="1"/>
  <c r="R35" i="18"/>
  <c r="P35" i="18"/>
  <c r="Q35" i="18" s="1"/>
  <c r="R34" i="18"/>
  <c r="P34" i="18"/>
  <c r="Q34" i="18" s="1"/>
  <c r="R33" i="18"/>
  <c r="T33" i="18"/>
  <c r="P33" i="18"/>
  <c r="Q33" i="18" s="1"/>
  <c r="R32" i="18"/>
  <c r="P32" i="18"/>
  <c r="Q32" i="18" s="1"/>
  <c r="R31" i="18"/>
  <c r="P31" i="18"/>
  <c r="Q31" i="18" s="1"/>
  <c r="T31" i="18"/>
  <c r="R29" i="18"/>
  <c r="T29" i="18"/>
  <c r="P29" i="18"/>
  <c r="Q29" i="18" s="1"/>
  <c r="R27" i="18"/>
  <c r="T27" i="18"/>
  <c r="P27" i="18"/>
  <c r="Q27" i="18" s="1"/>
  <c r="R26" i="18"/>
  <c r="P26" i="18"/>
  <c r="T26" i="18"/>
  <c r="R24" i="18"/>
  <c r="P24" i="18"/>
  <c r="T24" i="18"/>
  <c r="R23" i="18"/>
  <c r="T23" i="18"/>
  <c r="P23" i="18"/>
  <c r="Q23" i="18" s="1"/>
  <c r="R22" i="18"/>
  <c r="T22" i="18"/>
  <c r="P22" i="18"/>
  <c r="Q22" i="18" s="1"/>
  <c r="R21" i="18"/>
  <c r="P21" i="18"/>
  <c r="T21" i="18"/>
  <c r="R20" i="18"/>
  <c r="P20" i="18"/>
  <c r="T20" i="18"/>
  <c r="R19" i="18"/>
  <c r="T19" i="18"/>
  <c r="P19" i="18"/>
  <c r="Q19" i="18" s="1"/>
  <c r="R18" i="18"/>
  <c r="T18" i="18"/>
  <c r="P18" i="18"/>
  <c r="Q18" i="18" s="1"/>
  <c r="R16" i="18"/>
  <c r="T16" i="18"/>
  <c r="Q16" i="18"/>
  <c r="P16" i="18"/>
  <c r="R15" i="18"/>
  <c r="T15" i="18"/>
  <c r="Q15" i="18"/>
  <c r="P15" i="18"/>
  <c r="R14" i="18"/>
  <c r="T14" i="18"/>
  <c r="Q14" i="18"/>
  <c r="P14" i="18"/>
  <c r="R13" i="18"/>
  <c r="T13" i="18"/>
  <c r="P13" i="18"/>
  <c r="Q13" i="18" s="1"/>
  <c r="R11" i="18"/>
  <c r="P11" i="18"/>
  <c r="R9" i="18"/>
  <c r="P9" i="18"/>
  <c r="Q9" i="18"/>
  <c r="N9" i="18"/>
  <c r="R8" i="18"/>
  <c r="T8" i="18"/>
  <c r="P8" i="18"/>
  <c r="Q8" i="18" s="1"/>
  <c r="R42" i="15"/>
  <c r="T42" i="15"/>
  <c r="Q42" i="15"/>
  <c r="P42" i="15"/>
  <c r="R41" i="15"/>
  <c r="T41" i="15"/>
  <c r="Q41" i="15"/>
  <c r="P41" i="15"/>
  <c r="R40" i="15"/>
  <c r="T40" i="15"/>
  <c r="Q40" i="15"/>
  <c r="P40" i="15"/>
  <c r="R39" i="15"/>
  <c r="T39" i="15"/>
  <c r="Q39" i="15"/>
  <c r="P39" i="15"/>
  <c r="R38" i="15"/>
  <c r="T38" i="15"/>
  <c r="Q38" i="15"/>
  <c r="P38" i="15"/>
  <c r="R37" i="15"/>
  <c r="P37" i="15"/>
  <c r="Q37" i="15" s="1"/>
  <c r="R36" i="15"/>
  <c r="T36" i="15"/>
  <c r="P36" i="15"/>
  <c r="Q36" i="15" s="1"/>
  <c r="R35" i="15"/>
  <c r="P35" i="15"/>
  <c r="Q35" i="15" s="1"/>
  <c r="R34" i="15"/>
  <c r="T34" i="15"/>
  <c r="P34" i="15"/>
  <c r="Q34" i="15" s="1"/>
  <c r="R33" i="15"/>
  <c r="P33" i="15"/>
  <c r="Q33" i="15" s="1"/>
  <c r="R30" i="15"/>
  <c r="P30" i="15"/>
  <c r="Q30" i="15" s="1"/>
  <c r="R29" i="15"/>
  <c r="P29" i="15"/>
  <c r="Q29" i="15" s="1"/>
  <c r="R28" i="15"/>
  <c r="P28" i="15"/>
  <c r="Q28" i="15" s="1"/>
  <c r="R26" i="15"/>
  <c r="P26" i="15"/>
  <c r="Q26" i="15" s="1"/>
  <c r="R25" i="15"/>
  <c r="P25" i="15"/>
  <c r="Q25" i="15" s="1"/>
  <c r="R23" i="15"/>
  <c r="T23" i="15"/>
  <c r="Q23" i="15"/>
  <c r="P23" i="15"/>
  <c r="R21" i="15"/>
  <c r="P21" i="15"/>
  <c r="Q21" i="15"/>
  <c r="R20" i="15"/>
  <c r="T20" i="15"/>
  <c r="P20" i="15"/>
  <c r="Q20" i="15"/>
  <c r="R19" i="15"/>
  <c r="P19" i="15"/>
  <c r="T19" i="15"/>
  <c r="R18" i="15"/>
  <c r="P18" i="15"/>
  <c r="R17" i="15"/>
  <c r="T17" i="15"/>
  <c r="P17" i="15"/>
  <c r="Q17" i="15" s="1"/>
  <c r="R16" i="15"/>
  <c r="P16" i="15"/>
  <c r="Q16" i="15" s="1"/>
  <c r="R15" i="15"/>
  <c r="P15" i="15"/>
  <c r="T15" i="15"/>
  <c r="R11" i="15"/>
  <c r="P11" i="15"/>
  <c r="R9" i="15"/>
  <c r="P9" i="15"/>
  <c r="Q9" i="15" s="1"/>
  <c r="N9" i="15"/>
  <c r="R8" i="15"/>
  <c r="P8" i="15"/>
  <c r="R49" i="17"/>
  <c r="T49" i="17"/>
  <c r="Q49" i="17"/>
  <c r="P49" i="17"/>
  <c r="R48" i="17"/>
  <c r="T48" i="17"/>
  <c r="Q48" i="17"/>
  <c r="P48" i="17"/>
  <c r="R47" i="17"/>
  <c r="T47" i="17"/>
  <c r="Q47" i="17"/>
  <c r="P47" i="17"/>
  <c r="R46" i="17"/>
  <c r="T46" i="17"/>
  <c r="Q46" i="17"/>
  <c r="P46" i="17"/>
  <c r="T45" i="17"/>
  <c r="R45" i="17"/>
  <c r="Q45" i="17"/>
  <c r="P45" i="17"/>
  <c r="R44" i="17"/>
  <c r="T44" i="17"/>
  <c r="P44" i="17"/>
  <c r="Q44" i="17" s="1"/>
  <c r="R43" i="17"/>
  <c r="T43" i="17"/>
  <c r="Q43" i="17"/>
  <c r="P43" i="17"/>
  <c r="R42" i="17"/>
  <c r="P42" i="17"/>
  <c r="Q42" i="17" s="1"/>
  <c r="T41" i="17"/>
  <c r="R41" i="17"/>
  <c r="P41" i="17"/>
  <c r="Q41" i="17" s="1"/>
  <c r="R40" i="17"/>
  <c r="T40" i="17"/>
  <c r="P40" i="17"/>
  <c r="Q40" i="17" s="1"/>
  <c r="R39" i="17"/>
  <c r="T39" i="17"/>
  <c r="P39" i="17"/>
  <c r="Q39" i="17" s="1"/>
  <c r="R37" i="17"/>
  <c r="T37" i="17"/>
  <c r="Q37" i="17"/>
  <c r="P37" i="17"/>
  <c r="R36" i="17"/>
  <c r="T36" i="17"/>
  <c r="P36" i="17"/>
  <c r="Q36" i="17" s="1"/>
  <c r="R35" i="17"/>
  <c r="P35" i="17"/>
  <c r="Q35" i="17" s="1"/>
  <c r="R34" i="17"/>
  <c r="T34" i="17"/>
  <c r="P34" i="17"/>
  <c r="Q34" i="17" s="1"/>
  <c r="R32" i="17"/>
  <c r="P32" i="17"/>
  <c r="Q32" i="17" s="1"/>
  <c r="R31" i="17"/>
  <c r="P31" i="17"/>
  <c r="Q31" i="17" s="1"/>
  <c r="R30" i="17"/>
  <c r="T30" i="17"/>
  <c r="P30" i="17"/>
  <c r="Q30" i="17" s="1"/>
  <c r="R29" i="17"/>
  <c r="P29" i="17"/>
  <c r="Q29" i="17" s="1"/>
  <c r="R28" i="17"/>
  <c r="T28" i="17"/>
  <c r="P28" i="17"/>
  <c r="Q28" i="17" s="1"/>
  <c r="R26" i="17"/>
  <c r="P26" i="17"/>
  <c r="Q26" i="17" s="1"/>
  <c r="R24" i="17"/>
  <c r="T24" i="17"/>
  <c r="P24" i="17"/>
  <c r="Q24" i="17" s="1"/>
  <c r="R22" i="17"/>
  <c r="P22" i="17"/>
  <c r="Q22" i="17" s="1"/>
  <c r="R21" i="17"/>
  <c r="T21" i="17"/>
  <c r="P21" i="17"/>
  <c r="Q21" i="17" s="1"/>
  <c r="R20" i="17"/>
  <c r="P20" i="17"/>
  <c r="Q20" i="17" s="1"/>
  <c r="R19" i="17"/>
  <c r="P19" i="17"/>
  <c r="Q19" i="17" s="1"/>
  <c r="R18" i="17"/>
  <c r="P18" i="17"/>
  <c r="Q18" i="17"/>
  <c r="R17" i="17"/>
  <c r="T17" i="17"/>
  <c r="P17" i="17"/>
  <c r="Q17" i="17" s="1"/>
  <c r="R16" i="17"/>
  <c r="P16" i="17"/>
  <c r="Q16" i="17" s="1"/>
  <c r="T14" i="17"/>
  <c r="R14" i="17"/>
  <c r="P14" i="17"/>
  <c r="Q14" i="17" s="1"/>
  <c r="R13" i="17"/>
  <c r="P13" i="17"/>
  <c r="Q13" i="17" s="1"/>
  <c r="R11" i="17"/>
  <c r="P11" i="17"/>
  <c r="Q11" i="17" s="1"/>
  <c r="R9" i="17"/>
  <c r="T9" i="17"/>
  <c r="P9" i="17"/>
  <c r="Q9" i="17" s="1"/>
  <c r="N9" i="17"/>
  <c r="R8" i="17"/>
  <c r="P8" i="17"/>
  <c r="Q8" i="17" s="1"/>
  <c r="R32" i="16"/>
  <c r="P32" i="16"/>
  <c r="Q32" i="16" s="1"/>
  <c r="R30" i="16"/>
  <c r="P30" i="16"/>
  <c r="Q30" i="16" s="1"/>
  <c r="R29" i="16"/>
  <c r="P29" i="16"/>
  <c r="Q29" i="16" s="1"/>
  <c r="R28" i="16"/>
  <c r="P28" i="16"/>
  <c r="Q28" i="16" s="1"/>
  <c r="R27" i="16"/>
  <c r="P27" i="16"/>
  <c r="Q27" i="16" s="1"/>
  <c r="R26" i="16"/>
  <c r="P26" i="16"/>
  <c r="Q26" i="16" s="1"/>
  <c r="R24" i="16"/>
  <c r="P24" i="16"/>
  <c r="Q24" i="16" s="1"/>
  <c r="T23" i="16"/>
  <c r="R23" i="16"/>
  <c r="P23" i="16"/>
  <c r="Q23" i="16" s="1"/>
  <c r="R21" i="16"/>
  <c r="P21" i="16"/>
  <c r="Q21" i="16" s="1"/>
  <c r="R20" i="16"/>
  <c r="P20" i="16"/>
  <c r="Q20" i="16" s="1"/>
  <c r="R18" i="16"/>
  <c r="P18" i="16"/>
  <c r="Q18" i="16" s="1"/>
  <c r="R17" i="16"/>
  <c r="P17" i="16"/>
  <c r="Q17" i="16" s="1"/>
  <c r="R16" i="16"/>
  <c r="P16" i="16"/>
  <c r="Q16" i="16" s="1"/>
  <c r="R15" i="16"/>
  <c r="P15" i="16"/>
  <c r="Q15" i="16" s="1"/>
  <c r="R14" i="16"/>
  <c r="P14" i="16"/>
  <c r="Q14" i="16" s="1"/>
  <c r="R11" i="16"/>
  <c r="T11" i="16"/>
  <c r="P11" i="16"/>
  <c r="Q11" i="16" s="1"/>
  <c r="R9" i="16"/>
  <c r="P9" i="16"/>
  <c r="Q9" i="16" s="1"/>
  <c r="N9" i="16"/>
  <c r="R8" i="16"/>
  <c r="P8" i="16"/>
  <c r="Q8" i="16" s="1"/>
  <c r="R48" i="14"/>
  <c r="T48" i="14"/>
  <c r="Q48" i="14"/>
  <c r="P48" i="14"/>
  <c r="R47" i="14"/>
  <c r="T47" i="14"/>
  <c r="Q47" i="14"/>
  <c r="P47" i="14"/>
  <c r="T46" i="14"/>
  <c r="R46" i="14"/>
  <c r="Q46" i="14"/>
  <c r="P46" i="14"/>
  <c r="R45" i="14"/>
  <c r="T45" i="14"/>
  <c r="Q45" i="14"/>
  <c r="P45" i="14"/>
  <c r="R44" i="14"/>
  <c r="T44" i="14"/>
  <c r="Q44" i="14"/>
  <c r="P44" i="14"/>
  <c r="R43" i="14"/>
  <c r="P43" i="14"/>
  <c r="Q43" i="14" s="1"/>
  <c r="T42" i="14"/>
  <c r="R42" i="14"/>
  <c r="P42" i="14"/>
  <c r="Q42" i="14" s="1"/>
  <c r="R41" i="14"/>
  <c r="P41" i="14"/>
  <c r="Q41" i="14" s="1"/>
  <c r="R40" i="14"/>
  <c r="P40" i="14"/>
  <c r="Q40" i="14" s="1"/>
  <c r="R39" i="14"/>
  <c r="T39" i="14"/>
  <c r="P39" i="14"/>
  <c r="Q39" i="14" s="1"/>
  <c r="R38" i="14"/>
  <c r="P38" i="14"/>
  <c r="Q38" i="14" s="1"/>
  <c r="R37" i="14"/>
  <c r="P37" i="14"/>
  <c r="Q37" i="14" s="1"/>
  <c r="R36" i="14"/>
  <c r="P36" i="14"/>
  <c r="Q36" i="14" s="1"/>
  <c r="R35" i="14"/>
  <c r="P35" i="14"/>
  <c r="Q35" i="14" s="1"/>
  <c r="R32" i="14"/>
  <c r="P32" i="14"/>
  <c r="Q32" i="14" s="1"/>
  <c r="R31" i="14"/>
  <c r="P31" i="14"/>
  <c r="Q31" i="14" s="1"/>
  <c r="R30" i="14"/>
  <c r="P30" i="14"/>
  <c r="Q30" i="14" s="1"/>
  <c r="R29" i="14"/>
  <c r="T29" i="14"/>
  <c r="P29" i="14"/>
  <c r="Q29" i="14" s="1"/>
  <c r="R27" i="14"/>
  <c r="P27" i="14"/>
  <c r="Q27" i="14" s="1"/>
  <c r="R26" i="14"/>
  <c r="P26" i="14"/>
  <c r="Q26" i="14" s="1"/>
  <c r="R22" i="14"/>
  <c r="P22" i="14"/>
  <c r="Q22" i="14" s="1"/>
  <c r="R21" i="14"/>
  <c r="P21" i="14"/>
  <c r="Q21" i="14" s="1"/>
  <c r="R20" i="14"/>
  <c r="P20" i="14"/>
  <c r="Q20" i="14" s="1"/>
  <c r="R19" i="14"/>
  <c r="P19" i="14"/>
  <c r="Q19" i="14" s="1"/>
  <c r="R18" i="14"/>
  <c r="P18" i="14"/>
  <c r="Q18" i="14" s="1"/>
  <c r="R17" i="14"/>
  <c r="T17" i="14"/>
  <c r="P17" i="14"/>
  <c r="Q17" i="14" s="1"/>
  <c r="R16" i="14"/>
  <c r="P16" i="14"/>
  <c r="Q16" i="14" s="1"/>
  <c r="R14" i="14"/>
  <c r="P14" i="14"/>
  <c r="Q14" i="14" s="1"/>
  <c r="R13" i="14"/>
  <c r="P13" i="14"/>
  <c r="Q13" i="14" s="1"/>
  <c r="R11" i="14"/>
  <c r="P11" i="14"/>
  <c r="Q11" i="14" s="1"/>
  <c r="R9" i="14"/>
  <c r="P9" i="14"/>
  <c r="Q9" i="14"/>
  <c r="N9" i="14"/>
  <c r="R8" i="14"/>
  <c r="T8" i="14"/>
  <c r="P8" i="14"/>
  <c r="Q8" i="14" s="1"/>
  <c r="R47" i="13"/>
  <c r="S47" i="13" s="1"/>
  <c r="T47" i="13" s="1"/>
  <c r="Q47" i="13"/>
  <c r="P47" i="13"/>
  <c r="R46" i="13"/>
  <c r="T46" i="13"/>
  <c r="Q46" i="13"/>
  <c r="P46" i="13"/>
  <c r="R45" i="13"/>
  <c r="T45" i="13"/>
  <c r="Q45" i="13"/>
  <c r="P45" i="13"/>
  <c r="R44" i="13"/>
  <c r="T44" i="13"/>
  <c r="Q44" i="13"/>
  <c r="P44" i="13"/>
  <c r="R43" i="13"/>
  <c r="T43" i="13"/>
  <c r="Q43" i="13"/>
  <c r="P43" i="13"/>
  <c r="R42" i="13"/>
  <c r="P42" i="13"/>
  <c r="Q42" i="13" s="1"/>
  <c r="R41" i="13"/>
  <c r="T41" i="13"/>
  <c r="P41" i="13"/>
  <c r="Q41" i="13" s="1"/>
  <c r="R40" i="13"/>
  <c r="P40" i="13"/>
  <c r="Q40" i="13" s="1"/>
  <c r="R39" i="13"/>
  <c r="T39" i="13"/>
  <c r="P39" i="13"/>
  <c r="Q39" i="13" s="1"/>
  <c r="R37" i="13"/>
  <c r="T37" i="13"/>
  <c r="Q37" i="13"/>
  <c r="P37" i="13"/>
  <c r="R35" i="13"/>
  <c r="P35" i="13"/>
  <c r="Q35" i="13"/>
  <c r="R34" i="13"/>
  <c r="P34" i="13"/>
  <c r="Q34" i="13" s="1"/>
  <c r="R33" i="13"/>
  <c r="P33" i="13"/>
  <c r="Q33" i="13" s="1"/>
  <c r="R32" i="13"/>
  <c r="T32" i="13"/>
  <c r="P32" i="13"/>
  <c r="Q32" i="13" s="1"/>
  <c r="R31" i="13"/>
  <c r="P31" i="13"/>
  <c r="Q31" i="13" s="1"/>
  <c r="R29" i="13"/>
  <c r="T29" i="13"/>
  <c r="P29" i="13"/>
  <c r="Q29" i="13" s="1"/>
  <c r="R28" i="13"/>
  <c r="P28" i="13"/>
  <c r="Q28" i="13" s="1"/>
  <c r="R26" i="13"/>
  <c r="P26" i="13"/>
  <c r="Q26" i="13" s="1"/>
  <c r="R25" i="13"/>
  <c r="T25" i="13"/>
  <c r="P25" i="13"/>
  <c r="Q25" i="13" s="1"/>
  <c r="R24" i="13"/>
  <c r="P24" i="13"/>
  <c r="Q24" i="13" s="1"/>
  <c r="R22" i="13"/>
  <c r="P22" i="13"/>
  <c r="Q22" i="13" s="1"/>
  <c r="R21" i="13"/>
  <c r="P21" i="13"/>
  <c r="Q21" i="13" s="1"/>
  <c r="R20" i="13"/>
  <c r="P20" i="13"/>
  <c r="Q20" i="13" s="1"/>
  <c r="R19" i="13"/>
  <c r="T19" i="13"/>
  <c r="P19" i="13"/>
  <c r="Q19" i="13" s="1"/>
  <c r="R18" i="13"/>
  <c r="P18" i="13"/>
  <c r="Q18" i="13" s="1"/>
  <c r="R16" i="13"/>
  <c r="P16" i="13"/>
  <c r="Q16" i="13" s="1"/>
  <c r="R15" i="13"/>
  <c r="P15" i="13"/>
  <c r="Q15" i="13" s="1"/>
  <c r="R14" i="13"/>
  <c r="T14" i="13"/>
  <c r="P14" i="13"/>
  <c r="Q14" i="13" s="1"/>
  <c r="R13" i="13"/>
  <c r="P13" i="13"/>
  <c r="Q13" i="13" s="1"/>
  <c r="R11" i="13"/>
  <c r="T11" i="13"/>
  <c r="P11" i="13"/>
  <c r="Q11" i="13" s="1"/>
  <c r="R9" i="13"/>
  <c r="P9" i="13"/>
  <c r="Q9" i="13" s="1"/>
  <c r="N9" i="13"/>
  <c r="R8" i="13"/>
  <c r="P8" i="13"/>
  <c r="Q8" i="13" s="1"/>
  <c r="T58" i="12"/>
  <c r="R58" i="12"/>
  <c r="Q58" i="12"/>
  <c r="P58" i="12"/>
  <c r="R57" i="12"/>
  <c r="T57" i="12"/>
  <c r="Q57" i="12"/>
  <c r="P57" i="12"/>
  <c r="R56" i="12"/>
  <c r="T56" i="12"/>
  <c r="Q56" i="12"/>
  <c r="P56" i="12"/>
  <c r="R55" i="12"/>
  <c r="T55" i="12"/>
  <c r="Q55" i="12"/>
  <c r="P55" i="12"/>
  <c r="R54" i="12"/>
  <c r="T54" i="12"/>
  <c r="Q54" i="12"/>
  <c r="P54" i="12"/>
  <c r="R53" i="12"/>
  <c r="P53" i="12"/>
  <c r="Q53" i="12" s="1"/>
  <c r="T52" i="12"/>
  <c r="R52" i="12"/>
  <c r="P52" i="12"/>
  <c r="Q52" i="12" s="1"/>
  <c r="R51" i="12"/>
  <c r="T51" i="12"/>
  <c r="P51" i="12"/>
  <c r="Q51" i="12" s="1"/>
  <c r="R50" i="12"/>
  <c r="T50" i="12"/>
  <c r="P50" i="12"/>
  <c r="Q50" i="12" s="1"/>
  <c r="R49" i="12"/>
  <c r="P49" i="12"/>
  <c r="Q49" i="12" s="1"/>
  <c r="T48" i="12"/>
  <c r="R48" i="12"/>
  <c r="P48" i="12"/>
  <c r="Q48" i="12" s="1"/>
  <c r="R47" i="12"/>
  <c r="T47" i="12"/>
  <c r="P47" i="12"/>
  <c r="Q47" i="12" s="1"/>
  <c r="R46" i="12"/>
  <c r="T46" i="12"/>
  <c r="P46" i="12"/>
  <c r="Q46" i="12" s="1"/>
  <c r="R44" i="12"/>
  <c r="T44" i="12"/>
  <c r="Q44" i="12"/>
  <c r="P44" i="12"/>
  <c r="R43" i="12"/>
  <c r="T43" i="12"/>
  <c r="Q43" i="12"/>
  <c r="P43" i="12"/>
  <c r="R42" i="12"/>
  <c r="T42" i="12"/>
  <c r="Q42" i="12"/>
  <c r="P42" i="12"/>
  <c r="R41" i="12"/>
  <c r="T41" i="12"/>
  <c r="Q41" i="12"/>
  <c r="P41" i="12"/>
  <c r="R39" i="12"/>
  <c r="P39" i="12"/>
  <c r="Q39" i="12" s="1"/>
  <c r="R38" i="12"/>
  <c r="P38" i="12"/>
  <c r="Q38" i="12"/>
  <c r="R37" i="12"/>
  <c r="T37" i="12"/>
  <c r="P37" i="12"/>
  <c r="Q37" i="12"/>
  <c r="R36" i="12"/>
  <c r="P36" i="12"/>
  <c r="Q36" i="12" s="1"/>
  <c r="T35" i="12"/>
  <c r="R35" i="12"/>
  <c r="P35" i="12"/>
  <c r="Q35" i="12" s="1"/>
  <c r="R33" i="12"/>
  <c r="P33" i="12"/>
  <c r="Q33" i="12"/>
  <c r="R32" i="12"/>
  <c r="P32" i="12"/>
  <c r="Q32" i="12" s="1"/>
  <c r="R31" i="12"/>
  <c r="T31" i="12"/>
  <c r="P31" i="12"/>
  <c r="Q31" i="12" s="1"/>
  <c r="R30" i="12"/>
  <c r="T30" i="12"/>
  <c r="P30" i="12"/>
  <c r="Q30" i="12" s="1"/>
  <c r="R29" i="12"/>
  <c r="P29" i="12"/>
  <c r="Q29" i="12" s="1"/>
  <c r="R27" i="12"/>
  <c r="T27" i="12"/>
  <c r="Q27" i="12"/>
  <c r="P27" i="12"/>
  <c r="R26" i="12"/>
  <c r="T26" i="12"/>
  <c r="Q26" i="12"/>
  <c r="P26" i="12"/>
  <c r="R25" i="12"/>
  <c r="T25" i="12"/>
  <c r="Q25" i="12"/>
  <c r="P25" i="12"/>
  <c r="R23" i="12"/>
  <c r="P23" i="12"/>
  <c r="Q23" i="12" s="1"/>
  <c r="T23" i="12"/>
  <c r="R22" i="12"/>
  <c r="T22" i="12"/>
  <c r="P22" i="12"/>
  <c r="Q22" i="12" s="1"/>
  <c r="R21" i="12"/>
  <c r="P21" i="12"/>
  <c r="Q21" i="12" s="1"/>
  <c r="R20" i="12"/>
  <c r="T20" i="12"/>
  <c r="P20" i="12"/>
  <c r="Q20" i="12" s="1"/>
  <c r="R19" i="12"/>
  <c r="P19" i="12"/>
  <c r="R18" i="12"/>
  <c r="P18" i="12"/>
  <c r="Q18" i="12" s="1"/>
  <c r="R17" i="12"/>
  <c r="P17" i="12"/>
  <c r="Q17" i="12" s="1"/>
  <c r="T16" i="12"/>
  <c r="R16" i="12"/>
  <c r="P16" i="12"/>
  <c r="Q16" i="12" s="1"/>
  <c r="R15" i="12"/>
  <c r="P15" i="12"/>
  <c r="T15" i="12"/>
  <c r="R11" i="12"/>
  <c r="P11" i="12"/>
  <c r="Q11" i="12" s="1"/>
  <c r="R9" i="12"/>
  <c r="T9" i="12"/>
  <c r="P9" i="12"/>
  <c r="Q9" i="12" s="1"/>
  <c r="N9" i="12"/>
  <c r="R8" i="12"/>
  <c r="P8" i="12"/>
  <c r="Q8" i="12" s="1"/>
  <c r="R56" i="11"/>
  <c r="T56" i="11"/>
  <c r="Q56" i="11"/>
  <c r="P56" i="11"/>
  <c r="R55" i="11"/>
  <c r="T55" i="11"/>
  <c r="Q55" i="11"/>
  <c r="P55" i="11"/>
  <c r="R54" i="11"/>
  <c r="T54" i="11"/>
  <c r="Q54" i="11"/>
  <c r="P54" i="11"/>
  <c r="R53" i="11"/>
  <c r="T53" i="11"/>
  <c r="Q53" i="11"/>
  <c r="P53" i="11"/>
  <c r="T52" i="11"/>
  <c r="R52" i="11"/>
  <c r="Q52" i="11"/>
  <c r="P52" i="11"/>
  <c r="R51" i="11"/>
  <c r="T51" i="11"/>
  <c r="P51" i="11"/>
  <c r="Q51" i="11" s="1"/>
  <c r="R50" i="11"/>
  <c r="T50" i="11"/>
  <c r="P50" i="11"/>
  <c r="Q50" i="11" s="1"/>
  <c r="R49" i="11"/>
  <c r="P49" i="11"/>
  <c r="Q49" i="11" s="1"/>
  <c r="T48" i="11"/>
  <c r="R48" i="11"/>
  <c r="P48" i="11"/>
  <c r="Q48" i="11" s="1"/>
  <c r="R47" i="11"/>
  <c r="T47" i="11"/>
  <c r="P47" i="11"/>
  <c r="Q47" i="11" s="1"/>
  <c r="R46" i="11"/>
  <c r="T46" i="11"/>
  <c r="P46" i="11"/>
  <c r="Q46" i="11" s="1"/>
  <c r="R45" i="11"/>
  <c r="P45" i="11"/>
  <c r="Q45" i="11" s="1"/>
  <c r="T44" i="11"/>
  <c r="R44" i="11"/>
  <c r="P44" i="11"/>
  <c r="Q44" i="11" s="1"/>
  <c r="R43" i="11"/>
  <c r="T43" i="11"/>
  <c r="P43" i="11"/>
  <c r="Q43" i="11" s="1"/>
  <c r="R41" i="11"/>
  <c r="T41" i="11"/>
  <c r="P41" i="11"/>
  <c r="Q41" i="11" s="1"/>
  <c r="R39" i="11"/>
  <c r="P39" i="11"/>
  <c r="Q39" i="11" s="1"/>
  <c r="R38" i="11"/>
  <c r="T38" i="11"/>
  <c r="P38" i="11"/>
  <c r="Q38" i="11" s="1"/>
  <c r="R37" i="11"/>
  <c r="T37" i="11"/>
  <c r="P37" i="11"/>
  <c r="Q37" i="11" s="1"/>
  <c r="R36" i="11"/>
  <c r="P36" i="11"/>
  <c r="Q36" i="11"/>
  <c r="R35" i="11"/>
  <c r="P35" i="11"/>
  <c r="R34" i="11"/>
  <c r="P34" i="11"/>
  <c r="Q34" i="11" s="1"/>
  <c r="R32" i="11"/>
  <c r="T32" i="11"/>
  <c r="P32" i="11"/>
  <c r="Q32" i="11" s="1"/>
  <c r="R31" i="11"/>
  <c r="T31" i="11"/>
  <c r="P31" i="11"/>
  <c r="Q31" i="11" s="1"/>
  <c r="R30" i="11"/>
  <c r="P30" i="11"/>
  <c r="Q30" i="11" s="1"/>
  <c r="R29" i="11"/>
  <c r="P29" i="11"/>
  <c r="Q29" i="11"/>
  <c r="T28" i="11"/>
  <c r="R28" i="11"/>
  <c r="P28" i="11"/>
  <c r="Q28" i="11"/>
  <c r="R26" i="11"/>
  <c r="P26" i="11"/>
  <c r="T26" i="11"/>
  <c r="R25" i="11"/>
  <c r="P25" i="11"/>
  <c r="Q25" i="11" s="1"/>
  <c r="R24" i="11"/>
  <c r="T24" i="11"/>
  <c r="P24" i="11"/>
  <c r="Q24" i="11" s="1"/>
  <c r="R22" i="11"/>
  <c r="T22" i="11"/>
  <c r="P22" i="11"/>
  <c r="Q22" i="11" s="1"/>
  <c r="R21" i="11"/>
  <c r="P21" i="11"/>
  <c r="T21" i="11"/>
  <c r="R20" i="11"/>
  <c r="T20" i="11"/>
  <c r="P20" i="11"/>
  <c r="Q20" i="11" s="1"/>
  <c r="R19" i="11"/>
  <c r="T19" i="11"/>
  <c r="P19" i="11"/>
  <c r="Q19" i="11" s="1"/>
  <c r="R18" i="11"/>
  <c r="T18" i="11"/>
  <c r="P18" i="11"/>
  <c r="Q18" i="11"/>
  <c r="R17" i="11"/>
  <c r="P17" i="11"/>
  <c r="T17" i="11"/>
  <c r="R16" i="11"/>
  <c r="T16" i="11"/>
  <c r="P16" i="11"/>
  <c r="Q16" i="11" s="1"/>
  <c r="R15" i="11"/>
  <c r="P15" i="11"/>
  <c r="Q15" i="11" s="1"/>
  <c r="R11" i="11"/>
  <c r="T11" i="11"/>
  <c r="P11" i="11"/>
  <c r="Q11" i="11" s="1"/>
  <c r="R9" i="11"/>
  <c r="P9" i="11"/>
  <c r="Q9" i="11" s="1"/>
  <c r="N9" i="11"/>
  <c r="R8" i="11"/>
  <c r="P8" i="11"/>
  <c r="Q8" i="11" s="1"/>
  <c r="R45" i="10"/>
  <c r="T45" i="10"/>
  <c r="Q45" i="10"/>
  <c r="P45" i="10"/>
  <c r="R44" i="10"/>
  <c r="P44" i="10"/>
  <c r="Q44" i="10"/>
  <c r="R43" i="10"/>
  <c r="P43" i="10"/>
  <c r="Q43" i="10" s="1"/>
  <c r="R41" i="10"/>
  <c r="P41" i="10"/>
  <c r="Q41" i="10" s="1"/>
  <c r="R40" i="10"/>
  <c r="P40" i="10"/>
  <c r="Q40" i="10" s="1"/>
  <c r="R39" i="10"/>
  <c r="T39" i="10"/>
  <c r="P39" i="10"/>
  <c r="Q39" i="10" s="1"/>
  <c r="R38" i="10"/>
  <c r="P38" i="10"/>
  <c r="Q38" i="10"/>
  <c r="R37" i="10"/>
  <c r="T37" i="10"/>
  <c r="P37" i="10"/>
  <c r="Q37" i="10"/>
  <c r="R35" i="10"/>
  <c r="P35" i="10"/>
  <c r="Q35" i="10" s="1"/>
  <c r="R34" i="10"/>
  <c r="T34" i="10"/>
  <c r="P34" i="10"/>
  <c r="Q34" i="10" s="1"/>
  <c r="R33" i="10"/>
  <c r="P33" i="10"/>
  <c r="Q33" i="10"/>
  <c r="R31" i="10"/>
  <c r="T31" i="10"/>
  <c r="Q31" i="10"/>
  <c r="P31" i="10"/>
  <c r="R30" i="10"/>
  <c r="P30" i="10"/>
  <c r="Q30" i="10" s="1"/>
  <c r="R29" i="10"/>
  <c r="T29" i="10"/>
  <c r="P29" i="10"/>
  <c r="Q29" i="10" s="1"/>
  <c r="R28" i="10"/>
  <c r="P28" i="10"/>
  <c r="R27" i="10"/>
  <c r="P27" i="10"/>
  <c r="T27" i="10"/>
  <c r="R26" i="10"/>
  <c r="P26" i="10"/>
  <c r="Q26" i="10" s="1"/>
  <c r="R24" i="10"/>
  <c r="T24" i="10"/>
  <c r="Q24" i="10"/>
  <c r="P24" i="10"/>
  <c r="R23" i="10"/>
  <c r="P23" i="10"/>
  <c r="R22" i="10"/>
  <c r="P22" i="10"/>
  <c r="R21" i="10"/>
  <c r="P21" i="10"/>
  <c r="Q21" i="10" s="1"/>
  <c r="T20" i="10"/>
  <c r="R20" i="10"/>
  <c r="P20" i="10"/>
  <c r="Q20" i="10" s="1"/>
  <c r="R19" i="10"/>
  <c r="P19" i="10"/>
  <c r="Q19" i="10" s="1"/>
  <c r="R18" i="10"/>
  <c r="P18" i="10"/>
  <c r="T18" i="10"/>
  <c r="R17" i="10"/>
  <c r="P17" i="10"/>
  <c r="Q17" i="10" s="1"/>
  <c r="R15" i="10"/>
  <c r="T15" i="10"/>
  <c r="Q15" i="10"/>
  <c r="P15" i="10"/>
  <c r="R14" i="10"/>
  <c r="T14" i="10"/>
  <c r="Q14" i="10"/>
  <c r="P14" i="10"/>
  <c r="R13" i="10"/>
  <c r="P13" i="10"/>
  <c r="Q13" i="10" s="1"/>
  <c r="R11" i="10"/>
  <c r="P11" i="10"/>
  <c r="Q11" i="10"/>
  <c r="R9" i="10"/>
  <c r="T9" i="10"/>
  <c r="P9" i="10"/>
  <c r="Q9" i="10"/>
  <c r="N9" i="10"/>
  <c r="R8" i="10"/>
  <c r="T8" i="10"/>
  <c r="P8" i="10"/>
  <c r="Q8" i="10" s="1"/>
  <c r="R54" i="9"/>
  <c r="T54" i="9"/>
  <c r="Q54" i="9"/>
  <c r="P54" i="9"/>
  <c r="R53" i="9"/>
  <c r="T53" i="9"/>
  <c r="Q53" i="9"/>
  <c r="P53" i="9"/>
  <c r="R52" i="9"/>
  <c r="T52" i="9"/>
  <c r="Q52" i="9"/>
  <c r="P52" i="9"/>
  <c r="R51" i="9"/>
  <c r="T51" i="9"/>
  <c r="Q51" i="9"/>
  <c r="P51" i="9"/>
  <c r="R50" i="9"/>
  <c r="T50" i="9"/>
  <c r="Q50" i="9"/>
  <c r="P50" i="9"/>
  <c r="R49" i="9"/>
  <c r="P49" i="9"/>
  <c r="Q49" i="9" s="1"/>
  <c r="R48" i="9"/>
  <c r="P48" i="9"/>
  <c r="Q48" i="9" s="1"/>
  <c r="R47" i="9"/>
  <c r="P47" i="9"/>
  <c r="Q47" i="9"/>
  <c r="R46" i="9"/>
  <c r="P46" i="9"/>
  <c r="Q46" i="9" s="1"/>
  <c r="R45" i="9"/>
  <c r="P45" i="9"/>
  <c r="Q45" i="9" s="1"/>
  <c r="R44" i="9"/>
  <c r="T44" i="9"/>
  <c r="P44" i="9"/>
  <c r="Q44" i="9" s="1"/>
  <c r="R43" i="9"/>
  <c r="P43" i="9"/>
  <c r="Q43" i="9" s="1"/>
  <c r="T42" i="9"/>
  <c r="R42" i="9"/>
  <c r="P42" i="9"/>
  <c r="Q42" i="9" s="1"/>
  <c r="R41" i="9"/>
  <c r="P41" i="9"/>
  <c r="Q41" i="9" s="1"/>
  <c r="R39" i="9"/>
  <c r="T39" i="9"/>
  <c r="Q39" i="9"/>
  <c r="P39" i="9"/>
  <c r="R37" i="9"/>
  <c r="P37" i="9"/>
  <c r="Q37" i="9" s="1"/>
  <c r="R36" i="9"/>
  <c r="P36" i="9"/>
  <c r="Q36" i="9" s="1"/>
  <c r="T35" i="9"/>
  <c r="R35" i="9"/>
  <c r="P35" i="9"/>
  <c r="Q35" i="9" s="1"/>
  <c r="R34" i="9"/>
  <c r="P34" i="9"/>
  <c r="Q34" i="9" s="1"/>
  <c r="R33" i="9"/>
  <c r="P33" i="9"/>
  <c r="Q33" i="9" s="1"/>
  <c r="R31" i="9"/>
  <c r="P31" i="9"/>
  <c r="Q31" i="9" s="1"/>
  <c r="R30" i="9"/>
  <c r="T30" i="9"/>
  <c r="P30" i="9"/>
  <c r="Q30" i="9" s="1"/>
  <c r="R28" i="9"/>
  <c r="P28" i="9"/>
  <c r="Q28" i="9" s="1"/>
  <c r="R27" i="9"/>
  <c r="T27" i="9"/>
  <c r="P27" i="9"/>
  <c r="Q27" i="9" s="1"/>
  <c r="R26" i="9"/>
  <c r="P26" i="9"/>
  <c r="Q26" i="9" s="1"/>
  <c r="T25" i="9"/>
  <c r="R25" i="9"/>
  <c r="P25" i="9"/>
  <c r="Q25" i="9" s="1"/>
  <c r="R23" i="9"/>
  <c r="P23" i="9"/>
  <c r="Q23" i="9"/>
  <c r="R22" i="9"/>
  <c r="P22" i="9"/>
  <c r="Q22" i="9" s="1"/>
  <c r="R21" i="9"/>
  <c r="P21" i="9"/>
  <c r="Q21" i="9" s="1"/>
  <c r="R20" i="9"/>
  <c r="T20" i="9"/>
  <c r="P20" i="9"/>
  <c r="Q20" i="9" s="1"/>
  <c r="R19" i="9"/>
  <c r="P19" i="9"/>
  <c r="Q19" i="9" s="1"/>
  <c r="R17" i="9"/>
  <c r="T17" i="9"/>
  <c r="Q17" i="9"/>
  <c r="P17" i="9"/>
  <c r="R16" i="9"/>
  <c r="P16" i="9"/>
  <c r="Q16" i="9"/>
  <c r="T15" i="9"/>
  <c r="R15" i="9"/>
  <c r="P15" i="9"/>
  <c r="Q15" i="9"/>
  <c r="R14" i="9"/>
  <c r="P14" i="9"/>
  <c r="Q14" i="9" s="1"/>
  <c r="R12" i="9"/>
  <c r="T12" i="9"/>
  <c r="Q12" i="9"/>
  <c r="P12" i="9"/>
  <c r="R11" i="9"/>
  <c r="P11" i="9"/>
  <c r="Q11" i="9" s="1"/>
  <c r="R9" i="9"/>
  <c r="P9" i="9"/>
  <c r="Q9" i="9" s="1"/>
  <c r="N9" i="9"/>
  <c r="R8" i="9"/>
  <c r="T8" i="9"/>
  <c r="P8" i="9"/>
  <c r="Q8" i="9" s="1"/>
  <c r="R51" i="8"/>
  <c r="T51" i="8"/>
  <c r="Q51" i="8"/>
  <c r="P51" i="8"/>
  <c r="R50" i="8"/>
  <c r="T50" i="8"/>
  <c r="Q50" i="8"/>
  <c r="P50" i="8"/>
  <c r="R49" i="8"/>
  <c r="T49" i="8"/>
  <c r="Q49" i="8"/>
  <c r="P49" i="8"/>
  <c r="R48" i="8"/>
  <c r="T48" i="8"/>
  <c r="Q48" i="8"/>
  <c r="P48" i="8"/>
  <c r="R47" i="8"/>
  <c r="T47" i="8"/>
  <c r="Q47" i="8"/>
  <c r="P47" i="8"/>
  <c r="R46" i="8"/>
  <c r="T46" i="8"/>
  <c r="P46" i="8"/>
  <c r="Q46" i="8" s="1"/>
  <c r="R45" i="8"/>
  <c r="P45" i="8"/>
  <c r="Q45" i="8" s="1"/>
  <c r="R44" i="8"/>
  <c r="P44" i="8"/>
  <c r="Q44" i="8" s="1"/>
  <c r="R43" i="8"/>
  <c r="P43" i="8"/>
  <c r="Q43" i="8" s="1"/>
  <c r="R42" i="8"/>
  <c r="T42" i="8"/>
  <c r="P42" i="8"/>
  <c r="Q42" i="8" s="1"/>
  <c r="R41" i="8"/>
  <c r="P41" i="8"/>
  <c r="Q41" i="8" s="1"/>
  <c r="R40" i="8"/>
  <c r="P40" i="8"/>
  <c r="Q40" i="8" s="1"/>
  <c r="T40" i="8"/>
  <c r="R39" i="8"/>
  <c r="T39" i="8"/>
  <c r="P39" i="8"/>
  <c r="Q39" i="8" s="1"/>
  <c r="R37" i="8"/>
  <c r="P37" i="8"/>
  <c r="Q37" i="8" s="1"/>
  <c r="R36" i="8"/>
  <c r="T36" i="8"/>
  <c r="P36" i="8"/>
  <c r="Q36" i="8" s="1"/>
  <c r="R34" i="8"/>
  <c r="P34" i="8"/>
  <c r="Q34" i="8" s="1"/>
  <c r="R33" i="8"/>
  <c r="P33" i="8"/>
  <c r="Q33" i="8" s="1"/>
  <c r="R32" i="8"/>
  <c r="P32" i="8"/>
  <c r="Q32" i="8"/>
  <c r="R31" i="8"/>
  <c r="P31" i="8"/>
  <c r="T31" i="8"/>
  <c r="R30" i="8"/>
  <c r="T30" i="8"/>
  <c r="P30" i="8"/>
  <c r="Q30" i="8" s="1"/>
  <c r="R28" i="8"/>
  <c r="P28" i="8"/>
  <c r="Q28" i="8" s="1"/>
  <c r="R27" i="8"/>
  <c r="P27" i="8"/>
  <c r="Q27" i="8" s="1"/>
  <c r="R25" i="8"/>
  <c r="P25" i="8"/>
  <c r="R24" i="8"/>
  <c r="P24" i="8"/>
  <c r="Q24" i="8" s="1"/>
  <c r="R23" i="8"/>
  <c r="T23" i="8"/>
  <c r="P23" i="8"/>
  <c r="Q23" i="8" s="1"/>
  <c r="R22" i="8"/>
  <c r="T22" i="8"/>
  <c r="P22" i="8"/>
  <c r="Q22" i="8" s="1"/>
  <c r="R20" i="8"/>
  <c r="P20" i="8"/>
  <c r="Q20" i="8" s="1"/>
  <c r="T20" i="8"/>
  <c r="R19" i="8"/>
  <c r="T19" i="8"/>
  <c r="P19" i="8"/>
  <c r="Q19" i="8" s="1"/>
  <c r="R18" i="8"/>
  <c r="P18" i="8"/>
  <c r="Q18" i="8" s="1"/>
  <c r="R17" i="8"/>
  <c r="T17" i="8"/>
  <c r="P17" i="8"/>
  <c r="Q17" i="8" s="1"/>
  <c r="R16" i="8"/>
  <c r="P16" i="8"/>
  <c r="Q16" i="8" s="1"/>
  <c r="R15" i="8"/>
  <c r="T15" i="8"/>
  <c r="P15" i="8"/>
  <c r="Q15" i="8" s="1"/>
  <c r="R11" i="8"/>
  <c r="P11" i="8"/>
  <c r="Q11" i="8" s="1"/>
  <c r="R9" i="8"/>
  <c r="T9" i="8"/>
  <c r="P9" i="8"/>
  <c r="Q9" i="8" s="1"/>
  <c r="N9" i="8"/>
  <c r="R8" i="8"/>
  <c r="P8" i="8"/>
  <c r="Q8" i="8" s="1"/>
  <c r="R43" i="7"/>
  <c r="T43" i="7"/>
  <c r="Q43" i="7"/>
  <c r="P43" i="7"/>
  <c r="R42" i="7"/>
  <c r="P42" i="7"/>
  <c r="Q42" i="7" s="1"/>
  <c r="R41" i="7"/>
  <c r="P41" i="7"/>
  <c r="Q41" i="7" s="1"/>
  <c r="R39" i="7"/>
  <c r="P39" i="7"/>
  <c r="Q39" i="7" s="1"/>
  <c r="R38" i="7"/>
  <c r="P38" i="7"/>
  <c r="Q38" i="7"/>
  <c r="R37" i="7"/>
  <c r="P37" i="7"/>
  <c r="Q37" i="7"/>
  <c r="R36" i="7"/>
  <c r="P36" i="7"/>
  <c r="Q36" i="7" s="1"/>
  <c r="R35" i="7"/>
  <c r="P35" i="7"/>
  <c r="Q35" i="7"/>
  <c r="R33" i="7"/>
  <c r="P33" i="7"/>
  <c r="Q33" i="7"/>
  <c r="R32" i="7"/>
  <c r="P32" i="7"/>
  <c r="Q32" i="7" s="1"/>
  <c r="R31" i="7"/>
  <c r="P31" i="7"/>
  <c r="Q31" i="7" s="1"/>
  <c r="R29" i="7"/>
  <c r="T29" i="7"/>
  <c r="Q29" i="7"/>
  <c r="P29" i="7"/>
  <c r="R28" i="7"/>
  <c r="T28" i="7"/>
  <c r="Q28" i="7"/>
  <c r="P28" i="7"/>
  <c r="R27" i="7"/>
  <c r="T27" i="7"/>
  <c r="P27" i="7"/>
  <c r="Q27" i="7" s="1"/>
  <c r="R26" i="7"/>
  <c r="P26" i="7"/>
  <c r="Q26" i="7" s="1"/>
  <c r="R25" i="7"/>
  <c r="T25" i="7"/>
  <c r="P25" i="7"/>
  <c r="Q25" i="7" s="1"/>
  <c r="R23" i="7"/>
  <c r="T23" i="7"/>
  <c r="Q23" i="7"/>
  <c r="P23" i="7"/>
  <c r="R22" i="7"/>
  <c r="T22" i="7"/>
  <c r="P22" i="7"/>
  <c r="Q22" i="7" s="1"/>
  <c r="R21" i="7"/>
  <c r="P21" i="7"/>
  <c r="Q21" i="7" s="1"/>
  <c r="R20" i="7"/>
  <c r="T20" i="7"/>
  <c r="P20" i="7"/>
  <c r="Q20" i="7" s="1"/>
  <c r="R19" i="7"/>
  <c r="P19" i="7"/>
  <c r="Q19" i="7"/>
  <c r="R18" i="7"/>
  <c r="T18" i="7"/>
  <c r="P18" i="7"/>
  <c r="Q18" i="7"/>
  <c r="R17" i="7"/>
  <c r="P17" i="7"/>
  <c r="Q17" i="7" s="1"/>
  <c r="R16" i="7"/>
  <c r="T16" i="7"/>
  <c r="P16" i="7"/>
  <c r="Q16" i="7" s="1"/>
  <c r="R15" i="7"/>
  <c r="P15" i="7"/>
  <c r="Q15" i="7"/>
  <c r="R11" i="7"/>
  <c r="T11" i="7"/>
  <c r="P11" i="7"/>
  <c r="Q11" i="7"/>
  <c r="R9" i="7"/>
  <c r="P9" i="7"/>
  <c r="Q9" i="7" s="1"/>
  <c r="N9" i="7"/>
  <c r="P8" i="7"/>
  <c r="Q8" i="7" s="1"/>
  <c r="T8" i="7"/>
  <c r="R51" i="6"/>
  <c r="P51" i="6"/>
  <c r="Q51" i="6" s="1"/>
  <c r="N51" i="6"/>
  <c r="R50" i="6"/>
  <c r="P50" i="6"/>
  <c r="Q50" i="6" s="1"/>
  <c r="R49" i="6"/>
  <c r="P49" i="6"/>
  <c r="Q49" i="6"/>
  <c r="R48" i="6"/>
  <c r="T48" i="6"/>
  <c r="P48" i="6"/>
  <c r="Q48" i="6" s="1"/>
  <c r="T47" i="6"/>
  <c r="R47" i="6"/>
  <c r="P47" i="6"/>
  <c r="Q47" i="6" s="1"/>
  <c r="R46" i="6"/>
  <c r="P46" i="6"/>
  <c r="Q46" i="6" s="1"/>
  <c r="R45" i="6"/>
  <c r="P45" i="6"/>
  <c r="Q45" i="6" s="1"/>
  <c r="R44" i="6"/>
  <c r="P44" i="6"/>
  <c r="Q44" i="6" s="1"/>
  <c r="R43" i="6"/>
  <c r="P43" i="6"/>
  <c r="Q43" i="6"/>
  <c r="R41" i="6"/>
  <c r="P41" i="6"/>
  <c r="Q41" i="6" s="1"/>
  <c r="R40" i="6"/>
  <c r="P40" i="6"/>
  <c r="Q40" i="6" s="1"/>
  <c r="R39" i="6"/>
  <c r="P39" i="6"/>
  <c r="Q39" i="6" s="1"/>
  <c r="R38" i="6"/>
  <c r="P38" i="6"/>
  <c r="Q38" i="6" s="1"/>
  <c r="R36" i="6"/>
  <c r="P36" i="6"/>
  <c r="Q36" i="6"/>
  <c r="R35" i="6"/>
  <c r="P35" i="6"/>
  <c r="Q35" i="6" s="1"/>
  <c r="R34" i="6"/>
  <c r="P34" i="6"/>
  <c r="Q34" i="6" s="1"/>
  <c r="R33" i="6"/>
  <c r="P33" i="6"/>
  <c r="Q33" i="6" s="1"/>
  <c r="R32" i="6"/>
  <c r="P32" i="6"/>
  <c r="Q32" i="6" s="1"/>
  <c r="R31" i="6"/>
  <c r="P31" i="6"/>
  <c r="Q31" i="6" s="1"/>
  <c r="R30" i="6"/>
  <c r="P30" i="6"/>
  <c r="Q30" i="6" s="1"/>
  <c r="R29" i="6"/>
  <c r="P29" i="6"/>
  <c r="Q29" i="6" s="1"/>
  <c r="R28" i="6"/>
  <c r="P28" i="6"/>
  <c r="Q28" i="6" s="1"/>
  <c r="R27" i="6"/>
  <c r="P27" i="6"/>
  <c r="Q27" i="6" s="1"/>
  <c r="R26" i="6"/>
  <c r="P26" i="6"/>
  <c r="Q26" i="6" s="1"/>
  <c r="R25" i="6"/>
  <c r="P25" i="6"/>
  <c r="Q25" i="6" s="1"/>
  <c r="R24" i="6"/>
  <c r="P24" i="6"/>
  <c r="Q24" i="6"/>
  <c r="R22" i="6"/>
  <c r="P22" i="6"/>
  <c r="Q22" i="6" s="1"/>
  <c r="R21" i="6"/>
  <c r="P21" i="6"/>
  <c r="Q21" i="6" s="1"/>
  <c r="R20" i="6"/>
  <c r="P20" i="6"/>
  <c r="Q20" i="6"/>
  <c r="R19" i="6"/>
  <c r="P19" i="6"/>
  <c r="Q19" i="6"/>
  <c r="R18" i="6"/>
  <c r="P18" i="6"/>
  <c r="Q18" i="6" s="1"/>
  <c r="R17" i="6"/>
  <c r="P17" i="6"/>
  <c r="Q17" i="6"/>
  <c r="R16" i="6"/>
  <c r="P16" i="6"/>
  <c r="Q16" i="6"/>
  <c r="R15" i="6"/>
  <c r="P15" i="6"/>
  <c r="Q15" i="6" s="1"/>
  <c r="R14" i="6"/>
  <c r="P14" i="6"/>
  <c r="Q14" i="6" s="1"/>
  <c r="R13" i="6"/>
  <c r="P13" i="6"/>
  <c r="Q13" i="6" s="1"/>
  <c r="R12" i="6"/>
  <c r="P12" i="6"/>
  <c r="Q12" i="6" s="1"/>
  <c r="R8" i="6"/>
  <c r="P8" i="6"/>
  <c r="Q8" i="6"/>
  <c r="R30" i="5"/>
  <c r="P30" i="5"/>
  <c r="Q30" i="5" s="1"/>
  <c r="N30" i="5"/>
  <c r="T30" i="5"/>
  <c r="R29" i="5"/>
  <c r="P29" i="5"/>
  <c r="Q29" i="5" s="1"/>
  <c r="B29" i="5"/>
  <c r="N29" i="5" s="1"/>
  <c r="T29" i="5" s="1"/>
  <c r="R28" i="5"/>
  <c r="P28" i="5"/>
  <c r="Q28" i="5" s="1"/>
  <c r="R27" i="5"/>
  <c r="T27" i="5"/>
  <c r="P27" i="5"/>
  <c r="Q27" i="5" s="1"/>
  <c r="R26" i="5"/>
  <c r="P26" i="5"/>
  <c r="Q26" i="5" s="1"/>
  <c r="R25" i="5"/>
  <c r="T25" i="5"/>
  <c r="P25" i="5"/>
  <c r="Q25" i="5" s="1"/>
  <c r="R24" i="5"/>
  <c r="P24" i="5"/>
  <c r="Q24" i="5" s="1"/>
  <c r="R23" i="5"/>
  <c r="P23" i="5"/>
  <c r="Q23" i="5" s="1"/>
  <c r="R19" i="5"/>
  <c r="T19" i="5"/>
  <c r="Q19" i="5"/>
  <c r="P19" i="5"/>
  <c r="T18" i="5"/>
  <c r="Q18" i="5"/>
  <c r="P18" i="5"/>
  <c r="R16" i="5"/>
  <c r="T16" i="5"/>
  <c r="Q16" i="5"/>
  <c r="P16" i="5"/>
  <c r="R15" i="5"/>
  <c r="P15" i="5"/>
  <c r="Q15" i="5" s="1"/>
  <c r="R14" i="5"/>
  <c r="P14" i="5"/>
  <c r="Q14" i="5" s="1"/>
  <c r="R11" i="5"/>
  <c r="P11" i="5"/>
  <c r="Q11" i="5" s="1"/>
  <c r="R9" i="5"/>
  <c r="P9" i="5"/>
  <c r="Q9" i="5"/>
  <c r="N9" i="5"/>
  <c r="R8" i="5"/>
  <c r="P8" i="5"/>
  <c r="Q8" i="5"/>
  <c r="R49" i="4"/>
  <c r="P49" i="4"/>
  <c r="Q49" i="4" s="1"/>
  <c r="N49" i="4"/>
  <c r="T49" i="4"/>
  <c r="R48" i="4"/>
  <c r="P48" i="4"/>
  <c r="Q48" i="4" s="1"/>
  <c r="R47" i="4"/>
  <c r="P47" i="4"/>
  <c r="Q47" i="4" s="1"/>
  <c r="R46" i="4"/>
  <c r="P46" i="4"/>
  <c r="Q46" i="4"/>
  <c r="R45" i="4"/>
  <c r="T45" i="4"/>
  <c r="P45" i="4"/>
  <c r="Q45" i="4"/>
  <c r="R44" i="4"/>
  <c r="P44" i="4"/>
  <c r="Q44" i="4" s="1"/>
  <c r="R43" i="4"/>
  <c r="T43" i="4"/>
  <c r="P43" i="4"/>
  <c r="Q43" i="4"/>
  <c r="R42" i="4"/>
  <c r="P42" i="4"/>
  <c r="Q42" i="4" s="1"/>
  <c r="R41" i="4"/>
  <c r="P41" i="4"/>
  <c r="Q41" i="4" s="1"/>
  <c r="R39" i="4"/>
  <c r="P39" i="4"/>
  <c r="Q39" i="4" s="1"/>
  <c r="R38" i="4"/>
  <c r="P38" i="4"/>
  <c r="Q38" i="4" s="1"/>
  <c r="R37" i="4"/>
  <c r="P37" i="4"/>
  <c r="Q37" i="4"/>
  <c r="R36" i="4"/>
  <c r="T36" i="4"/>
  <c r="P36" i="4"/>
  <c r="Q36" i="4"/>
  <c r="T34" i="4"/>
  <c r="R34" i="4"/>
  <c r="Q34" i="4"/>
  <c r="P34" i="4"/>
  <c r="R33" i="4"/>
  <c r="T33" i="4"/>
  <c r="Q33" i="4"/>
  <c r="P33" i="4"/>
  <c r="R32" i="4"/>
  <c r="T32" i="4"/>
  <c r="Q32" i="4"/>
  <c r="P32" i="4"/>
  <c r="R31" i="4"/>
  <c r="T31" i="4"/>
  <c r="Q31" i="4"/>
  <c r="P31" i="4"/>
  <c r="R30" i="4"/>
  <c r="T30" i="4"/>
  <c r="Q30" i="4"/>
  <c r="P30" i="4"/>
  <c r="R29" i="4"/>
  <c r="T29" i="4"/>
  <c r="Q29" i="4"/>
  <c r="P29" i="4"/>
  <c r="R28" i="4"/>
  <c r="T28" i="4"/>
  <c r="Q28" i="4"/>
  <c r="P28" i="4"/>
  <c r="R27" i="4"/>
  <c r="T27" i="4"/>
  <c r="Q27" i="4"/>
  <c r="P27" i="4"/>
  <c r="R25" i="4"/>
  <c r="T25" i="4"/>
  <c r="Q25" i="4"/>
  <c r="P25" i="4"/>
  <c r="R24" i="4"/>
  <c r="P24" i="4"/>
  <c r="Q24" i="4" s="1"/>
  <c r="R23" i="4"/>
  <c r="P23" i="4"/>
  <c r="Q23" i="4" s="1"/>
  <c r="R22" i="4"/>
  <c r="T22" i="4"/>
  <c r="P22" i="4"/>
  <c r="Q22" i="4" s="1"/>
  <c r="R21" i="4"/>
  <c r="P21" i="4"/>
  <c r="Q21" i="4" s="1"/>
  <c r="R20" i="4"/>
  <c r="P20" i="4"/>
  <c r="Q20" i="4" s="1"/>
  <c r="R19" i="4"/>
  <c r="T19" i="4"/>
  <c r="P19" i="4"/>
  <c r="Q19" i="4" s="1"/>
  <c r="R18" i="4"/>
  <c r="P18" i="4"/>
  <c r="Q18" i="4"/>
  <c r="R17" i="4"/>
  <c r="P17" i="4"/>
  <c r="T17" i="4"/>
  <c r="R16" i="4"/>
  <c r="T16" i="4"/>
  <c r="P16" i="4"/>
  <c r="Q16" i="4" s="1"/>
  <c r="R15" i="4"/>
  <c r="P15" i="4"/>
  <c r="Q15" i="4" s="1"/>
  <c r="R14" i="4"/>
  <c r="P14" i="4"/>
  <c r="Q14" i="4"/>
  <c r="R13" i="4"/>
  <c r="P13" i="4"/>
  <c r="Q13" i="4" s="1"/>
  <c r="R11" i="4"/>
  <c r="T11" i="4"/>
  <c r="Q11" i="4"/>
  <c r="P11" i="4"/>
  <c r="R10" i="4"/>
  <c r="T10" i="4"/>
  <c r="Q10" i="4"/>
  <c r="P10" i="4"/>
  <c r="R8" i="4"/>
  <c r="P8" i="4"/>
  <c r="Q8" i="4" s="1"/>
  <c r="AD34" i="3"/>
  <c r="AD11" i="3"/>
  <c r="AD12" i="3"/>
  <c r="AD24" i="3"/>
  <c r="AD31" i="3"/>
  <c r="AB11" i="3"/>
  <c r="AE11" i="3" s="1"/>
  <c r="AB12" i="3"/>
  <c r="AE12" i="3" s="1"/>
  <c r="AB24" i="3"/>
  <c r="AE24" i="3" s="1"/>
  <c r="AB31" i="3"/>
  <c r="AE31" i="3" s="1"/>
  <c r="AB34" i="3"/>
  <c r="T12" i="6"/>
  <c r="T16" i="6"/>
  <c r="T18" i="6"/>
  <c r="T20" i="6"/>
  <c r="T25" i="6"/>
  <c r="T27" i="6"/>
  <c r="T29" i="6"/>
  <c r="T33" i="6"/>
  <c r="T35" i="6"/>
  <c r="T38" i="6"/>
  <c r="T43" i="6"/>
  <c r="T26" i="7"/>
  <c r="T41" i="7"/>
  <c r="T32" i="18"/>
  <c r="T25" i="23"/>
  <c r="T44" i="23"/>
  <c r="T13" i="24"/>
  <c r="T22" i="24"/>
  <c r="T41" i="24"/>
  <c r="T11" i="14"/>
  <c r="T22" i="14"/>
  <c r="T16" i="16"/>
  <c r="T18" i="16"/>
  <c r="T28" i="16"/>
  <c r="T45" i="11"/>
  <c r="T49" i="11"/>
  <c r="T18" i="12"/>
  <c r="T21" i="12"/>
  <c r="T36" i="12"/>
  <c r="T49" i="12"/>
  <c r="T53" i="12"/>
  <c r="T15" i="13"/>
  <c r="T21" i="13"/>
  <c r="T24" i="13"/>
  <c r="T42" i="13"/>
  <c r="T31" i="14"/>
  <c r="T36" i="14"/>
  <c r="T43" i="14"/>
  <c r="T16" i="17"/>
  <c r="T42" i="17"/>
  <c r="T16" i="15"/>
  <c r="T26" i="15"/>
  <c r="T29" i="15"/>
  <c r="T9" i="18"/>
  <c r="Q20" i="18"/>
  <c r="Q24" i="18"/>
  <c r="T49" i="18"/>
  <c r="T53" i="18"/>
  <c r="T57" i="18"/>
  <c r="T20" i="19"/>
  <c r="T25" i="19"/>
  <c r="T34" i="19"/>
  <c r="T53" i="23"/>
  <c r="T57" i="23"/>
  <c r="T15" i="24"/>
  <c r="T27" i="24"/>
  <c r="T38" i="24"/>
  <c r="T43" i="24"/>
  <c r="T9" i="25"/>
  <c r="T16" i="25"/>
  <c r="T18" i="25"/>
  <c r="T20" i="25"/>
  <c r="T28" i="25"/>
  <c r="T30" i="25"/>
  <c r="AD51" i="6"/>
  <c r="T8" i="4"/>
  <c r="T18" i="4"/>
  <c r="T23" i="4"/>
  <c r="T9" i="5"/>
  <c r="T14" i="5"/>
  <c r="T14" i="9"/>
  <c r="T23" i="9"/>
  <c r="T34" i="9"/>
  <c r="T46" i="9"/>
  <c r="T8" i="11"/>
  <c r="T58" i="11" s="1"/>
  <c r="T34" i="11"/>
  <c r="T33" i="12"/>
  <c r="T8" i="17"/>
  <c r="T13" i="17"/>
  <c r="T22" i="17"/>
  <c r="T29" i="17"/>
  <c r="T40" i="18"/>
  <c r="T23" i="19"/>
  <c r="T32" i="19"/>
  <c r="T42" i="19"/>
  <c r="T48" i="19"/>
  <c r="T11" i="20"/>
  <c r="T22" i="21"/>
  <c r="T36" i="22"/>
  <c r="T38" i="22"/>
  <c r="T20" i="4"/>
  <c r="T47" i="4"/>
  <c r="T18" i="8"/>
  <c r="T43" i="8"/>
  <c r="T45" i="8"/>
  <c r="T9" i="9"/>
  <c r="T11" i="10"/>
  <c r="T43" i="10"/>
  <c r="T15" i="11"/>
  <c r="T30" i="11"/>
  <c r="T35" i="11"/>
  <c r="T36" i="11"/>
  <c r="T53" i="19"/>
  <c r="T57" i="19"/>
  <c r="T19" i="20"/>
  <c r="T21" i="20"/>
  <c r="T16" i="21"/>
  <c r="T19" i="21"/>
  <c r="T24" i="21"/>
  <c r="T41" i="21"/>
  <c r="T13" i="22"/>
  <c r="T29" i="22"/>
  <c r="T19" i="23"/>
  <c r="T22" i="23"/>
  <c r="T34" i="23"/>
  <c r="T38" i="23"/>
  <c r="T14" i="4"/>
  <c r="T21" i="4"/>
  <c r="T46" i="4"/>
  <c r="T8" i="6"/>
  <c r="T15" i="6"/>
  <c r="T19" i="6"/>
  <c r="T24" i="6"/>
  <c r="T28" i="6"/>
  <c r="T32" i="6"/>
  <c r="T36" i="6"/>
  <c r="T41" i="6"/>
  <c r="T49" i="6"/>
  <c r="T32" i="7"/>
  <c r="T35" i="7"/>
  <c r="T37" i="7"/>
  <c r="T27" i="8"/>
  <c r="T33" i="8"/>
  <c r="T19" i="9"/>
  <c r="T22" i="9"/>
  <c r="T28" i="9"/>
  <c r="T33" i="9"/>
  <c r="T47" i="9"/>
  <c r="T22" i="10"/>
  <c r="T9" i="11"/>
  <c r="T25" i="11"/>
  <c r="T29" i="11"/>
  <c r="Q35" i="11"/>
  <c r="T8" i="12"/>
  <c r="T11" i="12"/>
  <c r="T17" i="12"/>
  <c r="T19" i="12"/>
  <c r="T29" i="12"/>
  <c r="T32" i="12"/>
  <c r="T38" i="12"/>
  <c r="T13" i="14"/>
  <c r="T19" i="14"/>
  <c r="T35" i="14"/>
  <c r="T17" i="16"/>
  <c r="T20" i="16"/>
  <c r="T27" i="16"/>
  <c r="T29" i="16"/>
  <c r="T32" i="16"/>
  <c r="T11" i="17"/>
  <c r="T18" i="17"/>
  <c r="T20" i="17"/>
  <c r="T26" i="17"/>
  <c r="T31" i="17"/>
  <c r="T35" i="17"/>
  <c r="T8" i="15"/>
  <c r="T21" i="15"/>
  <c r="T11" i="18"/>
  <c r="T34" i="18"/>
  <c r="T38" i="18"/>
  <c r="T42" i="18"/>
  <c r="T11" i="19"/>
  <c r="T15" i="19"/>
  <c r="T19" i="19"/>
  <c r="T27" i="19"/>
  <c r="T39" i="19"/>
  <c r="T44" i="19"/>
  <c r="T13" i="20"/>
  <c r="T16" i="20"/>
  <c r="T31" i="20"/>
  <c r="T33" i="20"/>
  <c r="T9" i="21"/>
  <c r="T18" i="21"/>
  <c r="T40" i="21"/>
  <c r="T42" i="21"/>
  <c r="T17" i="22"/>
  <c r="T19" i="22"/>
  <c r="T21" i="22"/>
  <c r="T23" i="22"/>
  <c r="T9" i="23"/>
  <c r="T14" i="23"/>
  <c r="T17" i="23"/>
  <c r="T29" i="23"/>
  <c r="T32" i="23"/>
  <c r="T35" i="23"/>
  <c r="T46" i="23"/>
  <c r="T8" i="24"/>
  <c r="T11" i="24"/>
  <c r="T18" i="24"/>
  <c r="T21" i="24"/>
  <c r="T30" i="24"/>
  <c r="T37" i="24"/>
  <c r="T45" i="24"/>
  <c r="T8" i="25"/>
  <c r="AB51" i="6"/>
  <c r="T13" i="25"/>
  <c r="T19" i="25"/>
  <c r="T25" i="25"/>
  <c r="T36" i="25"/>
  <c r="T11" i="25"/>
  <c r="T24" i="25"/>
  <c r="T38" i="25"/>
  <c r="T17" i="25"/>
  <c r="T29" i="25"/>
  <c r="T34" i="25"/>
  <c r="T18" i="22"/>
  <c r="T22" i="22"/>
  <c r="T39" i="22"/>
  <c r="T8" i="22"/>
  <c r="T20" i="22"/>
  <c r="T37" i="22"/>
  <c r="T43" i="22"/>
  <c r="AB49" i="21"/>
  <c r="AE49" i="21" s="1"/>
  <c r="T18" i="20"/>
  <c r="T26" i="20"/>
  <c r="T9" i="20"/>
  <c r="T14" i="20"/>
  <c r="T20" i="20"/>
  <c r="T28" i="20"/>
  <c r="T34" i="20"/>
  <c r="T38" i="20"/>
  <c r="T17" i="20"/>
  <c r="T24" i="20"/>
  <c r="T37" i="20"/>
  <c r="AD10" i="20"/>
  <c r="AD61" i="19"/>
  <c r="AD57" i="19"/>
  <c r="AD53" i="19"/>
  <c r="AB64" i="18"/>
  <c r="AE64" i="18" s="1"/>
  <c r="AD61" i="18"/>
  <c r="AB56" i="18"/>
  <c r="AE56" i="18" s="1"/>
  <c r="AD53" i="18"/>
  <c r="T28" i="15"/>
  <c r="T35" i="15"/>
  <c r="T9" i="15"/>
  <c r="T18" i="15"/>
  <c r="T11" i="15"/>
  <c r="Q18" i="15"/>
  <c r="T25" i="15"/>
  <c r="T33" i="15"/>
  <c r="T37" i="15"/>
  <c r="T15" i="16"/>
  <c r="T9" i="16"/>
  <c r="T21" i="16"/>
  <c r="T26" i="16"/>
  <c r="T8" i="16"/>
  <c r="T14" i="16"/>
  <c r="T24" i="16"/>
  <c r="T16" i="14"/>
  <c r="T27" i="14"/>
  <c r="T41" i="14"/>
  <c r="T18" i="14"/>
  <c r="T21" i="14"/>
  <c r="T30" i="14"/>
  <c r="T38" i="14"/>
  <c r="T9" i="14"/>
  <c r="T14" i="14"/>
  <c r="T20" i="14"/>
  <c r="T26" i="14"/>
  <c r="T37" i="14"/>
  <c r="T40" i="14"/>
  <c r="AB13" i="14"/>
  <c r="AE13" i="14" s="1"/>
  <c r="T40" i="13"/>
  <c r="T28" i="13"/>
  <c r="T20" i="13"/>
  <c r="T31" i="13"/>
  <c r="T18" i="13"/>
  <c r="T9" i="13"/>
  <c r="T34" i="13"/>
  <c r="T8" i="13"/>
  <c r="T13" i="13"/>
  <c r="T16" i="13"/>
  <c r="T22" i="13"/>
  <c r="T26" i="13"/>
  <c r="T33" i="13"/>
  <c r="AD56" i="11"/>
  <c r="AD52" i="11"/>
  <c r="Q22" i="10"/>
  <c r="T33" i="10"/>
  <c r="T38" i="10"/>
  <c r="Q18" i="10"/>
  <c r="Q27" i="10"/>
  <c r="T13" i="10"/>
  <c r="T17" i="10"/>
  <c r="T19" i="10"/>
  <c r="T21" i="10"/>
  <c r="T23" i="10"/>
  <c r="T26" i="10"/>
  <c r="T28" i="10"/>
  <c r="T30" i="10"/>
  <c r="T35" i="10"/>
  <c r="T40" i="10"/>
  <c r="T44" i="10"/>
  <c r="T41" i="9"/>
  <c r="T49" i="9"/>
  <c r="T11" i="9"/>
  <c r="T16" i="9"/>
  <c r="T21" i="9"/>
  <c r="T26" i="9"/>
  <c r="T31" i="9"/>
  <c r="T36" i="9"/>
  <c r="T43" i="9"/>
  <c r="T45" i="9"/>
  <c r="T48" i="9"/>
  <c r="AD38" i="9"/>
  <c r="AE38" i="9" s="1"/>
  <c r="AB30" i="9"/>
  <c r="AE30" i="9" s="1"/>
  <c r="T11" i="8"/>
  <c r="T16" i="8"/>
  <c r="T44" i="8"/>
  <c r="T24" i="8"/>
  <c r="T28" i="8"/>
  <c r="T32" i="8"/>
  <c r="T37" i="8"/>
  <c r="T41" i="8"/>
  <c r="T8" i="8"/>
  <c r="T25" i="8"/>
  <c r="T9" i="7"/>
  <c r="T17" i="7"/>
  <c r="T21" i="7"/>
  <c r="T33" i="7"/>
  <c r="T38" i="7"/>
  <c r="T42" i="7"/>
  <c r="T15" i="7"/>
  <c r="T19" i="7"/>
  <c r="T31" i="7"/>
  <c r="T36" i="7"/>
  <c r="T45" i="6"/>
  <c r="T17" i="6"/>
  <c r="T26" i="6"/>
  <c r="T34" i="6"/>
  <c r="T44" i="6"/>
  <c r="T46" i="6"/>
  <c r="T14" i="6"/>
  <c r="T22" i="6"/>
  <c r="T31" i="6"/>
  <c r="T40" i="6"/>
  <c r="AD16" i="6"/>
  <c r="T13" i="6"/>
  <c r="T21" i="6"/>
  <c r="T30" i="6"/>
  <c r="T39" i="6"/>
  <c r="AD23" i="6"/>
  <c r="T26" i="5"/>
  <c r="T11" i="5"/>
  <c r="T24" i="5"/>
  <c r="T15" i="5"/>
  <c r="T8" i="5"/>
  <c r="T23" i="5"/>
  <c r="T28" i="5"/>
  <c r="AB20" i="5"/>
  <c r="AE20" i="5" s="1"/>
  <c r="AD10" i="4"/>
  <c r="AB37" i="4"/>
  <c r="AB33" i="4"/>
  <c r="AE33" i="4" s="1"/>
  <c r="AD10" i="25"/>
  <c r="AB19" i="23"/>
  <c r="AE19" i="23" s="1"/>
  <c r="AB38" i="19"/>
  <c r="AE38" i="19" s="1"/>
  <c r="AD20" i="15"/>
  <c r="AD10" i="17"/>
  <c r="AD10" i="13"/>
  <c r="AB10" i="12"/>
  <c r="AE10" i="12" s="1"/>
  <c r="AB9" i="11"/>
  <c r="AE9" i="11" s="1"/>
  <c r="AB34" i="10"/>
  <c r="AE34" i="10" s="1"/>
  <c r="AB46" i="9"/>
  <c r="AE46" i="9" s="1"/>
  <c r="AB29" i="9"/>
  <c r="AE29" i="9" s="1"/>
  <c r="AB11" i="9"/>
  <c r="AE11" i="9" s="1"/>
  <c r="AB29" i="8"/>
  <c r="AE29" i="8" s="1"/>
  <c r="AB25" i="8"/>
  <c r="AE25" i="8" s="1"/>
  <c r="AB16" i="8"/>
  <c r="AE16" i="8" s="1"/>
  <c r="AD27" i="6"/>
  <c r="AE27" i="6" s="1"/>
  <c r="AD14" i="4"/>
  <c r="AB14" i="4"/>
  <c r="AD14" i="24"/>
  <c r="AB14" i="24"/>
  <c r="AE14" i="24" s="1"/>
  <c r="AD22" i="23"/>
  <c r="AB22" i="23"/>
  <c r="AB18" i="20"/>
  <c r="AD18" i="20"/>
  <c r="AB35" i="19"/>
  <c r="AE35" i="19" s="1"/>
  <c r="AD35" i="19"/>
  <c r="AD43" i="18"/>
  <c r="AB43" i="18"/>
  <c r="AE43" i="18" s="1"/>
  <c r="AD28" i="16"/>
  <c r="AD26" i="14"/>
  <c r="AB26" i="14"/>
  <c r="AE26" i="14" s="1"/>
  <c r="AD37" i="14"/>
  <c r="AB37" i="14"/>
  <c r="AE37" i="14" s="1"/>
  <c r="AD14" i="13"/>
  <c r="AB14" i="13"/>
  <c r="AE14" i="13" s="1"/>
  <c r="AB16" i="12"/>
  <c r="AD16" i="12"/>
  <c r="AD29" i="11"/>
  <c r="AB29" i="11"/>
  <c r="AE29" i="11" s="1"/>
  <c r="AB22" i="9"/>
  <c r="AD22" i="9"/>
  <c r="AB28" i="21"/>
  <c r="AE28" i="21" s="1"/>
  <c r="AB11" i="18"/>
  <c r="AD11" i="18"/>
  <c r="AB11" i="7"/>
  <c r="AE11" i="7" s="1"/>
  <c r="AD11" i="7"/>
  <c r="AB13" i="25"/>
  <c r="AD13" i="25"/>
  <c r="AB40" i="21"/>
  <c r="AE40" i="21" s="1"/>
  <c r="AD24" i="11"/>
  <c r="AB24" i="11"/>
  <c r="AE24" i="11" s="1"/>
  <c r="AB17" i="10"/>
  <c r="AD17" i="10"/>
  <c r="AD35" i="7"/>
  <c r="AB13" i="15"/>
  <c r="AD13" i="15"/>
  <c r="AD19" i="13"/>
  <c r="AB19" i="13"/>
  <c r="AD27" i="12"/>
  <c r="AB27" i="12"/>
  <c r="AE27" i="12" s="1"/>
  <c r="AD37" i="9"/>
  <c r="AB37" i="9"/>
  <c r="AD9" i="9"/>
  <c r="AB9" i="9"/>
  <c r="AE9" i="9" s="1"/>
  <c r="AB34" i="7"/>
  <c r="AE34" i="7" s="1"/>
  <c r="AD34" i="7"/>
  <c r="AD16" i="15"/>
  <c r="AB16" i="15"/>
  <c r="AE16" i="15" s="1"/>
  <c r="AD26" i="12"/>
  <c r="AB26" i="12"/>
  <c r="AD14" i="10"/>
  <c r="AB14" i="10"/>
  <c r="AE14" i="10" s="1"/>
  <c r="AB12" i="5"/>
  <c r="AE12" i="5" s="1"/>
  <c r="AD12" i="5"/>
  <c r="AD22" i="19"/>
  <c r="AB34" i="14"/>
  <c r="AD34" i="14"/>
  <c r="AD29" i="14"/>
  <c r="AB26" i="13"/>
  <c r="AD26" i="13"/>
  <c r="AD9" i="13"/>
  <c r="AB9" i="13"/>
  <c r="AD40" i="12"/>
  <c r="AB40" i="12"/>
  <c r="AE40" i="12" s="1"/>
  <c r="AB25" i="11"/>
  <c r="AE25" i="11" s="1"/>
  <c r="AD25" i="11"/>
  <c r="AD42" i="10"/>
  <c r="AB42" i="10"/>
  <c r="AE42" i="10" s="1"/>
  <c r="AD48" i="8"/>
  <c r="AB48" i="8"/>
  <c r="AB22" i="8"/>
  <c r="AE22" i="8" s="1"/>
  <c r="AD27" i="7"/>
  <c r="AB27" i="7"/>
  <c r="AE27" i="7" s="1"/>
  <c r="AB25" i="16"/>
  <c r="AD25" i="16"/>
  <c r="AB15" i="13"/>
  <c r="AD15" i="13"/>
  <c r="AB45" i="11"/>
  <c r="AD45" i="11"/>
  <c r="AD23" i="11"/>
  <c r="AB23" i="11"/>
  <c r="AE23" i="11" s="1"/>
  <c r="AB13" i="9"/>
  <c r="AD13" i="9"/>
  <c r="AB30" i="7"/>
  <c r="AD30" i="7"/>
  <c r="AD14" i="17"/>
  <c r="AD31" i="13"/>
  <c r="AB18" i="13"/>
  <c r="AD18" i="13"/>
  <c r="AB9" i="10"/>
  <c r="AD9" i="10"/>
  <c r="AB18" i="9"/>
  <c r="AD18" i="9"/>
  <c r="AD49" i="8"/>
  <c r="AB49" i="8"/>
  <c r="AE49" i="8" s="1"/>
  <c r="AB24" i="6"/>
  <c r="AE24" i="6" s="1"/>
  <c r="AB49" i="4"/>
  <c r="AB17" i="4"/>
  <c r="AE17" i="4" s="1"/>
  <c r="AD36" i="25"/>
  <c r="AD42" i="24"/>
  <c r="AB31" i="23"/>
  <c r="AE31" i="23" s="1"/>
  <c r="AD28" i="23"/>
  <c r="AB9" i="17"/>
  <c r="AD9" i="17"/>
  <c r="AD9" i="16"/>
  <c r="AB9" i="16"/>
  <c r="AB28" i="11"/>
  <c r="AD28" i="11"/>
  <c r="AB22" i="10"/>
  <c r="AE22" i="10" s="1"/>
  <c r="AD22" i="10"/>
  <c r="AB34" i="9"/>
  <c r="AD34" i="9"/>
  <c r="AD21" i="9"/>
  <c r="AB21" i="9"/>
  <c r="AD34" i="8"/>
  <c r="AB17" i="8"/>
  <c r="AE17" i="8" s="1"/>
  <c r="AB31" i="7"/>
  <c r="AE31" i="7" s="1"/>
  <c r="AD31" i="7"/>
  <c r="AD15" i="7"/>
  <c r="AB15" i="7"/>
  <c r="AE15" i="7" s="1"/>
  <c r="AD42" i="6"/>
  <c r="AB42" i="6"/>
  <c r="AD32" i="6"/>
  <c r="AB19" i="19"/>
  <c r="AD19" i="19"/>
  <c r="AB32" i="15"/>
  <c r="AD32" i="15"/>
  <c r="AB34" i="17"/>
  <c r="AD34" i="17"/>
  <c r="AB18" i="17"/>
  <c r="AD18" i="17"/>
  <c r="AB24" i="16"/>
  <c r="AD24" i="16"/>
  <c r="AD37" i="13"/>
  <c r="AB37" i="13"/>
  <c r="AE37" i="13" s="1"/>
  <c r="AD37" i="8"/>
  <c r="AB37" i="8"/>
  <c r="AE37" i="8" s="1"/>
  <c r="AD8" i="22"/>
  <c r="AB8" i="19"/>
  <c r="AB45" i="4"/>
  <c r="AB38" i="4"/>
  <c r="AB29" i="4"/>
  <c r="AE29" i="4" s="1"/>
  <c r="AB22" i="4"/>
  <c r="AE22" i="4" s="1"/>
  <c r="AB13" i="4"/>
  <c r="AE13" i="4" s="1"/>
  <c r="AB42" i="25"/>
  <c r="AE42" i="25" s="1"/>
  <c r="AB39" i="25"/>
  <c r="AE39" i="25" s="1"/>
  <c r="AD34" i="25"/>
  <c r="AB31" i="25"/>
  <c r="AE31" i="25" s="1"/>
  <c r="AB29" i="25"/>
  <c r="AE29" i="25" s="1"/>
  <c r="AD27" i="24"/>
  <c r="AB47" i="23"/>
  <c r="AE47" i="23" s="1"/>
  <c r="AD44" i="23"/>
  <c r="AD35" i="23"/>
  <c r="AB14" i="23"/>
  <c r="AE14" i="23" s="1"/>
  <c r="AD11" i="23"/>
  <c r="AD36" i="22"/>
  <c r="AB23" i="22"/>
  <c r="AE23" i="22" s="1"/>
  <c r="AD20" i="22"/>
  <c r="AB44" i="21"/>
  <c r="AE44" i="21" s="1"/>
  <c r="AB20" i="21"/>
  <c r="AE20" i="21" s="1"/>
  <c r="AD29" i="20"/>
  <c r="AB26" i="20"/>
  <c r="AE26" i="20" s="1"/>
  <c r="AB14" i="20"/>
  <c r="AE14" i="20" s="1"/>
  <c r="AB9" i="20"/>
  <c r="AE9" i="20" s="1"/>
  <c r="AD47" i="19"/>
  <c r="AB27" i="18"/>
  <c r="AD27" i="18"/>
  <c r="AB15" i="18"/>
  <c r="AD15" i="18"/>
  <c r="AB9" i="15"/>
  <c r="AD9" i="15"/>
  <c r="AB21" i="16"/>
  <c r="AD21" i="16"/>
  <c r="AB42" i="14"/>
  <c r="AD42" i="14"/>
  <c r="AB22" i="14"/>
  <c r="AD22" i="14"/>
  <c r="AB20" i="12"/>
  <c r="AD20" i="12"/>
  <c r="AB16" i="11"/>
  <c r="AD16" i="11"/>
  <c r="AB45" i="10"/>
  <c r="AD45" i="10"/>
  <c r="AB42" i="9"/>
  <c r="AD42" i="9"/>
  <c r="AD46" i="8"/>
  <c r="AB46" i="8"/>
  <c r="AE46" i="8" s="1"/>
  <c r="AB18" i="7"/>
  <c r="AD18" i="7"/>
  <c r="AB15" i="6"/>
  <c r="AD15" i="6"/>
  <c r="AB12" i="15"/>
  <c r="AD12" i="15"/>
  <c r="AB42" i="17"/>
  <c r="AD42" i="17"/>
  <c r="AD39" i="7"/>
  <c r="AB39" i="7"/>
  <c r="AE39" i="7" s="1"/>
  <c r="AD11" i="5"/>
  <c r="AB11" i="5"/>
  <c r="AE11" i="5" s="1"/>
  <c r="AD8" i="14"/>
  <c r="AD34" i="4"/>
  <c r="AD18" i="4"/>
  <c r="AB43" i="25"/>
  <c r="AE43" i="25" s="1"/>
  <c r="AD28" i="25"/>
  <c r="AD18" i="25"/>
  <c r="AB38" i="24"/>
  <c r="AE38" i="24" s="1"/>
  <c r="AB39" i="23"/>
  <c r="AE39" i="23" s="1"/>
  <c r="AD36" i="23"/>
  <c r="AD44" i="22"/>
  <c r="AB31" i="22"/>
  <c r="AE31" i="22" s="1"/>
  <c r="AD28" i="22"/>
  <c r="AD19" i="22"/>
  <c r="AD9" i="21"/>
  <c r="AD33" i="20"/>
  <c r="AD22" i="20"/>
  <c r="AB46" i="19"/>
  <c r="AE46" i="19" s="1"/>
  <c r="AD43" i="19"/>
  <c r="AD35" i="15"/>
  <c r="AB35" i="15"/>
  <c r="AE35" i="15" s="1"/>
  <c r="AD45" i="17"/>
  <c r="AB45" i="17"/>
  <c r="AE45" i="17" s="1"/>
  <c r="AD37" i="17"/>
  <c r="AB37" i="17"/>
  <c r="AE37" i="17" s="1"/>
  <c r="AD29" i="17"/>
  <c r="AD21" i="17"/>
  <c r="AB21" i="17"/>
  <c r="AD44" i="14"/>
  <c r="AB44" i="14"/>
  <c r="AE44" i="14" s="1"/>
  <c r="AD24" i="14"/>
  <c r="AB24" i="14"/>
  <c r="AD17" i="14"/>
  <c r="AB17" i="14"/>
  <c r="AE17" i="14" s="1"/>
  <c r="AB22" i="13"/>
  <c r="AE22" i="13" s="1"/>
  <c r="AD22" i="13"/>
  <c r="AB43" i="12"/>
  <c r="AD43" i="12"/>
  <c r="AB32" i="12"/>
  <c r="AE32" i="12" s="1"/>
  <c r="AD32" i="12"/>
  <c r="AB41" i="11"/>
  <c r="AD41" i="11"/>
  <c r="AD11" i="11"/>
  <c r="AB11" i="11"/>
  <c r="AB26" i="9"/>
  <c r="AD26" i="9"/>
  <c r="AD33" i="8"/>
  <c r="AB42" i="7"/>
  <c r="AD42" i="7"/>
  <c r="AD40" i="6"/>
  <c r="AB40" i="6"/>
  <c r="AE40" i="6" s="1"/>
  <c r="AB19" i="6"/>
  <c r="AD19" i="6"/>
  <c r="AB40" i="15"/>
  <c r="AD40" i="15"/>
  <c r="AB26" i="17"/>
  <c r="AD26" i="17"/>
  <c r="AB14" i="14"/>
  <c r="AD14" i="14"/>
  <c r="AD49" i="11"/>
  <c r="AB49" i="11"/>
  <c r="AE49" i="11" s="1"/>
  <c r="AB30" i="10"/>
  <c r="AD30" i="10"/>
  <c r="AD33" i="9"/>
  <c r="AB33" i="9"/>
  <c r="AE33" i="9" s="1"/>
  <c r="AB12" i="9"/>
  <c r="AD12" i="9"/>
  <c r="AD30" i="8"/>
  <c r="AD9" i="7"/>
  <c r="AB9" i="7"/>
  <c r="AE9" i="7" s="1"/>
  <c r="AD8" i="10"/>
  <c r="AB41" i="4"/>
  <c r="AB25" i="4"/>
  <c r="AE25" i="4" s="1"/>
  <c r="AB9" i="4"/>
  <c r="AB46" i="24"/>
  <c r="AE46" i="24" s="1"/>
  <c r="AD43" i="24"/>
  <c r="AB22" i="24"/>
  <c r="AE22" i="24" s="1"/>
  <c r="AD19" i="24"/>
  <c r="AB23" i="23"/>
  <c r="AE23" i="23" s="1"/>
  <c r="AD18" i="23"/>
  <c r="AB15" i="22"/>
  <c r="AE15" i="22" s="1"/>
  <c r="AD12" i="22"/>
  <c r="AB36" i="21"/>
  <c r="AE36" i="21" s="1"/>
  <c r="AB24" i="20"/>
  <c r="AE24" i="20" s="1"/>
  <c r="AB17" i="20"/>
  <c r="AE17" i="20" s="1"/>
  <c r="AD26" i="19"/>
  <c r="AB24" i="18"/>
  <c r="AE24" i="18" s="1"/>
  <c r="AD24" i="18"/>
  <c r="AB16" i="16"/>
  <c r="AD16" i="16"/>
  <c r="AB33" i="14"/>
  <c r="AE33" i="14" s="1"/>
  <c r="AD33" i="14"/>
  <c r="AB9" i="14"/>
  <c r="AD9" i="14"/>
  <c r="AB35" i="13"/>
  <c r="AE35" i="13" s="1"/>
  <c r="AD35" i="13"/>
  <c r="AB15" i="12"/>
  <c r="AD15" i="12"/>
  <c r="AD49" i="9"/>
  <c r="AB49" i="9"/>
  <c r="AD17" i="9"/>
  <c r="AB17" i="9"/>
  <c r="AE17" i="9" s="1"/>
  <c r="AD29" i="7"/>
  <c r="AB29" i="7"/>
  <c r="AB48" i="6"/>
  <c r="AD48" i="6"/>
  <c r="AD35" i="6"/>
  <c r="AB35" i="6"/>
  <c r="AB12" i="6"/>
  <c r="AD12" i="6"/>
  <c r="AD48" i="18"/>
  <c r="AB23" i="18"/>
  <c r="AE23" i="18" s="1"/>
  <c r="AD20" i="18"/>
  <c r="AB39" i="15"/>
  <c r="AE39" i="15" s="1"/>
  <c r="AD36" i="15"/>
  <c r="AB31" i="15"/>
  <c r="AE31" i="15" s="1"/>
  <c r="AB41" i="17"/>
  <c r="AE41" i="17" s="1"/>
  <c r="AD38" i="17"/>
  <c r="AB33" i="17"/>
  <c r="AE33" i="17" s="1"/>
  <c r="AD30" i="17"/>
  <c r="AB25" i="17"/>
  <c r="AE25" i="17" s="1"/>
  <c r="AD22" i="17"/>
  <c r="AD29" i="16"/>
  <c r="AB41" i="14"/>
  <c r="AE41" i="14" s="1"/>
  <c r="AD38" i="14"/>
  <c r="AB21" i="13"/>
  <c r="AE21" i="13" s="1"/>
  <c r="AB42" i="12"/>
  <c r="AE42" i="12" s="1"/>
  <c r="AD31" i="12"/>
  <c r="AD28" i="12"/>
  <c r="AB24" i="12"/>
  <c r="AE24" i="12" s="1"/>
  <c r="AD40" i="11"/>
  <c r="AD37" i="11"/>
  <c r="AB33" i="11"/>
  <c r="AE33" i="11" s="1"/>
  <c r="AB44" i="10"/>
  <c r="AE44" i="10" s="1"/>
  <c r="AD29" i="10"/>
  <c r="AD26" i="10"/>
  <c r="AB41" i="9"/>
  <c r="AE41" i="9" s="1"/>
  <c r="AB25" i="9"/>
  <c r="AE25" i="9" s="1"/>
  <c r="AD45" i="8"/>
  <c r="AB42" i="8"/>
  <c r="AE42" i="8" s="1"/>
  <c r="AB36" i="8"/>
  <c r="AE36" i="8" s="1"/>
  <c r="AB43" i="7"/>
  <c r="AE43" i="7" s="1"/>
  <c r="AB17" i="7"/>
  <c r="AE17" i="7" s="1"/>
  <c r="AD39" i="6"/>
  <c r="AD36" i="6"/>
  <c r="AB34" i="6"/>
  <c r="AE34" i="6" s="1"/>
  <c r="AB18" i="6"/>
  <c r="AE18" i="6" s="1"/>
  <c r="AD29" i="5"/>
  <c r="AD17" i="5"/>
  <c r="AB24" i="8"/>
  <c r="AE24" i="8" s="1"/>
  <c r="AD18" i="8"/>
  <c r="AB26" i="6"/>
  <c r="AE26" i="6" s="1"/>
  <c r="AB19" i="5"/>
  <c r="AE19" i="5" s="1"/>
  <c r="AB9" i="5"/>
  <c r="AB43" i="4"/>
  <c r="AD43" i="4"/>
  <c r="AB27" i="4"/>
  <c r="AD27" i="4"/>
  <c r="AB11" i="4"/>
  <c r="AE11" i="4" s="1"/>
  <c r="AD11" i="4"/>
  <c r="AB40" i="25"/>
  <c r="AD40" i="25"/>
  <c r="AB23" i="24"/>
  <c r="AE23" i="24" s="1"/>
  <c r="AD23" i="24"/>
  <c r="AB32" i="23"/>
  <c r="AD32" i="23"/>
  <c r="AB15" i="23"/>
  <c r="AE15" i="23" s="1"/>
  <c r="AD15" i="23"/>
  <c r="AB47" i="4"/>
  <c r="AD47" i="4"/>
  <c r="AB31" i="4"/>
  <c r="AE31" i="4" s="1"/>
  <c r="AD31" i="4"/>
  <c r="AB15" i="4"/>
  <c r="AD15" i="4"/>
  <c r="AD25" i="25"/>
  <c r="AD31" i="24"/>
  <c r="AD43" i="23"/>
  <c r="AB40" i="23"/>
  <c r="AD40" i="23"/>
  <c r="AB20" i="23"/>
  <c r="AD20" i="23"/>
  <c r="AB35" i="4"/>
  <c r="AD35" i="4"/>
  <c r="AB19" i="4"/>
  <c r="AD19" i="4"/>
  <c r="AB39" i="24"/>
  <c r="AD39" i="24"/>
  <c r="AB48" i="23"/>
  <c r="AD48" i="23"/>
  <c r="AB39" i="4"/>
  <c r="AD39" i="4"/>
  <c r="AB23" i="4"/>
  <c r="AD23" i="4"/>
  <c r="AD33" i="25"/>
  <c r="AD17" i="25"/>
  <c r="AB14" i="25"/>
  <c r="AD14" i="25"/>
  <c r="AD9" i="25"/>
  <c r="AB47" i="24"/>
  <c r="AD47" i="24"/>
  <c r="AD18" i="24"/>
  <c r="AB15" i="24"/>
  <c r="AD15" i="24"/>
  <c r="AD27" i="23"/>
  <c r="AB24" i="23"/>
  <c r="AD24" i="23"/>
  <c r="AD10" i="23"/>
  <c r="AD43" i="22"/>
  <c r="AD27" i="22"/>
  <c r="AD38" i="20"/>
  <c r="AD34" i="20"/>
  <c r="AB30" i="20"/>
  <c r="AD30" i="20"/>
  <c r="AB25" i="20"/>
  <c r="AD25" i="20"/>
  <c r="AB27" i="19"/>
  <c r="AD27" i="19"/>
  <c r="AD30" i="14"/>
  <c r="AB25" i="14"/>
  <c r="AD25" i="14"/>
  <c r="AB23" i="13"/>
  <c r="AD23" i="13"/>
  <c r="AB43" i="9"/>
  <c r="AD43" i="9"/>
  <c r="AB27" i="9"/>
  <c r="AD27" i="9"/>
  <c r="AD20" i="8"/>
  <c r="AB20" i="8"/>
  <c r="AB26" i="7"/>
  <c r="AD26" i="7"/>
  <c r="AB44" i="6"/>
  <c r="AD44" i="6"/>
  <c r="AD30" i="6"/>
  <c r="AB30" i="6"/>
  <c r="AD40" i="22"/>
  <c r="AD24" i="22"/>
  <c r="AB13" i="20"/>
  <c r="AE13" i="20" s="1"/>
  <c r="AB30" i="19"/>
  <c r="AD30" i="19"/>
  <c r="AB18" i="19"/>
  <c r="AD15" i="19"/>
  <c r="AB36" i="18"/>
  <c r="AE36" i="18" s="1"/>
  <c r="AB16" i="18"/>
  <c r="AD16" i="18"/>
  <c r="AB41" i="15"/>
  <c r="AD41" i="15"/>
  <c r="AB33" i="15"/>
  <c r="AD33" i="15"/>
  <c r="AB28" i="15"/>
  <c r="AD28" i="15"/>
  <c r="AB21" i="15"/>
  <c r="AD21" i="15"/>
  <c r="AB49" i="17"/>
  <c r="AE49" i="17" s="1"/>
  <c r="AB17" i="16"/>
  <c r="AD17" i="16"/>
  <c r="AB46" i="14"/>
  <c r="AE46" i="14" s="1"/>
  <c r="AB10" i="14"/>
  <c r="AD10" i="14"/>
  <c r="AB46" i="13"/>
  <c r="AD46" i="13"/>
  <c r="AB39" i="13"/>
  <c r="AE39" i="13" s="1"/>
  <c r="AB30" i="13"/>
  <c r="AE30" i="13" s="1"/>
  <c r="AD27" i="13"/>
  <c r="AD39" i="12"/>
  <c r="AB48" i="11"/>
  <c r="AD48" i="11"/>
  <c r="AB17" i="11"/>
  <c r="AD17" i="11"/>
  <c r="AD24" i="10"/>
  <c r="AB24" i="10"/>
  <c r="AD21" i="10"/>
  <c r="AD18" i="10"/>
  <c r="AB38" i="8"/>
  <c r="AD38" i="8"/>
  <c r="AD26" i="8"/>
  <c r="AD38" i="7"/>
  <c r="AE38" i="7" s="1"/>
  <c r="AB47" i="6"/>
  <c r="AD47" i="6"/>
  <c r="AD15" i="5"/>
  <c r="AB15" i="5"/>
  <c r="AD35" i="22"/>
  <c r="AB11" i="19"/>
  <c r="AD11" i="19"/>
  <c r="AB39" i="18"/>
  <c r="AD39" i="18"/>
  <c r="AB32" i="18"/>
  <c r="AD32" i="18"/>
  <c r="AB19" i="18"/>
  <c r="AD19" i="18"/>
  <c r="AB24" i="15"/>
  <c r="AD24" i="15"/>
  <c r="AD32" i="14"/>
  <c r="AB32" i="14"/>
  <c r="AE32" i="14" s="1"/>
  <c r="AB42" i="13"/>
  <c r="AD42" i="13"/>
  <c r="AD46" i="12"/>
  <c r="AB46" i="12"/>
  <c r="AE46" i="12" s="1"/>
  <c r="AB20" i="11"/>
  <c r="AD20" i="11"/>
  <c r="AD32" i="10"/>
  <c r="AB32" i="10"/>
  <c r="AE32" i="10" s="1"/>
  <c r="AB41" i="8"/>
  <c r="AD41" i="8"/>
  <c r="AD46" i="6"/>
  <c r="AB46" i="6"/>
  <c r="AE46" i="6" s="1"/>
  <c r="AB28" i="6"/>
  <c r="AD28" i="6"/>
  <c r="AD22" i="6"/>
  <c r="AB22" i="6"/>
  <c r="AE22" i="6" s="1"/>
  <c r="AB21" i="5"/>
  <c r="AD21" i="5"/>
  <c r="AD32" i="22"/>
  <c r="AD16" i="22"/>
  <c r="AB28" i="20"/>
  <c r="AE28" i="20" s="1"/>
  <c r="AB21" i="20"/>
  <c r="AE21" i="20" s="1"/>
  <c r="AB34" i="19"/>
  <c r="AE34" i="19" s="1"/>
  <c r="AD31" i="19"/>
  <c r="AB14" i="19"/>
  <c r="AD14" i="19"/>
  <c r="AB35" i="18"/>
  <c r="AD35" i="18"/>
  <c r="AB37" i="15"/>
  <c r="AD37" i="15"/>
  <c r="AD19" i="16"/>
  <c r="AB19" i="16"/>
  <c r="AE19" i="16" s="1"/>
  <c r="AB45" i="14"/>
  <c r="AE45" i="14" s="1"/>
  <c r="AB28" i="14"/>
  <c r="AE28" i="14" s="1"/>
  <c r="AB21" i="14"/>
  <c r="AD12" i="14"/>
  <c r="AB12" i="14"/>
  <c r="AE12" i="14" s="1"/>
  <c r="AB47" i="13"/>
  <c r="AE47" i="13" s="1"/>
  <c r="AB38" i="13"/>
  <c r="AD38" i="13"/>
  <c r="AB11" i="13"/>
  <c r="AD11" i="13"/>
  <c r="AB23" i="12"/>
  <c r="AD23" i="12"/>
  <c r="AB32" i="11"/>
  <c r="AD32" i="11"/>
  <c r="AD19" i="11"/>
  <c r="AB19" i="11"/>
  <c r="AE19" i="11" s="1"/>
  <c r="AD37" i="10"/>
  <c r="AB39" i="9"/>
  <c r="AD39" i="9"/>
  <c r="AB23" i="9"/>
  <c r="AD23" i="9"/>
  <c r="AD40" i="8"/>
  <c r="AB40" i="8"/>
  <c r="AB9" i="8"/>
  <c r="AD9" i="8"/>
  <c r="AD21" i="7"/>
  <c r="AB21" i="7"/>
  <c r="AB31" i="6"/>
  <c r="AD31" i="6"/>
  <c r="AB49" i="19"/>
  <c r="AE49" i="19" s="1"/>
  <c r="AD23" i="19"/>
  <c r="AD17" i="15"/>
  <c r="AB44" i="17"/>
  <c r="AE44" i="17" s="1"/>
  <c r="AB40" i="17"/>
  <c r="AE40" i="17" s="1"/>
  <c r="AB36" i="17"/>
  <c r="AE36" i="17" s="1"/>
  <c r="AB32" i="17"/>
  <c r="AE32" i="17" s="1"/>
  <c r="AB24" i="17"/>
  <c r="AE24" i="17" s="1"/>
  <c r="AB20" i="17"/>
  <c r="AE20" i="17" s="1"/>
  <c r="AB31" i="16"/>
  <c r="AE31" i="16" s="1"/>
  <c r="AB40" i="14"/>
  <c r="AE40" i="14" s="1"/>
  <c r="AB16" i="14"/>
  <c r="AE16" i="14" s="1"/>
  <c r="AD47" i="12"/>
  <c r="AE47" i="12" s="1"/>
  <c r="AD44" i="12"/>
  <c r="AE44" i="12" s="1"/>
  <c r="AD35" i="12"/>
  <c r="AE35" i="12" s="1"/>
  <c r="AD19" i="12"/>
  <c r="AD44" i="11"/>
  <c r="AD41" i="10"/>
  <c r="AD33" i="10"/>
  <c r="AD28" i="10"/>
  <c r="AB28" i="10"/>
  <c r="AD25" i="10"/>
  <c r="AE25" i="10" s="1"/>
  <c r="AD20" i="10"/>
  <c r="AB20" i="10"/>
  <c r="AE20" i="10" s="1"/>
  <c r="AD13" i="10"/>
  <c r="AB47" i="9"/>
  <c r="AD47" i="9"/>
  <c r="AB31" i="9"/>
  <c r="AD31" i="9"/>
  <c r="AB15" i="9"/>
  <c r="AD15" i="9"/>
  <c r="AD21" i="8"/>
  <c r="AD22" i="7"/>
  <c r="AD19" i="7"/>
  <c r="AD16" i="5"/>
  <c r="AD13" i="5"/>
  <c r="AD17" i="13"/>
  <c r="AB17" i="13"/>
  <c r="AD30" i="12"/>
  <c r="AB30" i="12"/>
  <c r="AD39" i="11"/>
  <c r="AB39" i="11"/>
  <c r="AD27" i="11"/>
  <c r="AB27" i="11"/>
  <c r="AB35" i="9"/>
  <c r="AD35" i="9"/>
  <c r="AB19" i="9"/>
  <c r="AD19" i="9"/>
  <c r="AB14" i="9"/>
  <c r="AD14" i="9"/>
  <c r="AD32" i="8"/>
  <c r="AD33" i="7"/>
  <c r="AB33" i="7"/>
  <c r="AE33" i="7" s="1"/>
  <c r="AD38" i="6"/>
  <c r="AB38" i="6"/>
  <c r="AE38" i="6" s="1"/>
  <c r="AD14" i="6"/>
  <c r="AB14" i="6"/>
  <c r="AE14" i="6" s="1"/>
  <c r="AB8" i="11"/>
  <c r="AB8" i="7"/>
  <c r="AD8" i="4"/>
  <c r="AB8" i="23"/>
  <c r="AD8" i="18"/>
  <c r="AB8" i="16"/>
  <c r="AD8" i="13"/>
  <c r="AD8" i="9"/>
  <c r="AD8" i="6"/>
  <c r="AD15" i="25"/>
  <c r="AB15" i="25"/>
  <c r="AD11" i="25"/>
  <c r="AB11" i="25"/>
  <c r="AD48" i="24"/>
  <c r="AB48" i="24"/>
  <c r="AD44" i="24"/>
  <c r="AB44" i="24"/>
  <c r="AD40" i="24"/>
  <c r="AB40" i="24"/>
  <c r="AD36" i="24"/>
  <c r="AB36" i="24"/>
  <c r="AD32" i="24"/>
  <c r="AD28" i="24"/>
  <c r="AB28" i="24"/>
  <c r="AE28" i="24" s="1"/>
  <c r="AB33" i="22"/>
  <c r="AD33" i="22"/>
  <c r="AB17" i="22"/>
  <c r="AD17" i="22"/>
  <c r="AB43" i="21"/>
  <c r="AE43" i="21" s="1"/>
  <c r="AB38" i="21"/>
  <c r="AE38" i="21" s="1"/>
  <c r="AB27" i="21"/>
  <c r="AE27" i="21" s="1"/>
  <c r="AB22" i="21"/>
  <c r="AE22" i="21" s="1"/>
  <c r="AB11" i="21"/>
  <c r="AE11" i="21" s="1"/>
  <c r="AB19" i="20"/>
  <c r="AD19" i="20"/>
  <c r="AB15" i="20"/>
  <c r="AD15" i="20"/>
  <c r="AD33" i="19"/>
  <c r="AB33" i="19"/>
  <c r="AB28" i="19"/>
  <c r="AD28" i="19"/>
  <c r="AD41" i="13"/>
  <c r="AB41" i="13"/>
  <c r="AB41" i="12"/>
  <c r="AD41" i="12"/>
  <c r="AB21" i="22"/>
  <c r="AD21" i="22"/>
  <c r="AB10" i="21"/>
  <c r="AB41" i="18"/>
  <c r="AD41" i="18"/>
  <c r="AB18" i="15"/>
  <c r="AD18" i="15"/>
  <c r="AD12" i="17"/>
  <c r="AB12" i="17"/>
  <c r="AE12" i="17" s="1"/>
  <c r="AB44" i="13"/>
  <c r="AD44" i="13"/>
  <c r="AB48" i="4"/>
  <c r="AB44" i="4"/>
  <c r="AB40" i="4"/>
  <c r="AB36" i="4"/>
  <c r="AB32" i="4"/>
  <c r="AE32" i="4" s="1"/>
  <c r="AB28" i="4"/>
  <c r="AE28" i="4" s="1"/>
  <c r="AB24" i="4"/>
  <c r="AE24" i="4" s="1"/>
  <c r="AB20" i="4"/>
  <c r="AE20" i="4" s="1"/>
  <c r="AB16" i="4"/>
  <c r="AB12" i="4"/>
  <c r="AE12" i="4" s="1"/>
  <c r="AB41" i="25"/>
  <c r="AE41" i="25" s="1"/>
  <c r="AD38" i="25"/>
  <c r="AB35" i="25"/>
  <c r="AE35" i="25" s="1"/>
  <c r="AB32" i="25"/>
  <c r="AE32" i="25" s="1"/>
  <c r="AD30" i="25"/>
  <c r="AB27" i="25"/>
  <c r="AE27" i="25" s="1"/>
  <c r="AB24" i="25"/>
  <c r="AE24" i="25" s="1"/>
  <c r="AD22" i="25"/>
  <c r="AB19" i="25"/>
  <c r="AE19" i="25" s="1"/>
  <c r="AB29" i="22"/>
  <c r="AD29" i="22"/>
  <c r="AB13" i="22"/>
  <c r="AD13" i="22"/>
  <c r="AB9" i="22"/>
  <c r="AD9" i="22"/>
  <c r="AB39" i="21"/>
  <c r="AE39" i="21" s="1"/>
  <c r="AB34" i="21"/>
  <c r="AE34" i="21" s="1"/>
  <c r="AB23" i="21"/>
  <c r="AE23" i="21" s="1"/>
  <c r="AB18" i="21"/>
  <c r="AE18" i="21" s="1"/>
  <c r="AD16" i="20"/>
  <c r="AB16" i="20"/>
  <c r="AB12" i="20"/>
  <c r="AE12" i="20" s="1"/>
  <c r="AB24" i="19"/>
  <c r="AD24" i="19"/>
  <c r="AD13" i="19"/>
  <c r="AB13" i="19"/>
  <c r="AE13" i="19" s="1"/>
  <c r="AB49" i="18"/>
  <c r="AD49" i="18"/>
  <c r="AD38" i="18"/>
  <c r="AB38" i="18"/>
  <c r="AE38" i="18" s="1"/>
  <c r="AB34" i="18"/>
  <c r="AE34" i="18" s="1"/>
  <c r="AB30" i="18"/>
  <c r="AE30" i="18" s="1"/>
  <c r="AB26" i="18"/>
  <c r="AE26" i="18" s="1"/>
  <c r="AB22" i="18"/>
  <c r="AE22" i="18" s="1"/>
  <c r="AB18" i="18"/>
  <c r="AE18" i="18" s="1"/>
  <c r="AB14" i="18"/>
  <c r="AE14" i="18" s="1"/>
  <c r="AD15" i="15"/>
  <c r="AB15" i="15"/>
  <c r="AE15" i="15" s="1"/>
  <c r="AB11" i="15"/>
  <c r="AB48" i="17"/>
  <c r="AE48" i="17" s="1"/>
  <c r="AB32" i="16"/>
  <c r="AE32" i="16" s="1"/>
  <c r="AB30" i="16"/>
  <c r="AD30" i="16"/>
  <c r="AD26" i="16"/>
  <c r="AD38" i="12"/>
  <c r="AE38" i="12" s="1"/>
  <c r="AB34" i="12"/>
  <c r="AE34" i="12" s="1"/>
  <c r="AB25" i="12"/>
  <c r="AD25" i="12"/>
  <c r="AB21" i="12"/>
  <c r="AD21" i="12"/>
  <c r="AD20" i="24"/>
  <c r="AB20" i="24"/>
  <c r="AE20" i="24" s="1"/>
  <c r="AD16" i="24"/>
  <c r="AB16" i="24"/>
  <c r="AE16" i="24" s="1"/>
  <c r="AD49" i="23"/>
  <c r="AB49" i="23"/>
  <c r="AE49" i="23" s="1"/>
  <c r="AD45" i="23"/>
  <c r="AB45" i="23"/>
  <c r="AE45" i="23" s="1"/>
  <c r="AD41" i="23"/>
  <c r="AB41" i="23"/>
  <c r="AE41" i="23" s="1"/>
  <c r="AD37" i="23"/>
  <c r="AB37" i="23"/>
  <c r="AE37" i="23" s="1"/>
  <c r="AD33" i="23"/>
  <c r="AB33" i="23"/>
  <c r="AE33" i="23" s="1"/>
  <c r="AD29" i="23"/>
  <c r="AB29" i="23"/>
  <c r="AE29" i="23" s="1"/>
  <c r="AD25" i="23"/>
  <c r="AB25" i="23"/>
  <c r="AE25" i="23" s="1"/>
  <c r="AD21" i="23"/>
  <c r="AB21" i="23"/>
  <c r="AE21" i="23" s="1"/>
  <c r="AD42" i="18"/>
  <c r="AB42" i="18"/>
  <c r="AE42" i="18" s="1"/>
  <c r="AB37" i="18"/>
  <c r="AD37" i="18"/>
  <c r="AD19" i="15"/>
  <c r="AB19" i="15"/>
  <c r="AE19" i="15" s="1"/>
  <c r="AB14" i="15"/>
  <c r="AD14" i="15"/>
  <c r="AD13" i="13"/>
  <c r="AB13" i="13"/>
  <c r="AE13" i="13" s="1"/>
  <c r="AD37" i="12"/>
  <c r="AD36" i="10"/>
  <c r="AB36" i="10"/>
  <c r="AB11" i="10"/>
  <c r="AD11" i="10"/>
  <c r="AD44" i="8"/>
  <c r="AB44" i="8"/>
  <c r="AD31" i="8"/>
  <c r="AD37" i="7"/>
  <c r="AB12" i="23"/>
  <c r="AD12" i="23"/>
  <c r="AD37" i="22"/>
  <c r="AB42" i="21"/>
  <c r="AE42" i="21" s="1"/>
  <c r="AB31" i="21"/>
  <c r="AE31" i="21" s="1"/>
  <c r="AB26" i="21"/>
  <c r="AE26" i="21" s="1"/>
  <c r="AD32" i="20"/>
  <c r="AB32" i="19"/>
  <c r="AD32" i="19"/>
  <c r="AD21" i="19"/>
  <c r="AB21" i="19"/>
  <c r="AE21" i="19" s="1"/>
  <c r="AB16" i="19"/>
  <c r="AD16" i="19"/>
  <c r="AD46" i="18"/>
  <c r="AB46" i="18"/>
  <c r="AE46" i="18" s="1"/>
  <c r="AD23" i="15"/>
  <c r="AB23" i="15"/>
  <c r="AE23" i="15" s="1"/>
  <c r="AD20" i="14"/>
  <c r="AB20" i="14"/>
  <c r="AE20" i="14" s="1"/>
  <c r="AD15" i="11"/>
  <c r="AB15" i="11"/>
  <c r="AE15" i="11" s="1"/>
  <c r="AB43" i="10"/>
  <c r="AD43" i="10"/>
  <c r="AD39" i="10"/>
  <c r="AB16" i="25"/>
  <c r="AE16" i="25" s="1"/>
  <c r="AB12" i="25"/>
  <c r="AB49" i="24"/>
  <c r="AE49" i="24" s="1"/>
  <c r="AB45" i="24"/>
  <c r="AE45" i="24" s="1"/>
  <c r="AB41" i="24"/>
  <c r="AE41" i="24" s="1"/>
  <c r="AB37" i="24"/>
  <c r="AE37" i="24" s="1"/>
  <c r="AB33" i="24"/>
  <c r="AE33" i="24" s="1"/>
  <c r="AB21" i="24"/>
  <c r="AE21" i="24" s="1"/>
  <c r="AB13" i="24"/>
  <c r="AE13" i="24" s="1"/>
  <c r="AB9" i="24"/>
  <c r="AE9" i="24" s="1"/>
  <c r="AB46" i="23"/>
  <c r="AE46" i="23" s="1"/>
  <c r="AB42" i="23"/>
  <c r="AE42" i="23" s="1"/>
  <c r="AB38" i="23"/>
  <c r="AE38" i="23" s="1"/>
  <c r="AB34" i="23"/>
  <c r="AE34" i="23" s="1"/>
  <c r="AB30" i="23"/>
  <c r="AE30" i="23" s="1"/>
  <c r="AB26" i="23"/>
  <c r="AE26" i="23" s="1"/>
  <c r="AB16" i="23"/>
  <c r="AD16" i="23"/>
  <c r="AB41" i="22"/>
  <c r="AD41" i="22"/>
  <c r="AB25" i="22"/>
  <c r="AD25" i="22"/>
  <c r="AD10" i="22"/>
  <c r="AB10" i="22"/>
  <c r="AB46" i="21"/>
  <c r="AE46" i="21" s="1"/>
  <c r="AB35" i="21"/>
  <c r="AE35" i="21" s="1"/>
  <c r="AB30" i="21"/>
  <c r="AE30" i="21" s="1"/>
  <c r="AB19" i="21"/>
  <c r="AE19" i="21" s="1"/>
  <c r="AB14" i="21"/>
  <c r="AE14" i="21" s="1"/>
  <c r="AB35" i="20"/>
  <c r="AD35" i="20"/>
  <c r="AD31" i="20"/>
  <c r="AB40" i="19"/>
  <c r="AD40" i="19"/>
  <c r="AB36" i="19"/>
  <c r="AD36" i="19"/>
  <c r="AD25" i="19"/>
  <c r="AB25" i="19"/>
  <c r="AB20" i="19"/>
  <c r="AD20" i="19"/>
  <c r="AD9" i="19"/>
  <c r="AB9" i="19"/>
  <c r="AB45" i="18"/>
  <c r="AD45" i="18"/>
  <c r="AB26" i="15"/>
  <c r="AD26" i="15"/>
  <c r="AB22" i="15"/>
  <c r="AD22" i="15"/>
  <c r="AB15" i="17"/>
  <c r="AD15" i="17"/>
  <c r="AB11" i="17"/>
  <c r="AD11" i="17"/>
  <c r="AD23" i="16"/>
  <c r="AB23" i="16"/>
  <c r="AD36" i="14"/>
  <c r="AB36" i="14"/>
  <c r="AB23" i="14"/>
  <c r="AD23" i="14"/>
  <c r="AB19" i="14"/>
  <c r="AD19" i="14"/>
  <c r="AD18" i="12"/>
  <c r="AB18" i="12"/>
  <c r="AD31" i="11"/>
  <c r="AB31" i="11"/>
  <c r="AB18" i="11"/>
  <c r="AD18" i="11"/>
  <c r="AB23" i="20"/>
  <c r="AD23" i="20"/>
  <c r="AB48" i="19"/>
  <c r="AD48" i="19"/>
  <c r="AD44" i="19"/>
  <c r="AB9" i="18"/>
  <c r="AD9" i="18"/>
  <c r="AB42" i="15"/>
  <c r="AD42" i="15"/>
  <c r="AB38" i="15"/>
  <c r="AD38" i="15"/>
  <c r="AB34" i="15"/>
  <c r="AD34" i="15"/>
  <c r="AB30" i="15"/>
  <c r="AD30" i="15"/>
  <c r="AB43" i="17"/>
  <c r="AD43" i="17"/>
  <c r="AB39" i="17"/>
  <c r="AD39" i="17"/>
  <c r="AB35" i="17"/>
  <c r="AD35" i="17"/>
  <c r="AD31" i="17"/>
  <c r="AB27" i="17"/>
  <c r="AD27" i="17"/>
  <c r="AB23" i="17"/>
  <c r="AD23" i="17"/>
  <c r="AB19" i="17"/>
  <c r="AD19" i="17"/>
  <c r="AD27" i="16"/>
  <c r="AB14" i="16"/>
  <c r="AD14" i="16"/>
  <c r="AB10" i="16"/>
  <c r="AD10" i="16"/>
  <c r="AD45" i="13"/>
  <c r="AB45" i="13"/>
  <c r="AE45" i="13" s="1"/>
  <c r="AD32" i="13"/>
  <c r="AB28" i="13"/>
  <c r="AD28" i="13"/>
  <c r="AD22" i="12"/>
  <c r="AB22" i="12"/>
  <c r="AB9" i="12"/>
  <c r="AD9" i="12"/>
  <c r="AB46" i="11"/>
  <c r="AD46" i="11"/>
  <c r="AD40" i="10"/>
  <c r="AB15" i="10"/>
  <c r="AD15" i="10"/>
  <c r="AD28" i="8"/>
  <c r="AB28" i="8"/>
  <c r="AE28" i="8" s="1"/>
  <c r="AB15" i="8"/>
  <c r="AD15" i="8"/>
  <c r="AB24" i="7"/>
  <c r="AD24" i="7"/>
  <c r="AB49" i="6"/>
  <c r="AD49" i="6"/>
  <c r="AB33" i="6"/>
  <c r="AD33" i="6"/>
  <c r="AB17" i="6"/>
  <c r="AD17" i="6"/>
  <c r="AB10" i="5"/>
  <c r="AD10" i="5"/>
  <c r="AB17" i="23"/>
  <c r="AE17" i="23" s="1"/>
  <c r="AB13" i="23"/>
  <c r="AE13" i="23" s="1"/>
  <c r="AB9" i="23"/>
  <c r="AE9" i="23" s="1"/>
  <c r="AB42" i="22"/>
  <c r="AE42" i="22" s="1"/>
  <c r="AB34" i="22"/>
  <c r="AE34" i="22" s="1"/>
  <c r="AB30" i="22"/>
  <c r="AE30" i="22" s="1"/>
  <c r="AB26" i="22"/>
  <c r="AE26" i="22" s="1"/>
  <c r="AB22" i="22"/>
  <c r="AE22" i="22" s="1"/>
  <c r="AB18" i="22"/>
  <c r="AE18" i="22" s="1"/>
  <c r="AB14" i="22"/>
  <c r="AE14" i="22" s="1"/>
  <c r="AB36" i="20"/>
  <c r="AE36" i="20" s="1"/>
  <c r="AB27" i="20"/>
  <c r="AD27" i="20"/>
  <c r="AB20" i="20"/>
  <c r="AE20" i="20" s="1"/>
  <c r="AB11" i="20"/>
  <c r="AD11" i="20"/>
  <c r="AB41" i="19"/>
  <c r="AE41" i="19" s="1"/>
  <c r="AB33" i="18"/>
  <c r="AD33" i="18"/>
  <c r="AB29" i="18"/>
  <c r="AD29" i="18"/>
  <c r="AB25" i="18"/>
  <c r="AD25" i="18"/>
  <c r="AB21" i="18"/>
  <c r="AD21" i="18"/>
  <c r="AB17" i="18"/>
  <c r="AD17" i="18"/>
  <c r="AB13" i="18"/>
  <c r="AD13" i="18"/>
  <c r="AB27" i="15"/>
  <c r="AE27" i="15" s="1"/>
  <c r="AB10" i="15"/>
  <c r="AD10" i="15"/>
  <c r="AB47" i="17"/>
  <c r="AD47" i="17"/>
  <c r="AB16" i="17"/>
  <c r="AE16" i="17" s="1"/>
  <c r="AD11" i="16"/>
  <c r="AB11" i="16"/>
  <c r="AB48" i="14"/>
  <c r="AE48" i="14" s="1"/>
  <c r="AB39" i="14"/>
  <c r="AD39" i="14"/>
  <c r="AB35" i="14"/>
  <c r="AD35" i="14"/>
  <c r="AD29" i="13"/>
  <c r="AB29" i="13"/>
  <c r="AE29" i="13" s="1"/>
  <c r="AB25" i="13"/>
  <c r="AE25" i="13" s="1"/>
  <c r="AB16" i="13"/>
  <c r="AD16" i="13"/>
  <c r="AB12" i="13"/>
  <c r="AD12" i="13"/>
  <c r="AD47" i="11"/>
  <c r="AB47" i="11"/>
  <c r="AB43" i="11"/>
  <c r="AE43" i="11" s="1"/>
  <c r="AD34" i="11"/>
  <c r="AB30" i="11"/>
  <c r="AD30" i="11"/>
  <c r="AB22" i="16"/>
  <c r="AD22" i="16"/>
  <c r="AB47" i="14"/>
  <c r="AD47" i="14"/>
  <c r="AD31" i="14"/>
  <c r="AB15" i="14"/>
  <c r="AD15" i="14"/>
  <c r="AB40" i="13"/>
  <c r="AD40" i="13"/>
  <c r="AB24" i="13"/>
  <c r="AD24" i="13"/>
  <c r="AB49" i="12"/>
  <c r="AD49" i="12"/>
  <c r="AB33" i="12"/>
  <c r="AD33" i="12"/>
  <c r="AB17" i="12"/>
  <c r="AD17" i="12"/>
  <c r="AB42" i="11"/>
  <c r="AD42" i="11"/>
  <c r="AB26" i="11"/>
  <c r="AD26" i="11"/>
  <c r="AB35" i="10"/>
  <c r="AD35" i="10"/>
  <c r="AB48" i="9"/>
  <c r="AD48" i="9"/>
  <c r="AB44" i="9"/>
  <c r="AD44" i="9"/>
  <c r="AB40" i="9"/>
  <c r="AD40" i="9"/>
  <c r="AB36" i="9"/>
  <c r="AD36" i="9"/>
  <c r="AB32" i="9"/>
  <c r="AD32" i="9"/>
  <c r="AB28" i="9"/>
  <c r="AD28" i="9"/>
  <c r="AB24" i="9"/>
  <c r="AD24" i="9"/>
  <c r="AB20" i="9"/>
  <c r="AD20" i="9"/>
  <c r="AB16" i="9"/>
  <c r="AD16" i="9"/>
  <c r="AB47" i="8"/>
  <c r="AD47" i="8"/>
  <c r="AB40" i="7"/>
  <c r="AD40" i="7"/>
  <c r="AB18" i="16"/>
  <c r="AD18" i="16"/>
  <c r="AB43" i="14"/>
  <c r="AD43" i="14"/>
  <c r="AB27" i="14"/>
  <c r="AD27" i="14"/>
  <c r="AB11" i="14"/>
  <c r="AD11" i="14"/>
  <c r="AB36" i="13"/>
  <c r="AD36" i="13"/>
  <c r="AB20" i="13"/>
  <c r="AD20" i="13"/>
  <c r="AB45" i="12"/>
  <c r="AD45" i="12"/>
  <c r="AB29" i="12"/>
  <c r="AD29" i="12"/>
  <c r="AD38" i="11"/>
  <c r="AB22" i="11"/>
  <c r="AD22" i="11"/>
  <c r="AB31" i="10"/>
  <c r="AD31" i="10"/>
  <c r="AB27" i="10"/>
  <c r="AD27" i="10"/>
  <c r="AB23" i="10"/>
  <c r="AD23" i="10"/>
  <c r="AB19" i="10"/>
  <c r="AD19" i="10"/>
  <c r="AB43" i="8"/>
  <c r="AD43" i="8"/>
  <c r="AB27" i="8"/>
  <c r="AD27" i="8"/>
  <c r="AB11" i="8"/>
  <c r="AD11" i="8"/>
  <c r="AD36" i="7"/>
  <c r="AB20" i="7"/>
  <c r="AD20" i="7"/>
  <c r="AB45" i="6"/>
  <c r="AD45" i="6"/>
  <c r="AB29" i="6"/>
  <c r="AD29" i="6"/>
  <c r="AB13" i="6"/>
  <c r="AD13" i="6"/>
  <c r="AB22" i="5"/>
  <c r="AD22" i="5"/>
  <c r="AD10" i="9"/>
  <c r="AB39" i="8"/>
  <c r="AD39" i="8"/>
  <c r="AB23" i="8"/>
  <c r="AD23" i="8"/>
  <c r="AB41" i="7"/>
  <c r="AE41" i="7" s="1"/>
  <c r="AB32" i="7"/>
  <c r="AD32" i="7"/>
  <c r="AB25" i="7"/>
  <c r="AE25" i="7" s="1"/>
  <c r="AB16" i="7"/>
  <c r="AD16" i="7"/>
  <c r="AB41" i="6"/>
  <c r="AD41" i="6"/>
  <c r="AB25" i="6"/>
  <c r="AD25" i="6"/>
  <c r="AB18" i="5"/>
  <c r="AD18" i="5"/>
  <c r="AB35" i="8"/>
  <c r="AD35" i="8"/>
  <c r="AB19" i="8"/>
  <c r="AD19" i="8"/>
  <c r="AB28" i="7"/>
  <c r="AD28" i="7"/>
  <c r="AB37" i="6"/>
  <c r="AD37" i="6"/>
  <c r="AB21" i="6"/>
  <c r="AD21" i="6"/>
  <c r="AB30" i="5"/>
  <c r="AE30" i="5" s="1"/>
  <c r="AB14" i="5"/>
  <c r="AD14" i="5"/>
  <c r="AB8" i="24"/>
  <c r="AB8" i="20"/>
  <c r="AB8" i="17"/>
  <c r="AB8" i="12"/>
  <c r="AB8" i="25"/>
  <c r="AB8" i="21"/>
  <c r="AB8" i="15"/>
  <c r="AB8" i="5"/>
  <c r="Q8" i="24"/>
  <c r="Q17" i="23"/>
  <c r="Q25" i="23"/>
  <c r="Q40" i="23"/>
  <c r="Q11" i="23"/>
  <c r="Q21" i="23"/>
  <c r="Q30" i="23"/>
  <c r="Q35" i="23"/>
  <c r="Q42" i="21"/>
  <c r="T32" i="20"/>
  <c r="Q21" i="18"/>
  <c r="Q26" i="18"/>
  <c r="Q11" i="18"/>
  <c r="Q8" i="15"/>
  <c r="Q15" i="15"/>
  <c r="Q19" i="15"/>
  <c r="Q11" i="15"/>
  <c r="T19" i="17"/>
  <c r="Q15" i="12"/>
  <c r="Q19" i="12"/>
  <c r="Q17" i="11"/>
  <c r="Q21" i="11"/>
  <c r="Q26" i="11"/>
  <c r="Q23" i="10"/>
  <c r="Q28" i="10"/>
  <c r="Q25" i="8"/>
  <c r="Q31" i="8"/>
  <c r="T15" i="4"/>
  <c r="T13" i="4"/>
  <c r="T24" i="4"/>
  <c r="T38" i="4"/>
  <c r="T42" i="4"/>
  <c r="T44" i="4"/>
  <c r="T37" i="4"/>
  <c r="T39" i="4"/>
  <c r="T41" i="4"/>
  <c r="Q17" i="4"/>
  <c r="Y10" i="3"/>
  <c r="AB10" i="3" s="1"/>
  <c r="Y14" i="3"/>
  <c r="AB14" i="3" s="1"/>
  <c r="Y15" i="3"/>
  <c r="Y16" i="3"/>
  <c r="Y17" i="3"/>
  <c r="AB17" i="3" s="1"/>
  <c r="Y18" i="3"/>
  <c r="AB18" i="3" s="1"/>
  <c r="Y20" i="3"/>
  <c r="AD20" i="3" s="1"/>
  <c r="Y21" i="3"/>
  <c r="AD21" i="3" s="1"/>
  <c r="Y23" i="3"/>
  <c r="AD23" i="3" s="1"/>
  <c r="Y26" i="3"/>
  <c r="AB26" i="3" s="1"/>
  <c r="Y27" i="3"/>
  <c r="AB27" i="3" s="1"/>
  <c r="Y28" i="3"/>
  <c r="AB28" i="3" s="1"/>
  <c r="Y29" i="3"/>
  <c r="AB29" i="3" s="1"/>
  <c r="Y30" i="3"/>
  <c r="AB30" i="3" s="1"/>
  <c r="AE30" i="3" s="1"/>
  <c r="Y33" i="3"/>
  <c r="Y8" i="3"/>
  <c r="R34" i="3"/>
  <c r="T34" i="3"/>
  <c r="Q34" i="3"/>
  <c r="P34" i="3"/>
  <c r="R33" i="3"/>
  <c r="P33" i="3"/>
  <c r="Q33" i="3" s="1"/>
  <c r="R31" i="3"/>
  <c r="P31" i="3"/>
  <c r="Q31" i="3" s="1"/>
  <c r="R30" i="3"/>
  <c r="P30" i="3"/>
  <c r="Q30" i="3" s="1"/>
  <c r="R29" i="3"/>
  <c r="P29" i="3"/>
  <c r="Q29" i="3"/>
  <c r="R28" i="3"/>
  <c r="P28" i="3"/>
  <c r="Q28" i="3"/>
  <c r="R27" i="3"/>
  <c r="P27" i="3"/>
  <c r="Q27" i="3" s="1"/>
  <c r="R26" i="3"/>
  <c r="P26" i="3"/>
  <c r="Q26" i="3" s="1"/>
  <c r="R24" i="3"/>
  <c r="T24" i="3"/>
  <c r="Q24" i="3"/>
  <c r="P24" i="3"/>
  <c r="R23" i="3"/>
  <c r="P23" i="3"/>
  <c r="Q23" i="3" s="1"/>
  <c r="R21" i="3"/>
  <c r="P21" i="3"/>
  <c r="Q21" i="3" s="1"/>
  <c r="R20" i="3"/>
  <c r="P20" i="3"/>
  <c r="Q20" i="3" s="1"/>
  <c r="R18" i="3"/>
  <c r="P18" i="3"/>
  <c r="Q18" i="3" s="1"/>
  <c r="R17" i="3"/>
  <c r="P17" i="3"/>
  <c r="Q17" i="3"/>
  <c r="R16" i="3"/>
  <c r="P16" i="3"/>
  <c r="Q16" i="3" s="1"/>
  <c r="R15" i="3"/>
  <c r="P15" i="3"/>
  <c r="Q15" i="3" s="1"/>
  <c r="R14" i="3"/>
  <c r="P14" i="3"/>
  <c r="Q14" i="3" s="1"/>
  <c r="R12" i="3"/>
  <c r="T12" i="3"/>
  <c r="Q12" i="3"/>
  <c r="P12" i="3"/>
  <c r="R11" i="3"/>
  <c r="T11" i="3"/>
  <c r="Q11" i="3"/>
  <c r="P11" i="3"/>
  <c r="R10" i="3"/>
  <c r="P10" i="3"/>
  <c r="Q10" i="3" s="1"/>
  <c r="R8" i="3"/>
  <c r="P8" i="3"/>
  <c r="Q8" i="3" s="1"/>
  <c r="AD8" i="3"/>
  <c r="AB8" i="3"/>
  <c r="AB21" i="3"/>
  <c r="AB33" i="3"/>
  <c r="AD33" i="3"/>
  <c r="AD27" i="3"/>
  <c r="AB20" i="3"/>
  <c r="AB15" i="3"/>
  <c r="AD15" i="3"/>
  <c r="AD30" i="3"/>
  <c r="AD18" i="3"/>
  <c r="T10" i="3"/>
  <c r="T8" i="3"/>
  <c r="T29" i="3"/>
  <c r="T14" i="3"/>
  <c r="T16" i="3"/>
  <c r="T18" i="3"/>
  <c r="T21" i="3"/>
  <c r="T27" i="3"/>
  <c r="T15" i="3"/>
  <c r="T20" i="3"/>
  <c r="T26" i="3"/>
  <c r="T30" i="3"/>
  <c r="T17" i="3"/>
  <c r="T23" i="3"/>
  <c r="T28" i="3"/>
  <c r="T33" i="3"/>
  <c r="G9" i="1"/>
  <c r="G14" i="1"/>
  <c r="G22" i="1"/>
  <c r="G26" i="1"/>
  <c r="G13" i="1"/>
  <c r="G17" i="1"/>
  <c r="G21" i="1"/>
  <c r="G11" i="1"/>
  <c r="G15" i="1"/>
  <c r="G19" i="1"/>
  <c r="G23" i="1"/>
  <c r="G27" i="1"/>
  <c r="G31" i="1"/>
  <c r="G29" i="1"/>
  <c r="G25" i="1"/>
  <c r="G24" i="1"/>
  <c r="G18" i="1"/>
  <c r="G20" i="1"/>
  <c r="G10" i="1"/>
  <c r="G30" i="1"/>
  <c r="G16" i="1"/>
  <c r="G28" i="1"/>
  <c r="G12" i="1"/>
  <c r="AB53" i="21"/>
  <c r="AE53" i="21" s="1"/>
  <c r="AB50" i="6"/>
  <c r="AE50" i="6" s="1"/>
  <c r="AD50" i="6"/>
  <c r="N31" i="25"/>
  <c r="T31" i="25" s="1"/>
  <c r="N33" i="24"/>
  <c r="T33" i="24" s="1"/>
  <c r="N42" i="23"/>
  <c r="T42" i="23"/>
  <c r="T66" i="23"/>
  <c r="N40" i="22"/>
  <c r="T40" i="22" s="1"/>
  <c r="N53" i="21"/>
  <c r="T53" i="21" s="1"/>
  <c r="N35" i="20"/>
  <c r="T35" i="20"/>
  <c r="T40" i="20" s="1"/>
  <c r="N46" i="19"/>
  <c r="T46" i="19" s="1"/>
  <c r="N35" i="18"/>
  <c r="T35" i="18" s="1"/>
  <c r="N30" i="15"/>
  <c r="T30" i="15" s="1"/>
  <c r="N32" i="17"/>
  <c r="T32" i="17" s="1"/>
  <c r="T51" i="17" s="1"/>
  <c r="N30" i="16"/>
  <c r="T30" i="16"/>
  <c r="N32" i="14"/>
  <c r="T32" i="14" s="1"/>
  <c r="N35" i="13"/>
  <c r="T35" i="13" s="1"/>
  <c r="N39" i="12"/>
  <c r="T39" i="12" s="1"/>
  <c r="N39" i="11"/>
  <c r="T39" i="11"/>
  <c r="N41" i="10"/>
  <c r="T41" i="10" s="1"/>
  <c r="N37" i="9"/>
  <c r="T37" i="9" s="1"/>
  <c r="N34" i="8"/>
  <c r="T34" i="8" s="1"/>
  <c r="T53" i="8" s="1"/>
  <c r="N39" i="7"/>
  <c r="T39" i="7"/>
  <c r="T45" i="7"/>
  <c r="N50" i="6"/>
  <c r="T50" i="6" s="1"/>
  <c r="N48" i="4"/>
  <c r="T48" i="4"/>
  <c r="T51" i="4" s="1"/>
  <c r="N31" i="3"/>
  <c r="T31" i="3" s="1"/>
  <c r="AD34" i="16" l="1"/>
  <c r="D21" i="27" s="1"/>
  <c r="T60" i="12"/>
  <c r="AD14" i="3"/>
  <c r="AE14" i="3" s="1"/>
  <c r="AD26" i="3"/>
  <c r="AE26" i="3" s="1"/>
  <c r="AE15" i="3"/>
  <c r="AD17" i="3"/>
  <c r="AB16" i="3"/>
  <c r="AE16" i="3" s="1"/>
  <c r="AD16" i="3"/>
  <c r="AE37" i="6"/>
  <c r="AE19" i="8"/>
  <c r="AE18" i="5"/>
  <c r="AE41" i="6"/>
  <c r="AE23" i="8"/>
  <c r="AE11" i="8"/>
  <c r="AE43" i="8"/>
  <c r="AE23" i="10"/>
  <c r="AE31" i="10"/>
  <c r="AE22" i="16"/>
  <c r="AE12" i="13"/>
  <c r="AE13" i="18"/>
  <c r="AE21" i="18"/>
  <c r="AE29" i="18"/>
  <c r="AE27" i="20"/>
  <c r="AE9" i="12"/>
  <c r="AE28" i="13"/>
  <c r="AE23" i="17"/>
  <c r="AE23" i="20"/>
  <c r="AE19" i="14"/>
  <c r="AE11" i="17"/>
  <c r="AE22" i="15"/>
  <c r="AE45" i="18"/>
  <c r="AE20" i="19"/>
  <c r="AE36" i="19"/>
  <c r="AE41" i="22"/>
  <c r="AE11" i="10"/>
  <c r="AE13" i="22"/>
  <c r="AE21" i="22"/>
  <c r="AE19" i="20"/>
  <c r="AE19" i="9"/>
  <c r="AE48" i="11"/>
  <c r="AE10" i="14"/>
  <c r="AE28" i="15"/>
  <c r="AE41" i="15"/>
  <c r="AE26" i="7"/>
  <c r="AE27" i="9"/>
  <c r="AE23" i="13"/>
  <c r="AE24" i="23"/>
  <c r="T36" i="3"/>
  <c r="T66" i="19"/>
  <c r="G33" i="1"/>
  <c r="AD29" i="3"/>
  <c r="T34" i="16"/>
  <c r="Y36" i="3"/>
  <c r="I9" i="1" s="1"/>
  <c r="AE32" i="11"/>
  <c r="AE11" i="13"/>
  <c r="AE37" i="15"/>
  <c r="AE14" i="19"/>
  <c r="AE21" i="5"/>
  <c r="AE28" i="6"/>
  <c r="AE41" i="8"/>
  <c r="AE20" i="11"/>
  <c r="AE42" i="13"/>
  <c r="AE24" i="15"/>
  <c r="AE32" i="18"/>
  <c r="AE11" i="19"/>
  <c r="AD39" i="19"/>
  <c r="AB39" i="19"/>
  <c r="AE18" i="14"/>
  <c r="AB36" i="11"/>
  <c r="AD36" i="11"/>
  <c r="AD55" i="23"/>
  <c r="AB55" i="23"/>
  <c r="AE52" i="23"/>
  <c r="AE47" i="11"/>
  <c r="AE22" i="12"/>
  <c r="AE18" i="12"/>
  <c r="AE23" i="16"/>
  <c r="AE9" i="19"/>
  <c r="AE25" i="19"/>
  <c r="AE12" i="25"/>
  <c r="AE44" i="8"/>
  <c r="AE36" i="10"/>
  <c r="AE11" i="15"/>
  <c r="AE16" i="4"/>
  <c r="AE36" i="24"/>
  <c r="AE44" i="24"/>
  <c r="AE11" i="25"/>
  <c r="AE39" i="11"/>
  <c r="AE17" i="13"/>
  <c r="AE21" i="7"/>
  <c r="AE40" i="8"/>
  <c r="AE21" i="14"/>
  <c r="AE15" i="5"/>
  <c r="AE18" i="19"/>
  <c r="AE20" i="8"/>
  <c r="AE34" i="3"/>
  <c r="Y66" i="23"/>
  <c r="I29" i="1" s="1"/>
  <c r="Y34" i="16"/>
  <c r="I21" i="1" s="1"/>
  <c r="AB21" i="4"/>
  <c r="AD21" i="4"/>
  <c r="AD11" i="24"/>
  <c r="AB11" i="24"/>
  <c r="AE11" i="24" s="1"/>
  <c r="AE15" i="16"/>
  <c r="AE33" i="13"/>
  <c r="AE28" i="17"/>
  <c r="AD50" i="11"/>
  <c r="AE50" i="11" s="1"/>
  <c r="AB55" i="19"/>
  <c r="AE55" i="19" s="1"/>
  <c r="AE54" i="21"/>
  <c r="AD57" i="21"/>
  <c r="AB57" i="21"/>
  <c r="AE57" i="21" s="1"/>
  <c r="W41" i="26"/>
  <c r="P21" i="26"/>
  <c r="S21" i="26" s="1"/>
  <c r="W50" i="26"/>
  <c r="AB28" i="5"/>
  <c r="AE28" i="5" s="1"/>
  <c r="AD28" i="5"/>
  <c r="AB46" i="4"/>
  <c r="AE30" i="4"/>
  <c r="AD23" i="25"/>
  <c r="AE23" i="25" s="1"/>
  <c r="AD38" i="22"/>
  <c r="AE17" i="17"/>
  <c r="AB21" i="11"/>
  <c r="AE21" i="11" s="1"/>
  <c r="AB20" i="16"/>
  <c r="AD20" i="16"/>
  <c r="AD54" i="11"/>
  <c r="AE50" i="18"/>
  <c r="AD55" i="18"/>
  <c r="AE55" i="18" s="1"/>
  <c r="AE63" i="19"/>
  <c r="AD54" i="19"/>
  <c r="AE54" i="19" s="1"/>
  <c r="AB52" i="19"/>
  <c r="AD52" i="19"/>
  <c r="AE52" i="19" s="1"/>
  <c r="AD55" i="21"/>
  <c r="AD54" i="23"/>
  <c r="AD50" i="23"/>
  <c r="W27" i="26"/>
  <c r="U27" i="26"/>
  <c r="P25" i="26"/>
  <c r="S25" i="26" s="1"/>
  <c r="W25" i="26" s="1"/>
  <c r="AE26" i="5"/>
  <c r="Y44" i="15"/>
  <c r="I23" i="1" s="1"/>
  <c r="Y56" i="9"/>
  <c r="I15" i="1" s="1"/>
  <c r="Y45" i="7"/>
  <c r="I13" i="1" s="1"/>
  <c r="AD30" i="24"/>
  <c r="AE30" i="24" s="1"/>
  <c r="AD11" i="22"/>
  <c r="AD47" i="18"/>
  <c r="AE47" i="18" s="1"/>
  <c r="AD31" i="18"/>
  <c r="AD28" i="18"/>
  <c r="AB28" i="18"/>
  <c r="AD18" i="14"/>
  <c r="AD45" i="19"/>
  <c r="AE45" i="19" s="1"/>
  <c r="AE34" i="11"/>
  <c r="AE57" i="18"/>
  <c r="P35" i="26"/>
  <c r="S35" i="26" s="1"/>
  <c r="W35" i="26" s="1"/>
  <c r="AE23" i="5"/>
  <c r="D71" i="26"/>
  <c r="AE29" i="21"/>
  <c r="AE36" i="12"/>
  <c r="Y47" i="10"/>
  <c r="I16" i="1" s="1"/>
  <c r="AE50" i="8"/>
  <c r="AE51" i="9"/>
  <c r="AE58" i="12"/>
  <c r="AE51" i="18"/>
  <c r="AE64" i="19"/>
  <c r="AE62" i="19"/>
  <c r="AE61" i="23"/>
  <c r="T52" i="24"/>
  <c r="AE51" i="6"/>
  <c r="AE38" i="11"/>
  <c r="T32" i="5"/>
  <c r="T49" i="13"/>
  <c r="T46" i="22"/>
  <c r="T45" i="25"/>
  <c r="T53" i="6"/>
  <c r="T56" i="9"/>
  <c r="T66" i="18"/>
  <c r="T50" i="14"/>
  <c r="T47" i="10"/>
  <c r="T44" i="15"/>
  <c r="T60" i="21"/>
  <c r="AE8" i="25"/>
  <c r="AE8" i="24"/>
  <c r="AB52" i="24"/>
  <c r="C30" i="27" s="1"/>
  <c r="AE32" i="7"/>
  <c r="AE22" i="5"/>
  <c r="AE29" i="6"/>
  <c r="AE20" i="7"/>
  <c r="AE29" i="12"/>
  <c r="AE20" i="13"/>
  <c r="AE11" i="14"/>
  <c r="AE43" i="14"/>
  <c r="AE40" i="7"/>
  <c r="AE16" i="9"/>
  <c r="AE24" i="9"/>
  <c r="AE32" i="9"/>
  <c r="AE40" i="9"/>
  <c r="AE48" i="9"/>
  <c r="AE26" i="11"/>
  <c r="AE17" i="12"/>
  <c r="AE49" i="12"/>
  <c r="AE40" i="13"/>
  <c r="AE39" i="14"/>
  <c r="AE10" i="15"/>
  <c r="AE11" i="20"/>
  <c r="AE10" i="5"/>
  <c r="AE33" i="6"/>
  <c r="AE24" i="7"/>
  <c r="AE10" i="16"/>
  <c r="AE35" i="17"/>
  <c r="AE43" i="17"/>
  <c r="AE34" i="15"/>
  <c r="AE42" i="15"/>
  <c r="AE35" i="20"/>
  <c r="AE43" i="10"/>
  <c r="AE25" i="12"/>
  <c r="AE49" i="18"/>
  <c r="AE24" i="19"/>
  <c r="AE41" i="18"/>
  <c r="AE33" i="22"/>
  <c r="AE8" i="11"/>
  <c r="AE15" i="9"/>
  <c r="AE47" i="9"/>
  <c r="AE31" i="6"/>
  <c r="AE9" i="8"/>
  <c r="AE23" i="9"/>
  <c r="AE47" i="6"/>
  <c r="AE38" i="8"/>
  <c r="AE38" i="25"/>
  <c r="AE20" i="3"/>
  <c r="AE33" i="3"/>
  <c r="AD10" i="3"/>
  <c r="AB23" i="3"/>
  <c r="AE23" i="3" s="1"/>
  <c r="AE27" i="3"/>
  <c r="AE8" i="5"/>
  <c r="AE8" i="12"/>
  <c r="AE21" i="6"/>
  <c r="AE28" i="7"/>
  <c r="AE35" i="8"/>
  <c r="AE25" i="6"/>
  <c r="AE16" i="7"/>
  <c r="AE39" i="8"/>
  <c r="AE27" i="8"/>
  <c r="AE19" i="10"/>
  <c r="AE27" i="10"/>
  <c r="AE22" i="11"/>
  <c r="AE47" i="14"/>
  <c r="AE30" i="11"/>
  <c r="AE16" i="13"/>
  <c r="AE17" i="18"/>
  <c r="AE25" i="18"/>
  <c r="AE33" i="18"/>
  <c r="AE46" i="11"/>
  <c r="AE19" i="17"/>
  <c r="AE27" i="17"/>
  <c r="AE48" i="19"/>
  <c r="AE18" i="11"/>
  <c r="AE23" i="14"/>
  <c r="AE15" i="17"/>
  <c r="AE26" i="15"/>
  <c r="AE40" i="19"/>
  <c r="AE25" i="22"/>
  <c r="AE16" i="23"/>
  <c r="AE12" i="23"/>
  <c r="AE30" i="16"/>
  <c r="AE9" i="22"/>
  <c r="AE29" i="22"/>
  <c r="AE41" i="12"/>
  <c r="AE28" i="19"/>
  <c r="AE15" i="20"/>
  <c r="AD56" i="9"/>
  <c r="D15" i="27" s="1"/>
  <c r="AE8" i="23"/>
  <c r="AE14" i="9"/>
  <c r="AE35" i="9"/>
  <c r="AE23" i="12"/>
  <c r="AE38" i="13"/>
  <c r="AE35" i="18"/>
  <c r="AE19" i="18"/>
  <c r="AE39" i="18"/>
  <c r="AE27" i="19"/>
  <c r="AE30" i="20"/>
  <c r="AE14" i="25"/>
  <c r="AE23" i="4"/>
  <c r="AE48" i="23"/>
  <c r="AE19" i="4"/>
  <c r="AE40" i="23"/>
  <c r="AE12" i="9"/>
  <c r="AE30" i="10"/>
  <c r="AE14" i="14"/>
  <c r="AE40" i="15"/>
  <c r="AD50" i="14"/>
  <c r="D20" i="27" s="1"/>
  <c r="AE8" i="14"/>
  <c r="AE12" i="15"/>
  <c r="AE18" i="7"/>
  <c r="AE42" i="9"/>
  <c r="AE16" i="11"/>
  <c r="AE22" i="14"/>
  <c r="AE21" i="16"/>
  <c r="AE15" i="18"/>
  <c r="AE24" i="16"/>
  <c r="AE34" i="17"/>
  <c r="AE19" i="19"/>
  <c r="AE18" i="9"/>
  <c r="AE18" i="13"/>
  <c r="AE30" i="7"/>
  <c r="AE15" i="13"/>
  <c r="AE34" i="14"/>
  <c r="AE17" i="10"/>
  <c r="AE22" i="9"/>
  <c r="AE16" i="12"/>
  <c r="AD28" i="3"/>
  <c r="AE28" i="3" s="1"/>
  <c r="AE8" i="15"/>
  <c r="AE8" i="17"/>
  <c r="AE14" i="5"/>
  <c r="AE13" i="6"/>
  <c r="AE45" i="6"/>
  <c r="AE45" i="12"/>
  <c r="AE36" i="13"/>
  <c r="AE27" i="14"/>
  <c r="AE18" i="16"/>
  <c r="AE47" i="8"/>
  <c r="AE20" i="9"/>
  <c r="AE28" i="9"/>
  <c r="AE36" i="9"/>
  <c r="AE44" i="9"/>
  <c r="AE35" i="10"/>
  <c r="AE42" i="11"/>
  <c r="AE33" i="12"/>
  <c r="AE24" i="13"/>
  <c r="AE15" i="14"/>
  <c r="AE35" i="14"/>
  <c r="AE11" i="16"/>
  <c r="AE47" i="17"/>
  <c r="AE17" i="6"/>
  <c r="AE49" i="6"/>
  <c r="AE15" i="8"/>
  <c r="AE15" i="10"/>
  <c r="AE14" i="16"/>
  <c r="AE39" i="17"/>
  <c r="AE30" i="15"/>
  <c r="AE38" i="15"/>
  <c r="AE9" i="18"/>
  <c r="AE31" i="11"/>
  <c r="AE36" i="14"/>
  <c r="AE10" i="22"/>
  <c r="AE16" i="19"/>
  <c r="AE32" i="19"/>
  <c r="AE14" i="15"/>
  <c r="AE37" i="18"/>
  <c r="AE21" i="12"/>
  <c r="AE16" i="20"/>
  <c r="AE44" i="13"/>
  <c r="AE18" i="15"/>
  <c r="AE41" i="13"/>
  <c r="AE33" i="19"/>
  <c r="AE17" i="22"/>
  <c r="AE40" i="24"/>
  <c r="AE48" i="24"/>
  <c r="AE15" i="25"/>
  <c r="AE27" i="11"/>
  <c r="AE30" i="12"/>
  <c r="AE31" i="9"/>
  <c r="AE28" i="10"/>
  <c r="AE39" i="9"/>
  <c r="AE17" i="11"/>
  <c r="AE46" i="13"/>
  <c r="AE21" i="15"/>
  <c r="AE33" i="15"/>
  <c r="AE16" i="18"/>
  <c r="AE44" i="6"/>
  <c r="AE43" i="9"/>
  <c r="AE25" i="14"/>
  <c r="AE47" i="24"/>
  <c r="AE15" i="4"/>
  <c r="AE32" i="23"/>
  <c r="AE40" i="25"/>
  <c r="AE27" i="4"/>
  <c r="AE12" i="6"/>
  <c r="AE48" i="6"/>
  <c r="AE15" i="12"/>
  <c r="AE9" i="14"/>
  <c r="AE16" i="16"/>
  <c r="AE26" i="9"/>
  <c r="AE41" i="11"/>
  <c r="AE43" i="12"/>
  <c r="AE8" i="19"/>
  <c r="AE34" i="9"/>
  <c r="AE28" i="11"/>
  <c r="AE9" i="17"/>
  <c r="AE26" i="13"/>
  <c r="AE13" i="15"/>
  <c r="AE13" i="25"/>
  <c r="AE11" i="18"/>
  <c r="AE18" i="20"/>
  <c r="AE21" i="3"/>
  <c r="AE18" i="3"/>
  <c r="AB36" i="3"/>
  <c r="C9" i="27" s="1"/>
  <c r="AE8" i="3"/>
  <c r="AE17" i="3"/>
  <c r="AE29" i="3"/>
  <c r="AE8" i="21"/>
  <c r="AB40" i="20"/>
  <c r="C26" i="27" s="1"/>
  <c r="AE8" i="20"/>
  <c r="AB34" i="16"/>
  <c r="C21" i="27" s="1"/>
  <c r="E21" i="27" s="1"/>
  <c r="AE8" i="16"/>
  <c r="AB45" i="7"/>
  <c r="C13" i="27" s="1"/>
  <c r="AE8" i="7"/>
  <c r="AE33" i="25"/>
  <c r="AE27" i="24"/>
  <c r="AE43" i="23"/>
  <c r="AE35" i="23"/>
  <c r="AD41" i="21"/>
  <c r="AB41" i="21"/>
  <c r="AE44" i="19"/>
  <c r="AE36" i="15"/>
  <c r="AE31" i="17"/>
  <c r="AE40" i="10"/>
  <c r="AE10" i="9"/>
  <c r="AE21" i="8"/>
  <c r="AE18" i="8"/>
  <c r="AB20" i="6"/>
  <c r="AE20" i="6" s="1"/>
  <c r="AD20" i="6"/>
  <c r="AD53" i="6" s="1"/>
  <c r="D12" i="27" s="1"/>
  <c r="AE16" i="6"/>
  <c r="AE32" i="22"/>
  <c r="AE38" i="20"/>
  <c r="AE29" i="5"/>
  <c r="AE24" i="10"/>
  <c r="AE17" i="16"/>
  <c r="AE30" i="19"/>
  <c r="AE30" i="6"/>
  <c r="AE25" i="20"/>
  <c r="AE15" i="24"/>
  <c r="AE39" i="24"/>
  <c r="AE20" i="23"/>
  <c r="AE35" i="6"/>
  <c r="AE29" i="7"/>
  <c r="AE49" i="9"/>
  <c r="AE26" i="17"/>
  <c r="AE19" i="6"/>
  <c r="AE42" i="7"/>
  <c r="AE11" i="11"/>
  <c r="AE24" i="14"/>
  <c r="AE21" i="17"/>
  <c r="AE42" i="17"/>
  <c r="AE15" i="6"/>
  <c r="AE45" i="10"/>
  <c r="AE20" i="12"/>
  <c r="AE42" i="14"/>
  <c r="AE9" i="15"/>
  <c r="AE27" i="18"/>
  <c r="AE18" i="17"/>
  <c r="AE32" i="15"/>
  <c r="AE42" i="6"/>
  <c r="AE21" i="9"/>
  <c r="AE9" i="16"/>
  <c r="AE9" i="10"/>
  <c r="AE13" i="9"/>
  <c r="AE45" i="11"/>
  <c r="AE25" i="16"/>
  <c r="AE48" i="8"/>
  <c r="AE9" i="13"/>
  <c r="AE26" i="12"/>
  <c r="AE37" i="9"/>
  <c r="AE19" i="13"/>
  <c r="AE22" i="23"/>
  <c r="AE14" i="4"/>
  <c r="AE10" i="4"/>
  <c r="AE22" i="25"/>
  <c r="AE42" i="24"/>
  <c r="AE11" i="23"/>
  <c r="AE19" i="22"/>
  <c r="AE23" i="19"/>
  <c r="AE40" i="11"/>
  <c r="AE19" i="7"/>
  <c r="AE61" i="18"/>
  <c r="AE8" i="22"/>
  <c r="AD40" i="20"/>
  <c r="D26" i="27" s="1"/>
  <c r="AB56" i="9"/>
  <c r="C15" i="27" s="1"/>
  <c r="E15" i="27" s="1"/>
  <c r="AE8" i="9"/>
  <c r="AD45" i="7"/>
  <c r="D13" i="27" s="1"/>
  <c r="AE34" i="4"/>
  <c r="AE21" i="4"/>
  <c r="AD37" i="25"/>
  <c r="AB37" i="25"/>
  <c r="AE37" i="25" s="1"/>
  <c r="AB26" i="25"/>
  <c r="AD26" i="25"/>
  <c r="AE10" i="25"/>
  <c r="AE18" i="23"/>
  <c r="AB39" i="22"/>
  <c r="AD39" i="22"/>
  <c r="AD46" i="22" s="1"/>
  <c r="D28" i="27" s="1"/>
  <c r="AE36" i="22"/>
  <c r="AE28" i="22"/>
  <c r="AD17" i="21"/>
  <c r="AB17" i="21"/>
  <c r="AD10" i="21"/>
  <c r="AE10" i="21" s="1"/>
  <c r="Y60" i="21"/>
  <c r="I27" i="1" s="1"/>
  <c r="AE22" i="19"/>
  <c r="Y66" i="19"/>
  <c r="I25" i="1" s="1"/>
  <c r="AE31" i="20"/>
  <c r="AE8" i="18"/>
  <c r="AE14" i="17"/>
  <c r="Y50" i="14"/>
  <c r="I20" i="1" s="1"/>
  <c r="AE33" i="10"/>
  <c r="Y45" i="25"/>
  <c r="I31" i="1" s="1"/>
  <c r="Y46" i="22"/>
  <c r="I28" i="1" s="1"/>
  <c r="Y40" i="20"/>
  <c r="I26" i="1" s="1"/>
  <c r="Y58" i="11"/>
  <c r="I17" i="1" s="1"/>
  <c r="AB42" i="4"/>
  <c r="AB51" i="4" s="1"/>
  <c r="C10" i="27" s="1"/>
  <c r="E10" i="27" s="1"/>
  <c r="AD42" i="4"/>
  <c r="AD51" i="4" s="1"/>
  <c r="D10" i="27" s="1"/>
  <c r="Y51" i="4"/>
  <c r="I10" i="1" s="1"/>
  <c r="AD21" i="25"/>
  <c r="AB21" i="25"/>
  <c r="AE21" i="25" s="1"/>
  <c r="AE19" i="24"/>
  <c r="AE28" i="23"/>
  <c r="AD21" i="21"/>
  <c r="AB21" i="21"/>
  <c r="AE21" i="21" s="1"/>
  <c r="AE22" i="20"/>
  <c r="AE38" i="14"/>
  <c r="AE19" i="12"/>
  <c r="AE37" i="10"/>
  <c r="AE31" i="14"/>
  <c r="AE39" i="12"/>
  <c r="AE34" i="8"/>
  <c r="AE13" i="5"/>
  <c r="AE18" i="25"/>
  <c r="Y52" i="24"/>
  <c r="I30" i="1" s="1"/>
  <c r="AE20" i="22"/>
  <c r="AE9" i="21"/>
  <c r="AE26" i="19"/>
  <c r="AE43" i="19"/>
  <c r="AE30" i="17"/>
  <c r="AE28" i="16"/>
  <c r="AE21" i="10"/>
  <c r="AE36" i="6"/>
  <c r="AB55" i="11"/>
  <c r="AD55" i="11"/>
  <c r="AE51" i="12"/>
  <c r="AE48" i="18"/>
  <c r="AD52" i="18"/>
  <c r="AB52" i="18"/>
  <c r="AE52" i="18" s="1"/>
  <c r="AE61" i="19"/>
  <c r="AE57" i="19"/>
  <c r="AB50" i="21"/>
  <c r="AD50" i="21"/>
  <c r="AB29" i="15"/>
  <c r="AE29" i="15" s="1"/>
  <c r="AE36" i="25"/>
  <c r="AE34" i="25"/>
  <c r="AE25" i="25"/>
  <c r="AE27" i="23"/>
  <c r="AE10" i="23"/>
  <c r="AE43" i="22"/>
  <c r="AE35" i="22"/>
  <c r="AE16" i="22"/>
  <c r="AE11" i="22"/>
  <c r="AE29" i="20"/>
  <c r="AE10" i="20"/>
  <c r="AE44" i="18"/>
  <c r="AE40" i="18"/>
  <c r="AE29" i="17"/>
  <c r="AE10" i="17"/>
  <c r="AE29" i="16"/>
  <c r="AE30" i="14"/>
  <c r="AE27" i="13"/>
  <c r="AE31" i="12"/>
  <c r="AE13" i="10"/>
  <c r="AB10" i="8"/>
  <c r="AD10" i="8"/>
  <c r="AD53" i="8" s="1"/>
  <c r="D14" i="27" s="1"/>
  <c r="AE17" i="5"/>
  <c r="AE18" i="4"/>
  <c r="AE20" i="15"/>
  <c r="AE20" i="16"/>
  <c r="AB50" i="14"/>
  <c r="C20" i="27" s="1"/>
  <c r="E20" i="27" s="1"/>
  <c r="AE37" i="12"/>
  <c r="AE44" i="11"/>
  <c r="AE26" i="10"/>
  <c r="AE32" i="8"/>
  <c r="AE8" i="6"/>
  <c r="Y53" i="6"/>
  <c r="I12" i="1" s="1"/>
  <c r="AB52" i="12"/>
  <c r="AE52" i="12" s="1"/>
  <c r="AD52" i="12"/>
  <c r="AD54" i="18"/>
  <c r="AB54" i="18"/>
  <c r="Y66" i="18"/>
  <c r="I24" i="1" s="1"/>
  <c r="AE53" i="19"/>
  <c r="AD58" i="23"/>
  <c r="AE58" i="23" s="1"/>
  <c r="AE8" i="10"/>
  <c r="AE28" i="25"/>
  <c r="AE20" i="25"/>
  <c r="AE17" i="25"/>
  <c r="AE43" i="24"/>
  <c r="AE18" i="24"/>
  <c r="AE44" i="23"/>
  <c r="AE36" i="23"/>
  <c r="AE40" i="22"/>
  <c r="AE38" i="22"/>
  <c r="AE27" i="22"/>
  <c r="AE12" i="22"/>
  <c r="AE34" i="20"/>
  <c r="AE47" i="19"/>
  <c r="AE31" i="18"/>
  <c r="AE20" i="18"/>
  <c r="AD25" i="15"/>
  <c r="AD44" i="15" s="1"/>
  <c r="D23" i="27" s="1"/>
  <c r="AB25" i="15"/>
  <c r="AE38" i="17"/>
  <c r="AE27" i="16"/>
  <c r="AE10" i="13"/>
  <c r="AE37" i="11"/>
  <c r="AB38" i="10"/>
  <c r="AB47" i="10" s="1"/>
  <c r="C16" i="27" s="1"/>
  <c r="AD38" i="10"/>
  <c r="AD47" i="10" s="1"/>
  <c r="D16" i="27" s="1"/>
  <c r="AE33" i="8"/>
  <c r="AE26" i="8"/>
  <c r="AE23" i="6"/>
  <c r="AE16" i="5"/>
  <c r="AE9" i="25"/>
  <c r="AE30" i="25"/>
  <c r="AE31" i="19"/>
  <c r="Y51" i="17"/>
  <c r="I22" i="1" s="1"/>
  <c r="AB34" i="13"/>
  <c r="AD34" i="13"/>
  <c r="AD49" i="13" s="1"/>
  <c r="D19" i="27" s="1"/>
  <c r="AE36" i="11"/>
  <c r="AE39" i="6"/>
  <c r="AB53" i="11"/>
  <c r="AD53" i="11"/>
  <c r="AE57" i="12"/>
  <c r="AE55" i="12"/>
  <c r="AE53" i="12"/>
  <c r="Y60" i="12"/>
  <c r="I18" i="1" s="1"/>
  <c r="AE53" i="18"/>
  <c r="AD56" i="19"/>
  <c r="AB56" i="19"/>
  <c r="AB66" i="19" s="1"/>
  <c r="C25" i="27" s="1"/>
  <c r="AE52" i="21"/>
  <c r="AE54" i="23"/>
  <c r="AB8" i="8"/>
  <c r="Y53" i="8"/>
  <c r="I14" i="1" s="1"/>
  <c r="AE26" i="4"/>
  <c r="AE32" i="24"/>
  <c r="AE37" i="22"/>
  <c r="AE32" i="20"/>
  <c r="AE42" i="19"/>
  <c r="AE17" i="15"/>
  <c r="AE22" i="17"/>
  <c r="AB13" i="17"/>
  <c r="AE13" i="17" s="1"/>
  <c r="AD13" i="17"/>
  <c r="AD51" i="17" s="1"/>
  <c r="D22" i="27" s="1"/>
  <c r="AE28" i="12"/>
  <c r="AB35" i="11"/>
  <c r="AD35" i="11"/>
  <c r="AD58" i="11" s="1"/>
  <c r="D17" i="27" s="1"/>
  <c r="AE41" i="10"/>
  <c r="AE29" i="10"/>
  <c r="AE45" i="8"/>
  <c r="AE31" i="8"/>
  <c r="AE22" i="7"/>
  <c r="AE43" i="6"/>
  <c r="AE8" i="4"/>
  <c r="AD52" i="24"/>
  <c r="D30" i="27" s="1"/>
  <c r="AE31" i="24"/>
  <c r="AE44" i="22"/>
  <c r="AE15" i="19"/>
  <c r="Y49" i="13"/>
  <c r="I19" i="1" s="1"/>
  <c r="AB8" i="13"/>
  <c r="AE35" i="7"/>
  <c r="AE32" i="6"/>
  <c r="AD32" i="5"/>
  <c r="D11" i="27" s="1"/>
  <c r="AE52" i="9"/>
  <c r="AE50" i="9"/>
  <c r="AE54" i="11"/>
  <c r="AE56" i="11"/>
  <c r="AE52" i="11"/>
  <c r="AD58" i="18"/>
  <c r="AB58" i="18"/>
  <c r="AE58" i="18" s="1"/>
  <c r="AE58" i="19"/>
  <c r="AE55" i="21"/>
  <c r="AD56" i="21"/>
  <c r="AE56" i="21" s="1"/>
  <c r="AE55" i="23"/>
  <c r="AE62" i="23"/>
  <c r="AB56" i="23"/>
  <c r="AB66" i="23" s="1"/>
  <c r="C29" i="27" s="1"/>
  <c r="AD56" i="23"/>
  <c r="AD66" i="23" s="1"/>
  <c r="D29" i="27" s="1"/>
  <c r="AE32" i="13"/>
  <c r="AE39" i="10"/>
  <c r="AE18" i="10"/>
  <c r="AE45" i="9"/>
  <c r="AE33" i="20"/>
  <c r="AE30" i="8"/>
  <c r="AE37" i="7"/>
  <c r="Y32" i="5"/>
  <c r="I11" i="1" s="1"/>
  <c r="AD50" i="12"/>
  <c r="AD60" i="12" s="1"/>
  <c r="D18" i="27" s="1"/>
  <c r="AE59" i="18"/>
  <c r="AE51" i="21"/>
  <c r="AE64" i="23"/>
  <c r="AE60" i="23"/>
  <c r="AE53" i="23"/>
  <c r="AE50" i="23"/>
  <c r="AE50" i="24"/>
  <c r="AE29" i="14"/>
  <c r="AE31" i="13"/>
  <c r="AE36" i="7"/>
  <c r="AE24" i="22"/>
  <c r="AE13" i="21"/>
  <c r="AE46" i="17"/>
  <c r="AE26" i="16"/>
  <c r="AE53" i="9"/>
  <c r="AE54" i="12"/>
  <c r="AE59" i="19"/>
  <c r="AE50" i="19"/>
  <c r="AE59" i="23"/>
  <c r="W18" i="26"/>
  <c r="U18" i="26"/>
  <c r="W21" i="26"/>
  <c r="U14" i="26"/>
  <c r="W14" i="26"/>
  <c r="W48" i="26"/>
  <c r="W34" i="26"/>
  <c r="AB24" i="5"/>
  <c r="AE24" i="5" s="1"/>
  <c r="AD24" i="5"/>
  <c r="T13" i="26"/>
  <c r="T19" i="26"/>
  <c r="T25" i="26"/>
  <c r="U25" i="26" s="1"/>
  <c r="T28" i="26"/>
  <c r="T31" i="26"/>
  <c r="T33" i="26"/>
  <c r="T35" i="26"/>
  <c r="U35" i="26" s="1"/>
  <c r="T37" i="26"/>
  <c r="T40" i="26"/>
  <c r="T49" i="26"/>
  <c r="U49" i="26" s="1"/>
  <c r="T21" i="26"/>
  <c r="U21" i="26" s="1"/>
  <c r="T30" i="26"/>
  <c r="T34" i="26"/>
  <c r="U34" i="26" s="1"/>
  <c r="T38" i="26"/>
  <c r="P37" i="26"/>
  <c r="S37" i="26" s="1"/>
  <c r="P33" i="26"/>
  <c r="S33" i="26" s="1"/>
  <c r="P28" i="26"/>
  <c r="S28" i="26" s="1"/>
  <c r="P19" i="26"/>
  <c r="S19" i="26" s="1"/>
  <c r="P36" i="26"/>
  <c r="S36" i="26" s="1"/>
  <c r="P32" i="26"/>
  <c r="S32" i="26" s="1"/>
  <c r="P26" i="26"/>
  <c r="S26" i="26" s="1"/>
  <c r="P15" i="26"/>
  <c r="S15" i="26" s="1"/>
  <c r="P30" i="26"/>
  <c r="S30" i="26" s="1"/>
  <c r="P38" i="26"/>
  <c r="S38" i="26" s="1"/>
  <c r="U17" i="26"/>
  <c r="W17" i="26"/>
  <c r="M57" i="26"/>
  <c r="P13" i="26"/>
  <c r="S13" i="26" s="1"/>
  <c r="P31" i="26"/>
  <c r="S31" i="26" s="1"/>
  <c r="P40" i="26"/>
  <c r="S40" i="26" s="1"/>
  <c r="AE25" i="15" l="1"/>
  <c r="AE41" i="21"/>
  <c r="T15" i="26"/>
  <c r="T48" i="26"/>
  <c r="U48" i="26" s="1"/>
  <c r="T26" i="26"/>
  <c r="T32" i="26"/>
  <c r="U32" i="26" s="1"/>
  <c r="T36" i="26"/>
  <c r="U36" i="26" s="1"/>
  <c r="AE28" i="18"/>
  <c r="AB58" i="11"/>
  <c r="C17" i="27" s="1"/>
  <c r="AD66" i="19"/>
  <c r="D25" i="27" s="1"/>
  <c r="E25" i="27" s="1"/>
  <c r="AD66" i="18"/>
  <c r="D24" i="27" s="1"/>
  <c r="AD45" i="25"/>
  <c r="D31" i="27" s="1"/>
  <c r="AE50" i="12"/>
  <c r="AE17" i="21"/>
  <c r="AE39" i="19"/>
  <c r="E29" i="27"/>
  <c r="E17" i="27"/>
  <c r="U30" i="26"/>
  <c r="W30" i="26"/>
  <c r="W36" i="26"/>
  <c r="U37" i="26"/>
  <c r="W37" i="26"/>
  <c r="E16" i="27"/>
  <c r="E13" i="27"/>
  <c r="E26" i="27"/>
  <c r="AE51" i="17"/>
  <c r="AB53" i="6"/>
  <c r="C12" i="27" s="1"/>
  <c r="E12" i="27" s="1"/>
  <c r="AE50" i="14"/>
  <c r="AE32" i="5"/>
  <c r="AD36" i="3"/>
  <c r="D9" i="27" s="1"/>
  <c r="AD60" i="21"/>
  <c r="D27" i="27" s="1"/>
  <c r="W40" i="26"/>
  <c r="U40" i="26"/>
  <c r="U15" i="26"/>
  <c r="W15" i="26"/>
  <c r="W19" i="26"/>
  <c r="U19" i="26"/>
  <c r="AB49" i="13"/>
  <c r="C19" i="27" s="1"/>
  <c r="E19" i="27" s="1"/>
  <c r="AE8" i="13"/>
  <c r="AE38" i="10"/>
  <c r="AE54" i="18"/>
  <c r="AE66" i="18" s="1"/>
  <c r="AE56" i="9"/>
  <c r="AE34" i="16"/>
  <c r="AB60" i="21"/>
  <c r="C27" i="27" s="1"/>
  <c r="E27" i="27" s="1"/>
  <c r="AB51" i="17"/>
  <c r="C22" i="27" s="1"/>
  <c r="E22" i="27" s="1"/>
  <c r="AB32" i="5"/>
  <c r="C11" i="27" s="1"/>
  <c r="E11" i="27" s="1"/>
  <c r="E30" i="27"/>
  <c r="AE10" i="3"/>
  <c r="AE36" i="3" s="1"/>
  <c r="W31" i="26"/>
  <c r="U31" i="26"/>
  <c r="U26" i="26"/>
  <c r="W26" i="26"/>
  <c r="W28" i="26"/>
  <c r="U28" i="26"/>
  <c r="AE53" i="6"/>
  <c r="E9" i="27"/>
  <c r="AE44" i="15"/>
  <c r="AE60" i="12"/>
  <c r="AE52" i="24"/>
  <c r="S57" i="26"/>
  <c r="W13" i="26"/>
  <c r="U13" i="26"/>
  <c r="U38" i="26"/>
  <c r="W38" i="26"/>
  <c r="W32" i="26"/>
  <c r="W33" i="26"/>
  <c r="U33" i="26"/>
  <c r="AE56" i="23"/>
  <c r="AE66" i="23" s="1"/>
  <c r="AE36" i="4"/>
  <c r="AE35" i="11"/>
  <c r="AB53" i="8"/>
  <c r="C14" i="27" s="1"/>
  <c r="E14" i="27" s="1"/>
  <c r="AE8" i="8"/>
  <c r="AE56" i="19"/>
  <c r="AE53" i="11"/>
  <c r="AE34" i="13"/>
  <c r="AE47" i="10"/>
  <c r="AE10" i="8"/>
  <c r="AE50" i="21"/>
  <c r="AE60" i="21" s="1"/>
  <c r="AE55" i="11"/>
  <c r="AE58" i="11" s="1"/>
  <c r="AB66" i="18"/>
  <c r="C24" i="27" s="1"/>
  <c r="AE39" i="22"/>
  <c r="AE46" i="22" s="1"/>
  <c r="AE26" i="25"/>
  <c r="AE45" i="25" s="1"/>
  <c r="AB46" i="22"/>
  <c r="C28" i="27" s="1"/>
  <c r="E28" i="27" s="1"/>
  <c r="AE45" i="7"/>
  <c r="AE40" i="20"/>
  <c r="AB44" i="15"/>
  <c r="C23" i="27" s="1"/>
  <c r="E23" i="27" s="1"/>
  <c r="AB60" i="12"/>
  <c r="C18" i="27" s="1"/>
  <c r="E18" i="27" s="1"/>
  <c r="AB45" i="25"/>
  <c r="C31" i="27" s="1"/>
  <c r="E31" i="27" s="1"/>
  <c r="I33" i="1"/>
  <c r="AE66" i="19" l="1"/>
  <c r="E24" i="27"/>
  <c r="AE53" i="8"/>
  <c r="W57" i="26"/>
  <c r="D33" i="27" s="1"/>
  <c r="D35" i="27" s="1"/>
  <c r="D37" i="27" s="1"/>
  <c r="K22" i="1"/>
  <c r="M22" i="1" s="1"/>
  <c r="K15" i="1"/>
  <c r="M15" i="1" s="1"/>
  <c r="K21" i="1"/>
  <c r="M21" i="1" s="1"/>
  <c r="K25" i="1"/>
  <c r="M25" i="1" s="1"/>
  <c r="K26" i="1"/>
  <c r="M26" i="1" s="1"/>
  <c r="K29" i="1"/>
  <c r="M29" i="1" s="1"/>
  <c r="K18" i="1"/>
  <c r="M18" i="1" s="1"/>
  <c r="K31" i="1"/>
  <c r="M31" i="1" s="1"/>
  <c r="K14" i="1"/>
  <c r="M14" i="1" s="1"/>
  <c r="K23" i="1"/>
  <c r="M23" i="1" s="1"/>
  <c r="K12" i="1"/>
  <c r="M12" i="1" s="1"/>
  <c r="K9" i="1"/>
  <c r="K13" i="1"/>
  <c r="M13" i="1" s="1"/>
  <c r="K20" i="1"/>
  <c r="M20" i="1" s="1"/>
  <c r="K19" i="1"/>
  <c r="M19" i="1" s="1"/>
  <c r="K30" i="1"/>
  <c r="M30" i="1" s="1"/>
  <c r="K11" i="1"/>
  <c r="M11" i="1" s="1"/>
  <c r="K16" i="1"/>
  <c r="M16" i="1" s="1"/>
  <c r="K27" i="1"/>
  <c r="M27" i="1" s="1"/>
  <c r="K28" i="1"/>
  <c r="M28" i="1" s="1"/>
  <c r="K24" i="1"/>
  <c r="M24" i="1" s="1"/>
  <c r="K10" i="1"/>
  <c r="M10" i="1" s="1"/>
  <c r="K17" i="1"/>
  <c r="M17" i="1" s="1"/>
  <c r="U57" i="26"/>
  <c r="C33" i="27" s="1"/>
  <c r="E33" i="27" s="1"/>
  <c r="AE49" i="13"/>
  <c r="K33" i="1" l="1"/>
  <c r="L9" i="1"/>
  <c r="L33" i="1" s="1"/>
  <c r="C35" i="27"/>
  <c r="E35" i="27" s="1"/>
  <c r="E37" i="27" s="1"/>
  <c r="M9" i="1" l="1"/>
  <c r="M33" i="1" s="1"/>
  <c r="C37" i="27"/>
</calcChain>
</file>

<file path=xl/sharedStrings.xml><?xml version="1.0" encoding="utf-8"?>
<sst xmlns="http://schemas.openxmlformats.org/spreadsheetml/2006/main" count="7349" uniqueCount="620">
  <si>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</si>
  <si>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</si>
  <si>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</si>
  <si>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</si>
  <si>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</si>
  <si>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</si>
  <si>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</si>
  <si>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</si>
  <si>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</si>
  <si>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</si>
  <si>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</si>
  <si>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</si>
  <si>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</si>
  <si>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</si>
  <si>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</si>
  <si>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</si>
  <si>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</si>
  <si>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</si>
  <si>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</si>
  <si>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</si>
  <si>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</si>
  <si>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</si>
  <si>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</si>
  <si>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</si>
  <si>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</si>
  <si>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</si>
  <si>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</si>
  <si>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</si>
  <si>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</si>
  <si>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</si>
  <si>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</si>
  <si>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</si>
  <si>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</si>
  <si>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</si>
  <si>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</si>
  <si>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</si>
  <si>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</si>
  <si>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</si>
  <si>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</si>
  <si>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</si>
  <si>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</si>
  <si>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</si>
  <si>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</si>
  <si>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</si>
  <si>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</si>
  <si>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</si>
  <si>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</si>
  <si>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</si>
  <si>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</si>
  <si>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</si>
  <si>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</si>
  <si>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</si>
  <si>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</si>
  <si>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</si>
  <si>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</si>
  <si>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</si>
  <si>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</si>
  <si>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</si>
  <si>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</si>
  <si>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</si>
  <si>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</si>
  <si>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</si>
  <si>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</si>
  <si>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</si>
  <si>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</si>
  <si>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</si>
  <si>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</si>
  <si>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</si>
  <si>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</si>
  <si>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</si>
  <si>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</si>
  <si>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</si>
  <si>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</si>
  <si>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</si>
  <si>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</si>
  <si>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</si>
  <si>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</si>
  <si>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</si>
  <si>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</si>
  <si>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</si>
  <si>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</si>
  <si>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</si>
  <si>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</si>
  <si>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</si>
  <si>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</si>
  <si>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</si>
  <si>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</si>
  <si>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</si>
  <si>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</si>
  <si>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</si>
  <si>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</si>
  <si>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</si>
  <si>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</si>
  <si>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</si>
  <si>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</si>
  <si>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</si>
  <si>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</si>
  <si>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</si>
  <si>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</si>
  <si>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</si>
  <si>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</si>
  <si>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</si>
  <si>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</si>
  <si>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</si>
  <si>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</si>
  <si>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</si>
  <si>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</si>
  <si>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</si>
  <si>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</si>
  <si>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</si>
  <si>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</si>
  <si>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</si>
  <si>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</si>
  <si>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</si>
  <si>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</si>
  <si>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</si>
  <si>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</si>
  <si>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</si>
  <si>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</si>
  <si>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</si>
  <si>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</si>
  <si>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</si>
  <si>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</si>
  <si>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</si>
  <si>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</si>
  <si>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</si>
  <si>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</si>
  <si>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</si>
  <si>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</si>
  <si>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</si>
  <si>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</si>
  <si>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</si>
  <si>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</si>
  <si>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</si>
  <si>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</si>
  <si>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</si>
  <si>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</si>
  <si>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</si>
  <si>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</si>
  <si>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</si>
  <si>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</si>
  <si>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</si>
  <si>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</si>
  <si>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</si>
  <si>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</si>
  <si>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</si>
  <si>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</si>
  <si>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</si>
  <si>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</si>
  <si>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</si>
  <si>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</si>
  <si>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</si>
  <si>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</si>
  <si>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</si>
  <si>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</si>
  <si>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</si>
  <si>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</si>
  <si>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</si>
  <si>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</si>
  <si>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</si>
  <si>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</si>
  <si>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</si>
  <si>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</si>
  <si>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</si>
  <si>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</si>
  <si>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</si>
  <si>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</si>
  <si>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</si>
  <si>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</si>
  <si>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</si>
  <si>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</si>
  <si>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</si>
  <si>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</si>
  <si>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</si>
  <si>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</si>
  <si>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</si>
  <si>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</si>
  <si>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</si>
  <si>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</si>
  <si>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</si>
  <si>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</si>
  <si>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</si>
  <si>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</si>
  <si>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</si>
  <si>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</si>
  <si>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</si>
  <si>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</si>
  <si>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</si>
  <si>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</si>
  <si>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</si>
  <si>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</si>
  <si>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</si>
  <si>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</si>
  <si>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</si>
  <si>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</si>
  <si>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</si>
  <si>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</si>
  <si>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</si>
  <si>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</si>
  <si>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</si>
  <si>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</si>
  <si>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</si>
  <si>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</si>
  <si>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</si>
  <si>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</si>
  <si>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</si>
  <si>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</si>
  <si>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</si>
  <si>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</si>
  <si>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</si>
  <si>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</si>
  <si>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</si>
  <si>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</si>
  <si>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</si>
  <si>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</si>
  <si>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</si>
  <si>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</si>
  <si>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</si>
  <si>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</si>
  <si>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</si>
  <si>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</si>
  <si>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</si>
  <si>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</si>
  <si>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</si>
  <si>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</si>
  <si>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</si>
  <si>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</si>
  <si>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</si>
  <si>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</si>
  <si>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</si>
  <si>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</si>
  <si>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</si>
  <si>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</si>
  <si>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</si>
  <si>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</si>
  <si>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</si>
  <si>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</si>
  <si>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</si>
  <si>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</si>
  <si>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</si>
  <si>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</si>
  <si>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</si>
  <si>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</si>
  <si>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</si>
  <si>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</si>
  <si>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</si>
  <si>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</si>
  <si>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</si>
  <si>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</si>
  <si>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</si>
  <si>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</si>
  <si>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</si>
  <si>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</si>
  <si>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</si>
  <si>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</si>
  <si>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</si>
  <si>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</si>
  <si>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</si>
  <si>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</si>
  <si>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</si>
  <si>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</si>
  <si>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</si>
  <si>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</si>
  <si>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</si>
  <si>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</si>
  <si>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</si>
  <si>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</si>
  <si>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</si>
  <si>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</si>
  <si>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</si>
  <si>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</si>
  <si>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</si>
  <si>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</si>
  <si>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</si>
  <si>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</si>
  <si>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</si>
  <si>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</si>
  <si>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</si>
  <si>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</si>
  <si>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</si>
  <si>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</si>
  <si>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</si>
  <si>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</si>
  <si>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</si>
  <si>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</si>
  <si>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</si>
  <si>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</si>
  <si>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</si>
  <si>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</si>
  <si>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</si>
  <si>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</si>
  <si>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</si>
  <si>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</si>
  <si>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</si>
  <si>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</si>
  <si>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</si>
  <si>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</si>
  <si>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</si>
  <si>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</si>
  <si>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</si>
  <si>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</si>
  <si>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</si>
  <si>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</si>
  <si>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</si>
  <si>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</si>
  <si>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</si>
  <si>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</si>
  <si>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</si>
  <si>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</si>
  <si>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</si>
  <si>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</si>
  <si>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</si>
  <si>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</si>
  <si>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</si>
  <si>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</si>
  <si>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</si>
  <si>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</si>
  <si>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</si>
  <si>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</si>
  <si>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</si>
  <si>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</si>
  <si>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</si>
  <si>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</si>
  <si>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</si>
  <si>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</si>
  <si>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</si>
  <si>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</si>
  <si>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</si>
  <si>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</si>
  <si>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</si>
  <si>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</si>
  <si>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</si>
  <si>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</si>
  <si>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</si>
  <si>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</si>
  <si>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</si>
  <si>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</si>
  <si>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</si>
  <si>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</si>
  <si>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</si>
  <si>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</si>
  <si>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</si>
  <si>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</si>
  <si>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</si>
  <si>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</si>
  <si>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</si>
  <si>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</si>
  <si>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</si>
  <si>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</si>
  <si>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</si>
  <si>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</si>
  <si>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</si>
  <si>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</si>
  <si>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</si>
  <si>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</si>
  <si>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</si>
  <si>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</si>
  <si>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</si>
  <si>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</si>
  <si>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</si>
  <si>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</si>
  <si>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</si>
  <si>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</si>
  <si>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</si>
  <si>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</si>
  <si>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</si>
  <si>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</si>
  <si>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</si>
  <si>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</si>
  <si>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</si>
  <si>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</si>
  <si>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</si>
  <si>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</si>
  <si>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</si>
  <si>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</si>
  <si>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</si>
  <si>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</si>
  <si>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1-44 DENYER HOUSE (CONS)</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</si>
  <si>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</si>
  <si>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</si>
  <si>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</si>
  <si>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</si>
  <si>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</si>
  <si>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</si>
  <si>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</si>
  <si>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</si>
  <si>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</si>
  <si>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</si>
  <si>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</si>
  <si>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</si>
  <si>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</si>
  <si>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</si>
  <si>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</si>
  <si>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</si>
  <si>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</si>
  <si>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t>1-10 LISSENDEN MANSIONS</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</si>
  <si>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</si>
  <si>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</si>
  <si>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</si>
  <si>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</si>
  <si>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</si>
  <si>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</si>
  <si>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</si>
  <si>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</si>
  <si>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</si>
  <si>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</si>
  <si>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</si>
  <si>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</si>
  <si>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</si>
  <si>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1-25 Troyes House</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</si>
  <si>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</si>
  <si>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</si>
  <si>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</si>
  <si>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</si>
  <si>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11-20 LISSENDEN MANSIONS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</si>
  <si>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</si>
  <si>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</si>
  <si>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</si>
  <si>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</si>
  <si>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</si>
  <si>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</si>
  <si>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5 GILLIES STREET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</si>
  <si>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</si>
  <si>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</si>
  <si>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</si>
  <si>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</si>
  <si>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</si>
  <si>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</si>
  <si>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8 DALE ROAD FLATS A-B</t>
  </si>
  <si>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</si>
  <si>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</si>
  <si>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</si>
  <si>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</si>
  <si>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</si>
  <si>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</si>
  <si>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11 GILLIES STREET FLATS A-B</t>
  </si>
  <si>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</si>
  <si>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</si>
  <si>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</si>
  <si>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t>30 GROVE TERRACE FLATS A-C</t>
  </si>
  <si>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</si>
  <si>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</si>
  <si>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</si>
  <si>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</si>
  <si>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</si>
  <si>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</si>
  <si>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25 ELAINE GROVE, (FLATS A-B)</t>
  </si>
  <si>
    <t>130 PRINCE OF WALES ROAD</t>
  </si>
  <si>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</si>
  <si>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</si>
  <si>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</si>
  <si>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</si>
  <si>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</si>
  <si>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</si>
  <si>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</si>
  <si>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</si>
  <si>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</si>
  <si>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t>25 HERBERT STREET FLATS A-B</t>
  </si>
  <si>
    <r>
      <rPr>
        <b/>
        <sz val="12"/>
        <color theme="1"/>
        <rFont val="Arial"/>
        <family val="2"/>
      </rPr>
      <t xml:space="preserve">PROVISIONAL SUM: </t>
    </r>
    <r>
      <rPr>
        <sz val="11"/>
        <color theme="1"/>
        <rFont val="Calibri"/>
        <family val="2"/>
        <scheme val="minor"/>
      </rPr>
      <t>Allow provisional sum for unforeseen works, as no access to rear made.</t>
    </r>
  </si>
  <si>
    <t>128 PRINCE OF WALES ROAD</t>
  </si>
  <si>
    <t>10 Gillies Street, NW5 4DL</t>
  </si>
  <si>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</si>
  <si>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</si>
  <si>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t>17 ASCHAM STREET FLATS A-B</t>
  </si>
  <si>
    <r>
      <rPr>
        <b/>
        <sz val="12"/>
        <color theme="1"/>
        <rFont val="Arial"/>
        <family val="2"/>
      </rPr>
      <t xml:space="preserve">PROVISIONAL SUM: </t>
    </r>
    <r>
      <rPr>
        <sz val="11"/>
        <color theme="1"/>
        <rFont val="Calibri"/>
        <family val="2"/>
        <scheme val="minor"/>
      </rPr>
      <t>Allow provisional sum for any unforeseen works to rear elevation.</t>
    </r>
  </si>
  <si>
    <t>13 DOYNTON STREET (FLATS A-B)</t>
  </si>
  <si>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</si>
  <si>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</si>
  <si>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t>111 CHETWYND ROAD FLATS A-C</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</si>
  <si>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</si>
  <si>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</si>
  <si>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</si>
  <si>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</si>
  <si>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</si>
  <si>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t>19 ASCHAM STREET FLATS A-B</t>
  </si>
  <si>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</si>
  <si>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</si>
  <si>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</si>
  <si>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</si>
  <si>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</si>
  <si>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</si>
  <si>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</si>
  <si>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</si>
  <si>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</si>
  <si>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66 Leverton Street, (Flats A-B)</t>
  </si>
  <si>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</si>
  <si>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</si>
  <si>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</si>
  <si>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13 OSENEY CRESCENT, (FLATS A-D)</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</si>
  <si>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</si>
  <si>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</si>
  <si>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</si>
  <si>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</si>
  <si>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</si>
  <si>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</si>
  <si>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</si>
  <si>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</si>
  <si>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</si>
  <si>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</si>
  <si>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</si>
  <si>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</si>
  <si>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</si>
  <si>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</si>
  <si>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</si>
  <si>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</si>
  <si>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</si>
  <si>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</si>
  <si>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</si>
  <si>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</si>
  <si>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</si>
  <si>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29 GROVE TERRACE FLATS A-C</t>
  </si>
  <si>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</si>
  <si>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</si>
  <si>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</si>
  <si>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</si>
  <si>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</si>
  <si>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</si>
  <si>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</si>
  <si>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28 Leighton Road, (Flats A-B)</t>
  </si>
  <si>
    <t>PROVISIONAL SUM: Allow for any unforeseen communal works.</t>
  </si>
  <si>
    <t>PROVISIONAL SUM: Allow provisional sum for estate works, as no access to rear of property.</t>
  </si>
  <si>
    <t>13 MORTIMER TERRACE (FLATS A-C)</t>
  </si>
  <si>
    <t>13 WINSCOMBE TERRACE (FLATS A-B)</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</si>
  <si>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</si>
  <si>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</si>
  <si>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</si>
  <si>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</si>
  <si>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</si>
  <si>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</si>
  <si>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</si>
  <si>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</si>
  <si>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</si>
  <si>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</si>
  <si>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</si>
  <si>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</si>
  <si>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</si>
  <si>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</si>
  <si>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</si>
  <si>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</si>
  <si>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</si>
  <si>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</si>
  <si>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</si>
  <si>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</si>
  <si>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</si>
  <si>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</si>
  <si>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</si>
  <si>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</si>
  <si>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</si>
  <si>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</si>
  <si>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</si>
  <si>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</si>
  <si>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</si>
  <si>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</si>
  <si>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</si>
  <si>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</si>
  <si>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</si>
  <si>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</si>
  <si>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</si>
  <si>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</si>
  <si>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</si>
  <si>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</si>
  <si>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</si>
  <si>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</si>
  <si>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</si>
  <si>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</si>
  <si>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</si>
  <si>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</si>
  <si>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</si>
  <si>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</si>
  <si>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</si>
  <si>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</si>
  <si>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</si>
  <si>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</si>
  <si>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</si>
  <si>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</si>
  <si>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</si>
  <si>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</si>
  <si>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</si>
  <si>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</si>
  <si>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</si>
  <si>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</si>
  <si>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</si>
  <si>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</si>
  <si>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</si>
  <si>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</si>
  <si>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</si>
  <si>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</si>
  <si>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</si>
  <si>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</si>
  <si>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</si>
  <si>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</si>
  <si>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</si>
  <si>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</si>
  <si>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</si>
  <si>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</si>
  <si>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</si>
  <si>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</si>
  <si>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</si>
  <si>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</si>
  <si>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</si>
  <si>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</si>
  <si>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</si>
  <si>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</si>
  <si>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</si>
  <si>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</si>
  <si>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</si>
  <si>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</si>
  <si>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</si>
  <si>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</si>
  <si>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</si>
  <si>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</si>
  <si>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</si>
  <si>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</si>
  <si>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</si>
  <si>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</si>
  <si>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</si>
  <si>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</si>
  <si>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</si>
  <si>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</si>
  <si>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Valuation No.1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</si>
</sst>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41">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cellStyleXfs>
  <cellXfs count="273">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44" fontId="0" fillId="5" borderId="8" xfId="0" applyNumberFormat="1" applyFill="1" applyBorder="1" applyAlignment="1">
      <alignment horizontal="center" vertical="center"/>
    </xf>
    <xf numFmtId="44" fontId="0" fillId="5" borderId="9" xfId="0" applyNumberFormat="1" applyFill="1" applyBorder="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10"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2" fontId="0" fillId="0" borderId="0" xfId="0" applyNumberFormat="1"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7" xfId="0" applyFill="1" applyBorder="1" applyAlignment="1">
      <alignment horizontal="center" vertical="center" wrapText="1"/>
    </xf>
    <xf numFmtId="10" fontId="0" fillId="0" borderId="7" xfId="0" applyNumberFormat="1" applyFont="1" applyFill="1" applyBorder="1" applyAlignment="1">
      <alignment horizontal="center" vertical="center" wrapText="1"/>
    </xf>
    <xf numFmtId="0" fontId="0" fillId="0" borderId="7" xfId="0" applyFont="1" applyFill="1" applyBorder="1" applyAlignment="1">
      <alignment horizontal="center" vertical="center" wrapText="1"/>
    </xf>
    <xf numFmtId="2" fontId="0" fillId="0" borderId="7" xfId="0" applyNumberFormat="1" applyFill="1" applyBorder="1" applyAlignment="1">
      <alignment horizontal="center" vertical="center" wrapText="1"/>
    </xf>
    <xf numFmtId="4" fontId="0" fillId="0" borderId="7"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44" fontId="0" fillId="0" borderId="9" xfId="0" applyNumberFormat="1" applyFill="1" applyBorder="1" applyAlignment="1">
      <alignment horizontal="center" vertical="center"/>
    </xf>
    <xf numFmtId="0" fontId="0" fillId="0" borderId="16" xfId="0" applyFill="1" applyBorder="1" applyAlignment="1">
      <alignment horizontal="center" vertical="center" wrapText="1"/>
    </xf>
    <xf numFmtId="4" fontId="0" fillId="0" borderId="16" xfId="0" applyNumberFormat="1" applyFill="1" applyBorder="1" applyAlignment="1">
      <alignment horizontal="center" vertical="center" wrapText="1"/>
    </xf>
    <xf numFmtId="44" fontId="0" fillId="0" borderId="0" xfId="0" applyNumberFormat="1" applyFill="1" applyBorder="1" applyAlignment="1">
      <alignment horizontal="center" vertical="center"/>
    </xf>
    <xf numFmtId="0" fontId="0" fillId="0" borderId="0" xfId="0" applyFill="1" applyBorder="1" applyAlignment="1">
      <alignment vertical="center"/>
    </xf>
    <xf numFmtId="0" fontId="2" fillId="0" borderId="0" xfId="0" applyFont="1" applyBorder="1" applyAlignment="1">
      <alignment vertical="center"/>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44" fontId="0" fillId="0" borderId="7" xfId="0" applyNumberFormat="1" applyFill="1" applyBorder="1" applyAlignment="1">
      <alignment horizontal="center" vertical="center"/>
    </xf>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0" fontId="0" fillId="0" borderId="7" xfId="0" applyBorder="1" applyAlignment="1">
      <alignment horizontal="center"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0" fontId="0" fillId="2" borderId="16" xfId="0" applyFill="1" applyBorder="1" applyAlignment="1">
      <alignment horizontal="center" vertical="center"/>
    </xf>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0" fontId="0" fillId="6" borderId="16" xfId="0"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6" fillId="0" borderId="0" xfId="0" applyNumberFormat="1" applyFont="1" applyFill="1" applyAlignment="1">
      <alignment horizontal="left" vertical="center"/>
    </xf>
    <xf numFmtId="10" fontId="9" fillId="0" borderId="0" xfId="0" applyNumberFormat="1" applyFont="1" applyFill="1" applyAlignment="1">
      <alignment horizontal="left" vertical="center"/>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30" xfId="0" applyNumberFormat="1" applyFont="1" applyFill="1" applyBorder="1"/>
    <xf numFmtId="44" fontId="14" fillId="6" borderId="7" xfId="0" applyNumberFormat="1" applyFont="1" applyFill="1" applyBorder="1" applyAlignment="1">
      <alignment horizontal="center" vertical="center" wrapText="1"/>
    </xf>
    <xf numFmtId="44" fontId="7" fillId="6" borderId="30" xfId="0" applyNumberFormat="1" applyFont="1" applyFill="1" applyBorder="1"/>
    <xf numFmtId="44" fontId="14" fillId="7" borderId="7" xfId="0" applyNumberFormat="1" applyFont="1" applyFill="1" applyBorder="1" applyAlignment="1">
      <alignment horizontal="center" vertical="center" wrapText="1"/>
    </xf>
    <xf numFmtId="44" fontId="7" fillId="7" borderId="30"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3" xfId="0" applyBorder="1"/>
    <xf numFmtId="0" fontId="0" fillId="0" borderId="33" xfId="0" applyBorder="1" applyAlignment="1">
      <alignment horizontal="left" vertical="center"/>
    </xf>
    <xf numFmtId="0" fontId="0" fillId="0" borderId="33" xfId="0" applyBorder="1" applyAlignment="1">
      <alignment horizontal="center" vertical="center"/>
    </xf>
    <xf numFmtId="164" fontId="0" fillId="0" borderId="33"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3" xfId="0" applyNumberFormat="1" applyBorder="1" applyAlignment="1">
      <alignment horizontal="center" vertical="center"/>
    </xf>
    <xf numFmtId="10" fontId="0" fillId="0" borderId="0" xfId="0" applyNumberFormat="1" applyBorder="1" applyAlignment="1">
      <alignment horizontal="center" vertical="center"/>
    </xf>
    <xf numFmtId="0" fontId="6" fillId="3" borderId="38" xfId="0" applyFont="1" applyFill="1" applyBorder="1" applyAlignment="1">
      <alignment horizontal="left" vertical="top" wrapText="1"/>
    </xf>
    <xf numFmtId="0" fontId="7" fillId="4" borderId="39" xfId="0" applyFont="1" applyFill="1" applyBorder="1" applyAlignment="1">
      <alignment horizontal="left"/>
    </xf>
    <xf numFmtId="0" fontId="0" fillId="3" borderId="40" xfId="0" applyFill="1" applyBorder="1" applyAlignment="1">
      <alignment horizontal="left"/>
    </xf>
    <xf numFmtId="44" fontId="7" fillId="0" borderId="0" xfId="0" applyNumberFormat="1" applyFont="1"/>
    <xf numFmtId="44" fontId="0" fillId="0" borderId="0" xfId="0" applyNumberFormat="1"/>
    <xf numFmtId="44" fontId="6" fillId="2" borderId="29" xfId="0" applyNumberFormat="1" applyFont="1" applyFill="1" applyBorder="1" applyAlignment="1">
      <alignment horizontal="center" vertical="center" wrapText="1"/>
    </xf>
    <xf numFmtId="44" fontId="6" fillId="6" borderId="29" xfId="0" applyNumberFormat="1" applyFont="1" applyFill="1" applyBorder="1" applyAlignment="1">
      <alignment horizontal="center" vertical="center" wrapText="1"/>
    </xf>
    <xf numFmtId="44" fontId="6" fillId="7" borderId="29" xfId="0" applyNumberFormat="1" applyFont="1" applyFill="1" applyBorder="1" applyAlignment="1">
      <alignment horizontal="center" vertical="center" wrapText="1"/>
    </xf>
    <xf numFmtId="44" fontId="7" fillId="2" borderId="32" xfId="0" applyNumberFormat="1" applyFont="1" applyFill="1" applyBorder="1"/>
    <xf numFmtId="44" fontId="7" fillId="6" borderId="32" xfId="0" applyNumberFormat="1" applyFont="1" applyFill="1" applyBorder="1"/>
    <xf numFmtId="44" fontId="7" fillId="7" borderId="32" xfId="0" applyNumberFormat="1" applyFont="1" applyFill="1" applyBorder="1"/>
    <xf numFmtId="44" fontId="6" fillId="2" borderId="31" xfId="0" applyNumberFormat="1" applyFont="1" applyFill="1" applyBorder="1" applyAlignment="1">
      <alignment horizontal="center" vertical="center"/>
    </xf>
    <xf numFmtId="44" fontId="6" fillId="6" borderId="31" xfId="0" applyNumberFormat="1" applyFont="1" applyFill="1" applyBorder="1" applyAlignment="1">
      <alignment horizontal="center" vertical="center"/>
    </xf>
    <xf numFmtId="44" fontId="6" fillId="7" borderId="31"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5" xfId="0" applyNumberFormat="1" applyFont="1" applyFill="1" applyBorder="1" applyAlignment="1">
      <alignment horizontal="center" vertical="top" wrapText="1"/>
    </xf>
    <xf numFmtId="44" fontId="7" fillId="0" borderId="36"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7" xfId="0" applyNumberFormat="1" applyFont="1" applyBorder="1"/>
    <xf numFmtId="44" fontId="6" fillId="0" borderId="6" xfId="0" applyNumberFormat="1" applyFont="1" applyBorder="1"/>
    <xf numFmtId="0" fontId="4" fillId="0" borderId="0" xfId="2" applyFont="1" applyFill="1" applyBorder="1" applyAlignment="1" applyProtection="1">
      <alignment horizontal="left" vertical="center"/>
    </xf>
    <xf numFmtId="14"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3"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14" fontId="0" fillId="2" borderId="0" xfId="0" applyNumberFormat="1" applyFill="1" applyAlignment="1">
      <alignment horizont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0" fontId="2" fillId="0" borderId="34"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xf>
    <xf numFmtId="0" fontId="0" fillId="2" borderId="7" xfId="0" applyFill="1" applyBorder="1" applyAlignment="1"/>
    <xf numFmtId="0" fontId="2" fillId="6" borderId="7" xfId="0" applyFont="1" applyFill="1" applyBorder="1" applyAlignment="1">
      <alignment horizontal="center" vertical="center"/>
    </xf>
    <xf numFmtId="0" fontId="0" fillId="6" borderId="7" xfId="0" applyFill="1" applyBorder="1" applyAlignment="1"/>
    <xf numFmtId="0" fontId="0" fillId="0" borderId="0" xfId="0" applyFill="1" applyBorder="1" applyAlignment="1">
      <alignment horizontal="center" vertical="center"/>
    </xf>
  </cellXfs>
  <cellStyles count="8">
    <cellStyle name="Currency" xfId="1" builtinId="4"/>
    <cellStyle name="Currency 4 5" xfId="6" xr:uid="{00000000-0005-0000-0000-000001000000}"/>
    <cellStyle name="Normal" xfId="0" builtinId="0"/>
    <cellStyle name="Normal 16 32" xfId="3" xr:uid="{00000000-0005-0000-0000-000003000000}"/>
    <cellStyle name="Normal 2" xfId="5" xr:uid="{00000000-0005-0000-0000-000004000000}"/>
    <cellStyle name="Normal 2 3" xfId="4" xr:uid="{00000000-0005-0000-0000-000005000000}"/>
    <cellStyle name="Normal 3 33" xfId="2" xr:uid="{00000000-0005-0000-0000-000006000000}"/>
    <cellStyle name="Normal 4 3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row r="2">
          <cell r="A2" t="str">
            <v>Code</v>
          </cell>
          <cell r="I2" t="str">
            <v>Rate</v>
          </cell>
        </row>
        <row r="3">
          <cell r="A3" t="str">
            <v>0011AA</v>
          </cell>
          <cell r="I3">
            <v>16.043073000000003</v>
          </cell>
        </row>
        <row r="4">
          <cell r="A4" t="str">
            <v>0011AB</v>
          </cell>
          <cell r="I4">
            <v>22.218546</v>
          </cell>
        </row>
        <row r="5">
          <cell r="A5" t="str">
            <v>0011AC</v>
          </cell>
          <cell r="I5">
            <v>12.860772000000001</v>
          </cell>
        </row>
        <row r="6">
          <cell r="A6" t="str">
            <v>0013AA</v>
          </cell>
          <cell r="I6">
            <v>15.944397</v>
          </cell>
        </row>
        <row r="7">
          <cell r="A7" t="str">
            <v>0013AB</v>
          </cell>
          <cell r="I7">
            <v>12.860772000000001</v>
          </cell>
        </row>
        <row r="8">
          <cell r="A8" t="str">
            <v>0015AA</v>
          </cell>
          <cell r="I8">
            <v>11.67666</v>
          </cell>
        </row>
        <row r="9">
          <cell r="A9" t="str">
            <v>0015AB</v>
          </cell>
          <cell r="I9">
            <v>4.8597930000000007</v>
          </cell>
        </row>
        <row r="10">
          <cell r="A10" t="str">
            <v>0015AC</v>
          </cell>
          <cell r="I10">
            <v>16.906488</v>
          </cell>
        </row>
        <row r="11">
          <cell r="A11" t="str">
            <v>0015AD</v>
          </cell>
          <cell r="I11">
            <v>9.9744990000000016</v>
          </cell>
        </row>
        <row r="12">
          <cell r="A12" t="str">
            <v>0030AA</v>
          </cell>
          <cell r="I12">
            <v>48.351239999999997</v>
          </cell>
        </row>
        <row r="13">
          <cell r="A13" t="str">
            <v>0030AB</v>
          </cell>
          <cell r="I13">
            <v>51.623994000000003</v>
          </cell>
        </row>
        <row r="14">
          <cell r="A14" t="str">
            <v>0030AC</v>
          </cell>
          <cell r="I14">
            <v>2.6478060000000001</v>
          </cell>
        </row>
        <row r="15">
          <cell r="A15" t="str">
            <v>0030BA</v>
          </cell>
          <cell r="I15">
            <v>71.819682</v>
          </cell>
        </row>
        <row r="16">
          <cell r="A16" t="str">
            <v>0030CA</v>
          </cell>
          <cell r="I16">
            <v>35.301338999999999</v>
          </cell>
        </row>
        <row r="17">
          <cell r="A17" t="str">
            <v>0050AA</v>
          </cell>
          <cell r="I17">
            <v>34.133673000000002</v>
          </cell>
        </row>
        <row r="18">
          <cell r="A18" t="str">
            <v>0050AB</v>
          </cell>
          <cell r="I18">
            <v>39.569076000000003</v>
          </cell>
        </row>
        <row r="19">
          <cell r="A19" t="str">
            <v>0050BA</v>
          </cell>
          <cell r="I19">
            <v>39.034581000000003</v>
          </cell>
        </row>
        <row r="20">
          <cell r="A20" t="str">
            <v>0050CA</v>
          </cell>
          <cell r="I20">
            <v>23.040846000000002</v>
          </cell>
        </row>
        <row r="21">
          <cell r="A21" t="str">
            <v>0050DA</v>
          </cell>
          <cell r="I21">
            <v>36.543011999999997</v>
          </cell>
        </row>
        <row r="22">
          <cell r="A22" t="str">
            <v>0050DB</v>
          </cell>
          <cell r="I22">
            <v>42.035975999999998</v>
          </cell>
        </row>
        <row r="23">
          <cell r="A23" t="str">
            <v>0060AA</v>
          </cell>
          <cell r="I23">
            <v>3.5029979999999998</v>
          </cell>
        </row>
        <row r="24">
          <cell r="A24" t="str">
            <v>0060AB</v>
          </cell>
          <cell r="I24">
            <v>5.6820930000000001</v>
          </cell>
        </row>
        <row r="25">
          <cell r="A25" t="str">
            <v>0060AC</v>
          </cell>
          <cell r="I25">
            <v>2.6478060000000001</v>
          </cell>
        </row>
        <row r="26">
          <cell r="A26" t="str">
            <v>0060AD</v>
          </cell>
          <cell r="I26">
            <v>4.0210470000000003</v>
          </cell>
        </row>
        <row r="27">
          <cell r="A27" t="str">
            <v>0060AE</v>
          </cell>
          <cell r="I27">
            <v>3.5934510000000004</v>
          </cell>
        </row>
        <row r="28">
          <cell r="A28" t="str">
            <v>0060AF</v>
          </cell>
          <cell r="I28">
            <v>4.6213259999999998</v>
          </cell>
        </row>
        <row r="29">
          <cell r="A29" t="str">
            <v>0061AA</v>
          </cell>
          <cell r="I29">
            <v>16.446000000000002</v>
          </cell>
        </row>
        <row r="30">
          <cell r="A30" t="str">
            <v>0061AB</v>
          </cell>
          <cell r="I30">
            <v>29.495901</v>
          </cell>
        </row>
        <row r="31">
          <cell r="A31" t="str">
            <v>0061AC</v>
          </cell>
          <cell r="I31">
            <v>22.818825</v>
          </cell>
        </row>
        <row r="32">
          <cell r="A32" t="str">
            <v>0061AD</v>
          </cell>
          <cell r="I32">
            <v>39.569076000000003</v>
          </cell>
        </row>
        <row r="33">
          <cell r="A33" t="str">
            <v>0061AE</v>
          </cell>
          <cell r="I33">
            <v>28.574925</v>
          </cell>
        </row>
        <row r="34">
          <cell r="A34" t="str">
            <v>0061AF</v>
          </cell>
          <cell r="I34">
            <v>28.574925</v>
          </cell>
        </row>
        <row r="35">
          <cell r="A35" t="str">
            <v>0070AA</v>
          </cell>
          <cell r="I35">
            <v>6.8826509999999992</v>
          </cell>
        </row>
        <row r="36">
          <cell r="A36" t="str">
            <v>0070BA</v>
          </cell>
          <cell r="I36">
            <v>39.560853000000002</v>
          </cell>
        </row>
        <row r="37">
          <cell r="A37" t="str">
            <v>0070BC</v>
          </cell>
          <cell r="I37">
            <v>23.460219000000002</v>
          </cell>
        </row>
        <row r="38">
          <cell r="A38" t="str">
            <v>0070BD</v>
          </cell>
          <cell r="I38">
            <v>37.776462000000002</v>
          </cell>
        </row>
        <row r="39">
          <cell r="A39" t="str">
            <v>0070BE</v>
          </cell>
          <cell r="I39">
            <v>39.421061999999999</v>
          </cell>
        </row>
        <row r="40">
          <cell r="A40" t="str">
            <v>0070BF</v>
          </cell>
          <cell r="I40">
            <v>5.4929639999999997</v>
          </cell>
        </row>
        <row r="41">
          <cell r="A41" t="str">
            <v>0070BG</v>
          </cell>
          <cell r="I41">
            <v>36.238761000000004</v>
          </cell>
        </row>
        <row r="42">
          <cell r="A42" t="str">
            <v>0070BH</v>
          </cell>
          <cell r="I42">
            <v>8.7739410000000007</v>
          </cell>
        </row>
        <row r="43">
          <cell r="A43" t="str">
            <v>0070BJ</v>
          </cell>
          <cell r="I43">
            <v>9.3659970000000001</v>
          </cell>
        </row>
        <row r="44">
          <cell r="A44" t="str">
            <v>0070BK</v>
          </cell>
          <cell r="I44">
            <v>25.269279000000001</v>
          </cell>
        </row>
        <row r="45">
          <cell r="A45" t="str">
            <v>0070CA</v>
          </cell>
          <cell r="I45">
            <v>6.4139400000000002</v>
          </cell>
        </row>
        <row r="46">
          <cell r="A46" t="str">
            <v>0070CB</v>
          </cell>
          <cell r="I46">
            <v>1.3896870000000001</v>
          </cell>
        </row>
        <row r="47">
          <cell r="A47" t="str">
            <v>0071AA</v>
          </cell>
          <cell r="I47">
            <v>43.581900000000005</v>
          </cell>
        </row>
        <row r="48">
          <cell r="A48" t="str">
            <v>0071AB</v>
          </cell>
          <cell r="I48">
            <v>46.0488</v>
          </cell>
        </row>
        <row r="49">
          <cell r="A49" t="str">
            <v>0071AC</v>
          </cell>
          <cell r="I49">
            <v>27.645726</v>
          </cell>
        </row>
        <row r="50">
          <cell r="A50" t="str">
            <v>0071AD</v>
          </cell>
          <cell r="I50">
            <v>28.879175999999998</v>
          </cell>
        </row>
        <row r="51">
          <cell r="A51" t="str">
            <v>0071AE</v>
          </cell>
          <cell r="I51">
            <v>14.135337000000002</v>
          </cell>
        </row>
        <row r="52">
          <cell r="A52" t="str">
            <v>0071AF</v>
          </cell>
          <cell r="I52">
            <v>12.449622000000002</v>
          </cell>
        </row>
        <row r="53">
          <cell r="A53" t="str">
            <v>0071AG</v>
          </cell>
          <cell r="I53">
            <v>15.779937000000002</v>
          </cell>
        </row>
        <row r="54">
          <cell r="A54" t="str">
            <v>0071AH</v>
          </cell>
          <cell r="I54">
            <v>13.370598000000001</v>
          </cell>
        </row>
        <row r="55">
          <cell r="A55" t="str">
            <v>0071AJ</v>
          </cell>
          <cell r="I55">
            <v>30.046842000000002</v>
          </cell>
        </row>
        <row r="56">
          <cell r="A56" t="str">
            <v>0071AK</v>
          </cell>
          <cell r="I56">
            <v>31.749003000000002</v>
          </cell>
        </row>
        <row r="57">
          <cell r="A57" t="str">
            <v>0071AL</v>
          </cell>
          <cell r="I57">
            <v>20.516385</v>
          </cell>
        </row>
        <row r="58">
          <cell r="A58" t="str">
            <v>0071AM</v>
          </cell>
          <cell r="I58">
            <v>21.379799999999999</v>
          </cell>
        </row>
        <row r="59">
          <cell r="A59" t="str">
            <v>0090AA</v>
          </cell>
          <cell r="I59">
            <v>47.010891000000001</v>
          </cell>
        </row>
        <row r="60">
          <cell r="A60" t="str">
            <v>0090BA</v>
          </cell>
          <cell r="I60">
            <v>55.094100000000005</v>
          </cell>
        </row>
        <row r="61">
          <cell r="A61" t="str">
            <v>0090BB</v>
          </cell>
          <cell r="I61">
            <v>69.344559000000004</v>
          </cell>
        </row>
        <row r="62">
          <cell r="A62" t="str">
            <v>0090CA</v>
          </cell>
          <cell r="I62">
            <v>4.481535</v>
          </cell>
        </row>
        <row r="63">
          <cell r="A63" t="str">
            <v>0090DA</v>
          </cell>
          <cell r="I63">
            <v>5.5505250000000004</v>
          </cell>
        </row>
        <row r="64">
          <cell r="A64" t="str">
            <v>0091AA</v>
          </cell>
          <cell r="I64">
            <v>42.578694000000006</v>
          </cell>
        </row>
        <row r="65">
          <cell r="A65" t="str">
            <v>0091BA</v>
          </cell>
          <cell r="I65">
            <v>75.199335000000005</v>
          </cell>
        </row>
        <row r="66">
          <cell r="A66" t="str">
            <v>0091BB</v>
          </cell>
          <cell r="I66">
            <v>71.934804</v>
          </cell>
        </row>
        <row r="67">
          <cell r="A67" t="str">
            <v>0091CA</v>
          </cell>
          <cell r="I67">
            <v>62.29744800000001</v>
          </cell>
        </row>
        <row r="68">
          <cell r="A68" t="str">
            <v>0091CB</v>
          </cell>
          <cell r="I68">
            <v>59.032917000000005</v>
          </cell>
        </row>
        <row r="69">
          <cell r="A69" t="str">
            <v>0091DA</v>
          </cell>
          <cell r="I69">
            <v>38.730330000000002</v>
          </cell>
        </row>
        <row r="70">
          <cell r="A70" t="str">
            <v>0091DB</v>
          </cell>
          <cell r="I70">
            <v>51.393750000000004</v>
          </cell>
        </row>
        <row r="71">
          <cell r="A71" t="str">
            <v>0091DC</v>
          </cell>
          <cell r="I71">
            <v>56.837376000000006</v>
          </cell>
        </row>
        <row r="72">
          <cell r="A72" t="str">
            <v>0092AA</v>
          </cell>
          <cell r="I72">
            <v>38.730330000000002</v>
          </cell>
        </row>
        <row r="73">
          <cell r="A73" t="str">
            <v>0092BA</v>
          </cell>
          <cell r="I73">
            <v>55.126992000000008</v>
          </cell>
        </row>
        <row r="74">
          <cell r="A74" t="str">
            <v>0093AA</v>
          </cell>
          <cell r="I74">
            <v>23.509557000000001</v>
          </cell>
        </row>
        <row r="75">
          <cell r="A75" t="str">
            <v>0093BA</v>
          </cell>
          <cell r="I75">
            <v>44.626221000000001</v>
          </cell>
        </row>
        <row r="76">
          <cell r="A76" t="str">
            <v>0093CA</v>
          </cell>
          <cell r="I76">
            <v>53.671520999999998</v>
          </cell>
        </row>
        <row r="77">
          <cell r="A77" t="str">
            <v>0094AA</v>
          </cell>
          <cell r="I77">
            <v>23.509557000000001</v>
          </cell>
        </row>
        <row r="78">
          <cell r="A78" t="str">
            <v>0094BA</v>
          </cell>
          <cell r="I78">
            <v>44.766011999999996</v>
          </cell>
        </row>
        <row r="79">
          <cell r="A79" t="str">
            <v>0095AA</v>
          </cell>
          <cell r="I79">
            <v>18.139938000000001</v>
          </cell>
        </row>
        <row r="80">
          <cell r="A80" t="str">
            <v>0095BA</v>
          </cell>
          <cell r="I80">
            <v>37.176183000000002</v>
          </cell>
        </row>
        <row r="81">
          <cell r="A81" t="str">
            <v>0096AA</v>
          </cell>
          <cell r="I81">
            <v>256.96875</v>
          </cell>
        </row>
        <row r="82">
          <cell r="A82" t="str">
            <v>0096AB</v>
          </cell>
          <cell r="I82">
            <v>434.33063700000008</v>
          </cell>
        </row>
        <row r="83">
          <cell r="A83" t="str">
            <v>0096AC</v>
          </cell>
          <cell r="I83">
            <v>663.48920099999998</v>
          </cell>
        </row>
        <row r="84">
          <cell r="A84" t="str">
            <v>0096AD</v>
          </cell>
          <cell r="I84">
            <v>946.67287500000009</v>
          </cell>
        </row>
        <row r="85">
          <cell r="A85" t="str">
            <v>0096AE</v>
          </cell>
          <cell r="I85">
            <v>151.607451</v>
          </cell>
        </row>
        <row r="86">
          <cell r="A86" t="str">
            <v>0096AF</v>
          </cell>
          <cell r="I86">
            <v>274.69753800000001</v>
          </cell>
        </row>
        <row r="87">
          <cell r="A87" t="str">
            <v>0096AG</v>
          </cell>
          <cell r="I87">
            <v>433.50833700000004</v>
          </cell>
        </row>
        <row r="88">
          <cell r="A88" t="str">
            <v>0096AH</v>
          </cell>
          <cell r="I88">
            <v>529.86545100000001</v>
          </cell>
        </row>
        <row r="89">
          <cell r="A89" t="str">
            <v>0096AI</v>
          </cell>
          <cell r="I89">
            <v>5.2544969999999998</v>
          </cell>
        </row>
        <row r="90">
          <cell r="A90" t="str">
            <v>0097AA</v>
          </cell>
          <cell r="I90">
            <v>22.555689000000001</v>
          </cell>
        </row>
        <row r="91">
          <cell r="A91" t="str">
            <v>0098AA</v>
          </cell>
          <cell r="I91">
            <v>19.957221000000001</v>
          </cell>
        </row>
        <row r="92">
          <cell r="A92" t="str">
            <v>0130AA</v>
          </cell>
          <cell r="I92">
            <v>23.961822000000002</v>
          </cell>
        </row>
        <row r="93">
          <cell r="A93" t="str">
            <v>0130AB</v>
          </cell>
          <cell r="I93">
            <v>28.155552000000004</v>
          </cell>
        </row>
        <row r="94">
          <cell r="A94" t="str">
            <v>0130AC</v>
          </cell>
          <cell r="I94">
            <v>13.559726999999999</v>
          </cell>
        </row>
        <row r="95">
          <cell r="A95" t="str">
            <v>0130AD</v>
          </cell>
          <cell r="I95">
            <v>12.063141</v>
          </cell>
        </row>
        <row r="96">
          <cell r="A96" t="str">
            <v>0130DB</v>
          </cell>
          <cell r="I96">
            <v>4.4568659999999998</v>
          </cell>
        </row>
        <row r="97">
          <cell r="A97" t="str">
            <v>0130EA</v>
          </cell>
          <cell r="I97">
            <v>65.027484000000001</v>
          </cell>
        </row>
        <row r="98">
          <cell r="A98" t="str">
            <v>0130FA</v>
          </cell>
          <cell r="I98">
            <v>20.508162000000002</v>
          </cell>
        </row>
        <row r="99">
          <cell r="A99" t="str">
            <v>0130FB</v>
          </cell>
          <cell r="I99">
            <v>10.640561999999999</v>
          </cell>
        </row>
        <row r="100">
          <cell r="A100" t="str">
            <v>0150AA</v>
          </cell>
          <cell r="I100">
            <v>66.601548000000008</v>
          </cell>
        </row>
        <row r="101">
          <cell r="A101" t="str">
            <v>0150AB</v>
          </cell>
          <cell r="I101">
            <v>90.217876000000004</v>
          </cell>
        </row>
        <row r="102">
          <cell r="A102" t="str">
            <v>0150AC</v>
          </cell>
          <cell r="I102">
            <v>61.208326000000007</v>
          </cell>
        </row>
        <row r="103">
          <cell r="A103" t="str">
            <v>0155AA</v>
          </cell>
          <cell r="I103">
            <v>41.890500000000003</v>
          </cell>
        </row>
        <row r="104">
          <cell r="A104" t="str">
            <v>0171AD</v>
          </cell>
          <cell r="I104">
            <v>76.500780000000006</v>
          </cell>
        </row>
        <row r="105">
          <cell r="A105" t="str">
            <v>0171AE</v>
          </cell>
          <cell r="I105">
            <v>54.974159999999991</v>
          </cell>
        </row>
        <row r="106">
          <cell r="A106" t="str">
            <v>0171AF</v>
          </cell>
          <cell r="I106">
            <v>52.420850000000002</v>
          </cell>
        </row>
        <row r="107">
          <cell r="A107" t="str">
            <v>0171AG</v>
          </cell>
          <cell r="I107">
            <v>81.123009999999994</v>
          </cell>
        </row>
        <row r="108">
          <cell r="A108" t="str">
            <v>0171AH</v>
          </cell>
          <cell r="I108">
            <v>76.500780000000006</v>
          </cell>
        </row>
        <row r="109">
          <cell r="A109" t="str">
            <v>0171AJ</v>
          </cell>
          <cell r="I109">
            <v>5.7634199999999991</v>
          </cell>
        </row>
        <row r="110">
          <cell r="A110" t="str">
            <v>0171AK</v>
          </cell>
          <cell r="I110">
            <v>10.180400000000001</v>
          </cell>
        </row>
        <row r="111">
          <cell r="A111" t="str">
            <v>0171AL</v>
          </cell>
          <cell r="I111">
            <v>11.494</v>
          </cell>
        </row>
        <row r="112">
          <cell r="A112" t="str">
            <v>0171BA</v>
          </cell>
          <cell r="I112">
            <v>54.974159999999991</v>
          </cell>
        </row>
        <row r="113">
          <cell r="A113" t="str">
            <v>0171BB</v>
          </cell>
          <cell r="I113">
            <v>52.420850000000002</v>
          </cell>
        </row>
        <row r="114">
          <cell r="A114" t="str">
            <v>0171BC</v>
          </cell>
          <cell r="I114">
            <v>81.123009999999994</v>
          </cell>
        </row>
        <row r="115">
          <cell r="A115" t="str">
            <v>0171BD</v>
          </cell>
          <cell r="I115">
            <v>76.500780000000006</v>
          </cell>
        </row>
        <row r="116">
          <cell r="A116" t="str">
            <v>0172AB</v>
          </cell>
          <cell r="I116">
            <v>13.55471</v>
          </cell>
        </row>
        <row r="117">
          <cell r="A117" t="str">
            <v>0172AD</v>
          </cell>
          <cell r="I117">
            <v>11.387269999999999</v>
          </cell>
        </row>
        <row r="118">
          <cell r="A118" t="str">
            <v>0172AE</v>
          </cell>
          <cell r="I118">
            <v>1.7487299999999999</v>
          </cell>
        </row>
        <row r="119">
          <cell r="A119" t="str">
            <v>0172AF</v>
          </cell>
          <cell r="I119">
            <v>4.0721599999999993</v>
          </cell>
        </row>
        <row r="120">
          <cell r="A120" t="str">
            <v>0172AG</v>
          </cell>
          <cell r="I120">
            <v>10.38565</v>
          </cell>
        </row>
        <row r="121">
          <cell r="A121" t="str">
            <v>0173AA</v>
          </cell>
          <cell r="I121">
            <v>35.015649999999994</v>
          </cell>
        </row>
        <row r="122">
          <cell r="A122" t="str">
            <v>0173AB</v>
          </cell>
          <cell r="I122">
            <v>33.36544</v>
          </cell>
        </row>
        <row r="123">
          <cell r="A123" t="str">
            <v>0173AC</v>
          </cell>
          <cell r="I123">
            <v>37.100989999999996</v>
          </cell>
        </row>
        <row r="124">
          <cell r="A124" t="str">
            <v>0173AD</v>
          </cell>
          <cell r="I124">
            <v>35.812019999999997</v>
          </cell>
        </row>
        <row r="125">
          <cell r="A125" t="str">
            <v>0173BA</v>
          </cell>
          <cell r="I125">
            <v>38.972869999999993</v>
          </cell>
        </row>
        <row r="126">
          <cell r="A126" t="str">
            <v>0173BB</v>
          </cell>
          <cell r="I126">
            <v>35.344049999999996</v>
          </cell>
        </row>
        <row r="127">
          <cell r="A127" t="str">
            <v>0173CA</v>
          </cell>
          <cell r="I127">
            <v>42.979349999999997</v>
          </cell>
        </row>
        <row r="128">
          <cell r="A128" t="str">
            <v>0173CB</v>
          </cell>
          <cell r="I128">
            <v>38.87435</v>
          </cell>
        </row>
        <row r="129">
          <cell r="A129" t="str">
            <v>0173CD</v>
          </cell>
          <cell r="I129">
            <v>42.790519999999994</v>
          </cell>
        </row>
        <row r="130">
          <cell r="A130" t="str">
            <v>0173CE</v>
          </cell>
          <cell r="I130">
            <v>38.767619999999994</v>
          </cell>
        </row>
        <row r="131">
          <cell r="A131" t="str">
            <v>0173CF</v>
          </cell>
          <cell r="I131">
            <v>35.204479999999997</v>
          </cell>
        </row>
        <row r="132">
          <cell r="A132" t="str">
            <v>0173CG</v>
          </cell>
          <cell r="I132">
            <v>47.232129999999998</v>
          </cell>
        </row>
        <row r="133">
          <cell r="A133" t="str">
            <v>0173CH</v>
          </cell>
          <cell r="I133">
            <v>42.667369999999998</v>
          </cell>
        </row>
        <row r="134">
          <cell r="A134" t="str">
            <v>0173CJ</v>
          </cell>
          <cell r="I134">
            <v>38.84151</v>
          </cell>
        </row>
        <row r="135">
          <cell r="A135" t="str">
            <v>0173CK</v>
          </cell>
          <cell r="I135">
            <v>4.9916799999999997</v>
          </cell>
        </row>
        <row r="136">
          <cell r="A136" t="str">
            <v>0173DA</v>
          </cell>
          <cell r="I136">
            <v>41.665749999999996</v>
          </cell>
        </row>
        <row r="137">
          <cell r="A137" t="str">
            <v>0173DB</v>
          </cell>
          <cell r="I137">
            <v>44.588509999999999</v>
          </cell>
        </row>
        <row r="138">
          <cell r="A138" t="str">
            <v>0173EA</v>
          </cell>
          <cell r="I138">
            <v>90.309999999999988</v>
          </cell>
        </row>
        <row r="139">
          <cell r="A139" t="str">
            <v>0173EB</v>
          </cell>
          <cell r="I139">
            <v>110.83499999999999</v>
          </cell>
        </row>
        <row r="140">
          <cell r="A140" t="str">
            <v>0173FA</v>
          </cell>
          <cell r="I140">
            <v>135.465</v>
          </cell>
        </row>
        <row r="141">
          <cell r="A141" t="str">
            <v>0173FB</v>
          </cell>
          <cell r="I141">
            <v>155.98999999999998</v>
          </cell>
        </row>
        <row r="142">
          <cell r="A142" t="str">
            <v>0173GA</v>
          </cell>
          <cell r="I142">
            <v>44.333999999999996</v>
          </cell>
        </row>
        <row r="143">
          <cell r="A143" t="str">
            <v>0173GB</v>
          </cell>
          <cell r="I143">
            <v>53.364999999999995</v>
          </cell>
        </row>
        <row r="144">
          <cell r="A144" t="str">
            <v>0173HA</v>
          </cell>
          <cell r="I144">
            <v>42.692</v>
          </cell>
        </row>
        <row r="145">
          <cell r="A145" t="str">
            <v>0173HB</v>
          </cell>
          <cell r="I145">
            <v>51.722999999999999</v>
          </cell>
        </row>
        <row r="146">
          <cell r="A146" t="str">
            <v>0174AA</v>
          </cell>
          <cell r="I146">
            <v>6.8881899999999998</v>
          </cell>
        </row>
        <row r="147">
          <cell r="A147" t="str">
            <v>0174AB</v>
          </cell>
          <cell r="I147">
            <v>7.5860399999999997</v>
          </cell>
        </row>
        <row r="148">
          <cell r="A148" t="str">
            <v>0174AC</v>
          </cell>
          <cell r="I148">
            <v>9.2690899999999985</v>
          </cell>
        </row>
        <row r="149">
          <cell r="A149" t="str">
            <v>0174AD</v>
          </cell>
          <cell r="I149">
            <v>28.135670000000001</v>
          </cell>
        </row>
        <row r="150">
          <cell r="A150" t="str">
            <v>0174AE</v>
          </cell>
          <cell r="I150">
            <v>31.707019999999996</v>
          </cell>
        </row>
        <row r="151">
          <cell r="A151" t="str">
            <v>0174BA</v>
          </cell>
          <cell r="I151">
            <v>0.87026000000000003</v>
          </cell>
        </row>
        <row r="152">
          <cell r="A152" t="str">
            <v>0174BB</v>
          </cell>
          <cell r="I152">
            <v>4.9916799999999997</v>
          </cell>
        </row>
        <row r="153">
          <cell r="A153" t="str">
            <v>0174DA</v>
          </cell>
          <cell r="I153">
            <v>3.5220899999999999</v>
          </cell>
        </row>
        <row r="154">
          <cell r="A154" t="str">
            <v>0174EA</v>
          </cell>
          <cell r="I154">
            <v>11.789559999999998</v>
          </cell>
        </row>
        <row r="155">
          <cell r="A155" t="str">
            <v>0174FA</v>
          </cell>
          <cell r="I155">
            <v>13.694279999999999</v>
          </cell>
        </row>
        <row r="156">
          <cell r="A156" t="str">
            <v>0175AA</v>
          </cell>
          <cell r="I156">
            <v>21.017600000000002</v>
          </cell>
        </row>
        <row r="157">
          <cell r="A157" t="str">
            <v>0175AB</v>
          </cell>
          <cell r="I157">
            <v>3.7109199999999993</v>
          </cell>
        </row>
        <row r="158">
          <cell r="A158" t="str">
            <v>0176AA</v>
          </cell>
          <cell r="I158">
            <v>31.518189999999997</v>
          </cell>
        </row>
        <row r="159">
          <cell r="A159" t="str">
            <v>0176AB</v>
          </cell>
          <cell r="I159">
            <v>36.435980000000001</v>
          </cell>
        </row>
        <row r="160">
          <cell r="A160" t="str">
            <v>0176BA</v>
          </cell>
          <cell r="I160">
            <v>43.020399999999995</v>
          </cell>
        </row>
        <row r="161">
          <cell r="A161" t="str">
            <v>0176BB</v>
          </cell>
          <cell r="I161">
            <v>6.2724399999999996</v>
          </cell>
        </row>
        <row r="162">
          <cell r="A162" t="str">
            <v>0176CA</v>
          </cell>
          <cell r="I162">
            <v>34.744720000000001</v>
          </cell>
        </row>
        <row r="163">
          <cell r="A163" t="str">
            <v>0176CB</v>
          </cell>
          <cell r="I163">
            <v>40.738019999999999</v>
          </cell>
        </row>
        <row r="164">
          <cell r="A164" t="str">
            <v>0176CC</v>
          </cell>
          <cell r="I164">
            <v>7.2083799999999991</v>
          </cell>
        </row>
        <row r="165">
          <cell r="A165" t="str">
            <v>0176GA</v>
          </cell>
          <cell r="I165">
            <v>25.139019999999999</v>
          </cell>
        </row>
        <row r="166">
          <cell r="A166" t="str">
            <v>0176GB</v>
          </cell>
          <cell r="I166">
            <v>28.037149999999997</v>
          </cell>
        </row>
        <row r="167">
          <cell r="A167" t="str">
            <v>0176HA</v>
          </cell>
          <cell r="I167">
            <v>17.158899999999999</v>
          </cell>
        </row>
        <row r="168">
          <cell r="A168" t="str">
            <v>0176HB</v>
          </cell>
          <cell r="I168">
            <v>1.3874899999999999</v>
          </cell>
        </row>
        <row r="169">
          <cell r="A169" t="str">
            <v>0177AA</v>
          </cell>
          <cell r="I169">
            <v>6.2724399999999996</v>
          </cell>
        </row>
        <row r="170">
          <cell r="A170" t="str">
            <v>0178AA</v>
          </cell>
          <cell r="I170">
            <v>8.7190199999999987</v>
          </cell>
        </row>
        <row r="171">
          <cell r="A171" t="str">
            <v>0178AB</v>
          </cell>
          <cell r="I171">
            <v>4.9342099999999993</v>
          </cell>
        </row>
        <row r="172">
          <cell r="A172" t="str">
            <v>0178AC</v>
          </cell>
          <cell r="I172">
            <v>1.40391</v>
          </cell>
        </row>
        <row r="173">
          <cell r="A173" t="str">
            <v>0178AD</v>
          </cell>
          <cell r="I173">
            <v>5.0080999999999998</v>
          </cell>
        </row>
        <row r="174">
          <cell r="A174" t="str">
            <v>0190AA</v>
          </cell>
          <cell r="I174">
            <v>5.6320600000000001</v>
          </cell>
        </row>
        <row r="175">
          <cell r="A175" t="str">
            <v>0190AB</v>
          </cell>
          <cell r="I175">
            <v>6.3216999999999999</v>
          </cell>
        </row>
        <row r="176">
          <cell r="A176" t="str">
            <v>0190BA</v>
          </cell>
          <cell r="I176">
            <v>21.813969999999998</v>
          </cell>
        </row>
        <row r="177">
          <cell r="A177" t="str">
            <v>0190BB</v>
          </cell>
          <cell r="I177">
            <v>20.048819999999999</v>
          </cell>
        </row>
        <row r="178">
          <cell r="A178" t="str">
            <v>0190BC</v>
          </cell>
          <cell r="I178">
            <v>19.457699999999999</v>
          </cell>
        </row>
        <row r="179">
          <cell r="A179" t="str">
            <v>0190CA</v>
          </cell>
          <cell r="I179">
            <v>23.373869999999997</v>
          </cell>
        </row>
        <row r="180">
          <cell r="A180" t="str">
            <v>0190CB</v>
          </cell>
          <cell r="I180">
            <v>30.270269999999996</v>
          </cell>
        </row>
        <row r="181">
          <cell r="A181" t="str">
            <v>0190DA</v>
          </cell>
          <cell r="I181">
            <v>12.35605</v>
          </cell>
        </row>
        <row r="182">
          <cell r="A182" t="str">
            <v>0190EA</v>
          </cell>
          <cell r="I182">
            <v>13.300199999999998</v>
          </cell>
        </row>
        <row r="183">
          <cell r="A183" t="str">
            <v>0210AA</v>
          </cell>
          <cell r="I183">
            <v>52.831349999999993</v>
          </cell>
        </row>
        <row r="184">
          <cell r="A184" t="str">
            <v>0210AB</v>
          </cell>
          <cell r="I184">
            <v>60.524119999999996</v>
          </cell>
        </row>
        <row r="185">
          <cell r="A185" t="str">
            <v>0210AC</v>
          </cell>
          <cell r="I185">
            <v>147.64043000000001</v>
          </cell>
        </row>
        <row r="186">
          <cell r="A186" t="str">
            <v>0210AD</v>
          </cell>
          <cell r="I186">
            <v>78.249510000000001</v>
          </cell>
        </row>
        <row r="187">
          <cell r="A187" t="str">
            <v>0210AE</v>
          </cell>
          <cell r="I187">
            <v>231.67798999999999</v>
          </cell>
        </row>
        <row r="188">
          <cell r="A188" t="str">
            <v>0210AF</v>
          </cell>
          <cell r="I188">
            <v>507.47651999999999</v>
          </cell>
        </row>
        <row r="189">
          <cell r="A189" t="str">
            <v>0210BA</v>
          </cell>
          <cell r="I189">
            <v>107.58383999999998</v>
          </cell>
        </row>
        <row r="190">
          <cell r="A190" t="str">
            <v>0210BB</v>
          </cell>
          <cell r="I190">
            <v>123.74112</v>
          </cell>
        </row>
        <row r="191">
          <cell r="A191" t="str">
            <v>0210BC</v>
          </cell>
          <cell r="I191">
            <v>213.36147999999997</v>
          </cell>
        </row>
        <row r="192">
          <cell r="A192" t="str">
            <v>0210BD</v>
          </cell>
          <cell r="I192">
            <v>155.47277</v>
          </cell>
        </row>
        <row r="193">
          <cell r="A193" t="str">
            <v>0210BF</v>
          </cell>
          <cell r="I193">
            <v>309.91928999999999</v>
          </cell>
        </row>
        <row r="194">
          <cell r="A194" t="str">
            <v>0210BG</v>
          </cell>
          <cell r="I194">
            <v>635.75776999999994</v>
          </cell>
        </row>
        <row r="195">
          <cell r="A195" t="str">
            <v>0210BH</v>
          </cell>
          <cell r="I195">
            <v>75.105080000000001</v>
          </cell>
        </row>
        <row r="196">
          <cell r="A196" t="str">
            <v>0210BJ</v>
          </cell>
          <cell r="I196">
            <v>86.623710000000003</v>
          </cell>
        </row>
        <row r="197">
          <cell r="A197" t="str">
            <v>0210CA</v>
          </cell>
          <cell r="I197">
            <v>15.943820000000001</v>
          </cell>
        </row>
        <row r="198">
          <cell r="A198" t="str">
            <v>0210CB</v>
          </cell>
          <cell r="I198">
            <v>3.3250499999999996</v>
          </cell>
        </row>
        <row r="199">
          <cell r="A199" t="str">
            <v>0230AA</v>
          </cell>
          <cell r="I199">
            <v>49.292839999999998</v>
          </cell>
        </row>
        <row r="200">
          <cell r="A200" t="str">
            <v>0230AB</v>
          </cell>
          <cell r="I200">
            <v>110.48196999999999</v>
          </cell>
        </row>
        <row r="201">
          <cell r="A201" t="str">
            <v>0230AC</v>
          </cell>
          <cell r="I201">
            <v>369.45</v>
          </cell>
        </row>
        <row r="202">
          <cell r="A202" t="str">
            <v>0230AD</v>
          </cell>
          <cell r="I202">
            <v>700.92874999999992</v>
          </cell>
        </row>
        <row r="203">
          <cell r="A203" t="str">
            <v>0230BA</v>
          </cell>
          <cell r="I203">
            <v>11.45295</v>
          </cell>
        </row>
        <row r="204">
          <cell r="A204" t="str">
            <v>0231AA</v>
          </cell>
          <cell r="I204">
            <v>18.882999999999999</v>
          </cell>
        </row>
        <row r="205">
          <cell r="A205" t="str">
            <v>0231AB</v>
          </cell>
          <cell r="I205">
            <v>22.166999999999998</v>
          </cell>
        </row>
        <row r="206">
          <cell r="A206" t="str">
            <v>0250AA</v>
          </cell>
          <cell r="I206">
            <v>38.102609999999991</v>
          </cell>
        </row>
        <row r="207">
          <cell r="A207" t="str">
            <v>0250BA</v>
          </cell>
          <cell r="I207">
            <v>25.631619999999998</v>
          </cell>
        </row>
        <row r="208">
          <cell r="A208" t="str">
            <v>0250CA</v>
          </cell>
          <cell r="I208">
            <v>21.846809999999998</v>
          </cell>
        </row>
        <row r="209">
          <cell r="A209" t="str">
            <v>0250DA</v>
          </cell>
          <cell r="I209">
            <v>30.122489999999996</v>
          </cell>
        </row>
        <row r="210">
          <cell r="A210" t="str">
            <v>0250EA</v>
          </cell>
          <cell r="I210">
            <v>5.3447099999999992</v>
          </cell>
        </row>
        <row r="211">
          <cell r="A211" t="str">
            <v>0250FA</v>
          </cell>
          <cell r="I211">
            <v>9.8930500000000006</v>
          </cell>
        </row>
        <row r="212">
          <cell r="A212" t="str">
            <v>0271AA</v>
          </cell>
          <cell r="I212">
            <v>4.6213259999999998</v>
          </cell>
        </row>
        <row r="213">
          <cell r="A213" t="str">
            <v>0271BA</v>
          </cell>
          <cell r="I213">
            <v>134.74207800000002</v>
          </cell>
        </row>
        <row r="214">
          <cell r="A214" t="str">
            <v>0271BB</v>
          </cell>
          <cell r="I214">
            <v>46.262597999999997</v>
          </cell>
        </row>
        <row r="215">
          <cell r="A215" t="str">
            <v>0271BC</v>
          </cell>
          <cell r="I215">
            <v>10.574778</v>
          </cell>
        </row>
        <row r="216">
          <cell r="A216" t="str">
            <v>0273BA</v>
          </cell>
          <cell r="I216">
            <v>23.624679</v>
          </cell>
        </row>
        <row r="217">
          <cell r="A217" t="str">
            <v>0273BB</v>
          </cell>
          <cell r="I217">
            <v>23.978268</v>
          </cell>
        </row>
        <row r="218">
          <cell r="A218" t="str">
            <v>0273BC</v>
          </cell>
          <cell r="I218">
            <v>10.262304</v>
          </cell>
        </row>
        <row r="219">
          <cell r="A219" t="str">
            <v>0273BD</v>
          </cell>
          <cell r="I219">
            <v>5.6574239999999998</v>
          </cell>
        </row>
        <row r="220">
          <cell r="A220" t="str">
            <v>0273BE</v>
          </cell>
          <cell r="I220">
            <v>7.8611880000000003</v>
          </cell>
        </row>
        <row r="221">
          <cell r="A221" t="str">
            <v>0291AA</v>
          </cell>
          <cell r="I221">
            <v>70.454664000000008</v>
          </cell>
        </row>
        <row r="222">
          <cell r="A222" t="str">
            <v>0291AB</v>
          </cell>
          <cell r="I222">
            <v>137.71058099999999</v>
          </cell>
        </row>
        <row r="223">
          <cell r="A223" t="str">
            <v>0291BA</v>
          </cell>
          <cell r="I223">
            <v>51.434865000000002</v>
          </cell>
        </row>
        <row r="224">
          <cell r="A224" t="str">
            <v>0291BB</v>
          </cell>
          <cell r="I224">
            <v>118.69078200000001</v>
          </cell>
        </row>
        <row r="225">
          <cell r="A225" t="str">
            <v>0291CA</v>
          </cell>
          <cell r="I225">
            <v>14.340912000000001</v>
          </cell>
        </row>
        <row r="226">
          <cell r="A226" t="str">
            <v>0291DA</v>
          </cell>
          <cell r="I226">
            <v>38.039597999999998</v>
          </cell>
        </row>
        <row r="227">
          <cell r="A227" t="str">
            <v>0291EA</v>
          </cell>
          <cell r="I227">
            <v>46.649079</v>
          </cell>
        </row>
        <row r="228">
          <cell r="A228" t="str">
            <v>0291FA</v>
          </cell>
          <cell r="I228">
            <v>26.675411999999998</v>
          </cell>
        </row>
        <row r="229">
          <cell r="A229" t="str">
            <v>0291FB</v>
          </cell>
          <cell r="I229">
            <v>24.159174</v>
          </cell>
        </row>
        <row r="230">
          <cell r="A230" t="str">
            <v>0293AA</v>
          </cell>
          <cell r="I230">
            <v>8.2230000000000008</v>
          </cell>
        </row>
        <row r="231">
          <cell r="A231" t="str">
            <v>0293AB</v>
          </cell>
          <cell r="I231">
            <v>39.865104000000002</v>
          </cell>
        </row>
        <row r="232">
          <cell r="A232" t="str">
            <v>0293AC</v>
          </cell>
          <cell r="I232">
            <v>39.865104000000002</v>
          </cell>
        </row>
        <row r="233">
          <cell r="A233" t="str">
            <v>0293AD</v>
          </cell>
          <cell r="I233">
            <v>39.865104000000002</v>
          </cell>
        </row>
        <row r="234">
          <cell r="A234" t="str">
            <v>0293AE</v>
          </cell>
          <cell r="I234">
            <v>39.865104000000002</v>
          </cell>
        </row>
        <row r="235">
          <cell r="A235" t="str">
            <v>0310AA</v>
          </cell>
          <cell r="I235">
            <v>127.77719699999999</v>
          </cell>
        </row>
        <row r="236">
          <cell r="A236" t="str">
            <v>0310AC</v>
          </cell>
          <cell r="I236">
            <v>84.335087999999999</v>
          </cell>
        </row>
        <row r="237">
          <cell r="A237" t="str">
            <v>0310BA</v>
          </cell>
          <cell r="I237">
            <v>64.731456000000009</v>
          </cell>
        </row>
        <row r="238">
          <cell r="A238" t="str">
            <v>0310CA</v>
          </cell>
          <cell r="I238">
            <v>41.443919999999999</v>
          </cell>
        </row>
        <row r="239">
          <cell r="A239" t="str">
            <v>0310DA</v>
          </cell>
          <cell r="I239">
            <v>17.062725</v>
          </cell>
        </row>
        <row r="240">
          <cell r="A240" t="str">
            <v>0311AA</v>
          </cell>
          <cell r="I240">
            <v>4317.0749999999998</v>
          </cell>
        </row>
        <row r="241">
          <cell r="A241" t="str">
            <v>0311BA</v>
          </cell>
          <cell r="I241">
            <v>2201.7082500000001</v>
          </cell>
        </row>
        <row r="242">
          <cell r="A242" t="str">
            <v>0311CA</v>
          </cell>
          <cell r="I242">
            <v>3.0260640000000003</v>
          </cell>
        </row>
        <row r="243">
          <cell r="A243" t="str">
            <v>0312AA</v>
          </cell>
          <cell r="I243">
            <v>712.79430900000011</v>
          </cell>
        </row>
        <row r="244">
          <cell r="A244" t="str">
            <v>0312BA</v>
          </cell>
          <cell r="I244">
            <v>624.40528200000006</v>
          </cell>
        </row>
        <row r="245">
          <cell r="A245" t="str">
            <v>0331AA</v>
          </cell>
          <cell r="I245">
            <v>75.38602800000001</v>
          </cell>
        </row>
        <row r="246">
          <cell r="A246" t="str">
            <v>0331AB</v>
          </cell>
          <cell r="I246">
            <v>125.110314</v>
          </cell>
        </row>
        <row r="247">
          <cell r="A247" t="str">
            <v>0331AC</v>
          </cell>
          <cell r="I247">
            <v>180.270216</v>
          </cell>
        </row>
        <row r="248">
          <cell r="A248" t="str">
            <v>0331AD</v>
          </cell>
          <cell r="I248">
            <v>77.043227999999999</v>
          </cell>
        </row>
        <row r="249">
          <cell r="A249" t="str">
            <v>0331AE</v>
          </cell>
          <cell r="I249">
            <v>126.76751400000001</v>
          </cell>
        </row>
        <row r="250">
          <cell r="A250" t="str">
            <v>0331AF</v>
          </cell>
          <cell r="I250">
            <v>181.92741599999999</v>
          </cell>
        </row>
        <row r="251">
          <cell r="A251" t="str">
            <v>0331AG</v>
          </cell>
          <cell r="I251">
            <v>87.293009999999995</v>
          </cell>
        </row>
        <row r="252">
          <cell r="A252" t="str">
            <v>0331AH</v>
          </cell>
          <cell r="I252">
            <v>144.78956400000001</v>
          </cell>
        </row>
        <row r="253">
          <cell r="A253" t="str">
            <v>0331AJ</v>
          </cell>
          <cell r="I253">
            <v>208.89006000000001</v>
          </cell>
        </row>
        <row r="254">
          <cell r="A254" t="str">
            <v>0331AK</v>
          </cell>
          <cell r="I254">
            <v>94.493544</v>
          </cell>
        </row>
        <row r="255">
          <cell r="A255" t="str">
            <v>0331AL</v>
          </cell>
          <cell r="I255">
            <v>155.87623200000002</v>
          </cell>
        </row>
        <row r="256">
          <cell r="A256" t="str">
            <v>0331AM</v>
          </cell>
          <cell r="I256">
            <v>224.68317600000003</v>
          </cell>
        </row>
        <row r="257">
          <cell r="A257" t="str">
            <v>0333AA</v>
          </cell>
          <cell r="I257">
            <v>73.480248000000003</v>
          </cell>
        </row>
        <row r="258">
          <cell r="A258" t="str">
            <v>0333AB</v>
          </cell>
          <cell r="I258">
            <v>121.38161400000001</v>
          </cell>
        </row>
        <row r="259">
          <cell r="A259" t="str">
            <v>0333AC</v>
          </cell>
          <cell r="I259">
            <v>170.791032</v>
          </cell>
        </row>
        <row r="260">
          <cell r="A260" t="str">
            <v>0333AD</v>
          </cell>
          <cell r="I260">
            <v>74.988299999999995</v>
          </cell>
        </row>
        <row r="261">
          <cell r="A261" t="str">
            <v>0333AE</v>
          </cell>
          <cell r="I261">
            <v>123.718266</v>
          </cell>
        </row>
        <row r="262">
          <cell r="A262" t="str">
            <v>0333AF</v>
          </cell>
          <cell r="I262">
            <v>172.44823200000002</v>
          </cell>
        </row>
        <row r="263">
          <cell r="A263" t="str">
            <v>0333AG</v>
          </cell>
          <cell r="I263">
            <v>83.116866000000002</v>
          </cell>
        </row>
        <row r="264">
          <cell r="A264" t="str">
            <v>0333AH</v>
          </cell>
          <cell r="I264">
            <v>139.610814</v>
          </cell>
        </row>
        <row r="265">
          <cell r="A265" t="str">
            <v>0333AJ</v>
          </cell>
          <cell r="I265">
            <v>199.99918199999999</v>
          </cell>
        </row>
        <row r="266">
          <cell r="A266" t="str">
            <v>0333AK</v>
          </cell>
          <cell r="I266">
            <v>88.660200000000003</v>
          </cell>
        </row>
        <row r="267">
          <cell r="A267" t="str">
            <v>0333AL</v>
          </cell>
          <cell r="I267">
            <v>146.446764</v>
          </cell>
        </row>
        <row r="268">
          <cell r="A268" t="str">
            <v>0333AM</v>
          </cell>
          <cell r="I268">
            <v>214.59911400000001</v>
          </cell>
        </row>
        <row r="269">
          <cell r="A269" t="str">
            <v>0333AN</v>
          </cell>
          <cell r="I269">
            <v>96.324749999999995</v>
          </cell>
        </row>
        <row r="270">
          <cell r="A270" t="str">
            <v>0333AP</v>
          </cell>
          <cell r="I270">
            <v>159.290064</v>
          </cell>
        </row>
        <row r="271">
          <cell r="A271" t="str">
            <v>0333AQ</v>
          </cell>
          <cell r="I271">
            <v>227.44241400000001</v>
          </cell>
        </row>
        <row r="272">
          <cell r="A272" t="str">
            <v>0335AA</v>
          </cell>
          <cell r="I272">
            <v>42.880049999999997</v>
          </cell>
        </row>
        <row r="273">
          <cell r="A273" t="str">
            <v>0335AB</v>
          </cell>
          <cell r="I273">
            <v>49.716000000000001</v>
          </cell>
        </row>
        <row r="274">
          <cell r="A274" t="str">
            <v>0335AC</v>
          </cell>
          <cell r="I274">
            <v>75.352884000000003</v>
          </cell>
        </row>
        <row r="275">
          <cell r="A275" t="str">
            <v>0335AD</v>
          </cell>
          <cell r="I275">
            <v>39.565649999999998</v>
          </cell>
        </row>
        <row r="276">
          <cell r="A276" t="str">
            <v>0335AE</v>
          </cell>
          <cell r="I276">
            <v>51.373199999999997</v>
          </cell>
        </row>
        <row r="277">
          <cell r="A277" t="str">
            <v>0335AF</v>
          </cell>
          <cell r="I277">
            <v>67.066884000000002</v>
          </cell>
        </row>
        <row r="278">
          <cell r="A278" t="str">
            <v>0337AA</v>
          </cell>
          <cell r="I278">
            <v>183.42718200000002</v>
          </cell>
        </row>
        <row r="279">
          <cell r="A279" t="str">
            <v>0337AB</v>
          </cell>
          <cell r="I279">
            <v>284.40866399999999</v>
          </cell>
        </row>
        <row r="280">
          <cell r="A280" t="str">
            <v>0337AC</v>
          </cell>
          <cell r="I280">
            <v>380.19482399999998</v>
          </cell>
        </row>
        <row r="281">
          <cell r="A281" t="str">
            <v>0337AD</v>
          </cell>
          <cell r="I281">
            <v>214.64054400000001</v>
          </cell>
        </row>
        <row r="282">
          <cell r="A282" t="str">
            <v>0337AE</v>
          </cell>
          <cell r="I282">
            <v>311.74417800000003</v>
          </cell>
        </row>
        <row r="283">
          <cell r="A283" t="str">
            <v>0337AF</v>
          </cell>
          <cell r="I283">
            <v>408.731808</v>
          </cell>
        </row>
        <row r="284">
          <cell r="A284" t="str">
            <v>0337AG</v>
          </cell>
          <cell r="I284">
            <v>216.46346400000002</v>
          </cell>
        </row>
        <row r="285">
          <cell r="A285" t="str">
            <v>0337AH</v>
          </cell>
          <cell r="I285">
            <v>317.45323200000001</v>
          </cell>
        </row>
        <row r="286">
          <cell r="A286" t="str">
            <v>0337AJ</v>
          </cell>
          <cell r="I286">
            <v>414.80544600000002</v>
          </cell>
        </row>
        <row r="287">
          <cell r="A287" t="str">
            <v>0337AK</v>
          </cell>
          <cell r="I287">
            <v>253.75046400000002</v>
          </cell>
        </row>
        <row r="288">
          <cell r="A288" t="str">
            <v>0337AL</v>
          </cell>
          <cell r="I288">
            <v>357.32546400000001</v>
          </cell>
        </row>
        <row r="289">
          <cell r="A289" t="str">
            <v>0337AM</v>
          </cell>
          <cell r="I289">
            <v>469.178178</v>
          </cell>
        </row>
        <row r="290">
          <cell r="A290" t="str">
            <v>0350AA</v>
          </cell>
          <cell r="I290">
            <v>97.915661999999998</v>
          </cell>
        </row>
        <row r="291">
          <cell r="A291" t="str">
            <v>0350BA</v>
          </cell>
          <cell r="I291">
            <v>58.482588</v>
          </cell>
        </row>
        <row r="292">
          <cell r="A292" t="str">
            <v>0350CA</v>
          </cell>
          <cell r="I292">
            <v>13.630469999999999</v>
          </cell>
        </row>
        <row r="293">
          <cell r="A293" t="str">
            <v>0350DA</v>
          </cell>
          <cell r="I293">
            <v>10.050918000000001</v>
          </cell>
        </row>
        <row r="294">
          <cell r="A294" t="str">
            <v>0350EA</v>
          </cell>
          <cell r="I294">
            <v>12.30471</v>
          </cell>
        </row>
        <row r="295">
          <cell r="A295" t="str">
            <v>0350FA</v>
          </cell>
          <cell r="I295">
            <v>26.705777999999999</v>
          </cell>
        </row>
        <row r="296">
          <cell r="A296" t="str">
            <v>0370AA</v>
          </cell>
          <cell r="I296">
            <v>632.64438599999994</v>
          </cell>
        </row>
        <row r="297">
          <cell r="A297" t="str">
            <v>0370AB</v>
          </cell>
          <cell r="I297">
            <v>653.08594799999992</v>
          </cell>
        </row>
        <row r="298">
          <cell r="A298" t="str">
            <v>0370BA</v>
          </cell>
          <cell r="I298">
            <v>77.913257999999999</v>
          </cell>
        </row>
        <row r="299">
          <cell r="A299" t="str">
            <v>0370BB</v>
          </cell>
          <cell r="I299">
            <v>91.560299999999998</v>
          </cell>
        </row>
        <row r="300">
          <cell r="A300" t="str">
            <v>0370BC</v>
          </cell>
          <cell r="I300">
            <v>145.83359999999999</v>
          </cell>
        </row>
        <row r="301">
          <cell r="A301" t="str">
            <v>0370BD</v>
          </cell>
          <cell r="I301">
            <v>156.25738800000002</v>
          </cell>
        </row>
        <row r="302">
          <cell r="A302" t="str">
            <v>0370CA</v>
          </cell>
          <cell r="I302">
            <v>53.535845999999999</v>
          </cell>
        </row>
        <row r="303">
          <cell r="A303" t="str">
            <v>0370CC</v>
          </cell>
          <cell r="I303">
            <v>11.418108</v>
          </cell>
        </row>
        <row r="304">
          <cell r="A304" t="str">
            <v>0370DA</v>
          </cell>
          <cell r="I304">
            <v>16.878582000000002</v>
          </cell>
        </row>
        <row r="305">
          <cell r="A305" t="str">
            <v>0370DB</v>
          </cell>
          <cell r="I305">
            <v>23.838822</v>
          </cell>
        </row>
        <row r="306">
          <cell r="A306" t="str">
            <v>0370DE</v>
          </cell>
          <cell r="I306">
            <v>50.055726</v>
          </cell>
        </row>
        <row r="307">
          <cell r="A307" t="str">
            <v>0370EA</v>
          </cell>
          <cell r="I307">
            <v>32.389974000000002</v>
          </cell>
        </row>
        <row r="308">
          <cell r="A308" t="str">
            <v>0370FA</v>
          </cell>
          <cell r="I308">
            <v>43.5015</v>
          </cell>
        </row>
        <row r="309">
          <cell r="A309" t="str">
            <v>0370FB</v>
          </cell>
          <cell r="I309">
            <v>85.710384000000005</v>
          </cell>
        </row>
        <row r="310">
          <cell r="A310" t="str">
            <v>0390AB</v>
          </cell>
          <cell r="I310">
            <v>6.9933839999999998</v>
          </cell>
        </row>
        <row r="311">
          <cell r="A311" t="str">
            <v>0390BA</v>
          </cell>
          <cell r="I311">
            <v>49.716000000000001</v>
          </cell>
        </row>
        <row r="312">
          <cell r="A312" t="str">
            <v>0390CA</v>
          </cell>
          <cell r="I312">
            <v>15.536250000000001</v>
          </cell>
        </row>
        <row r="313">
          <cell r="A313" t="str">
            <v>0390CC</v>
          </cell>
          <cell r="I313">
            <v>7.7639819999999995</v>
          </cell>
        </row>
        <row r="314">
          <cell r="A314" t="str">
            <v>0390DA</v>
          </cell>
          <cell r="I314">
            <v>21.75075</v>
          </cell>
        </row>
        <row r="315">
          <cell r="A315" t="str">
            <v>0390EA</v>
          </cell>
          <cell r="I315">
            <v>49.716000000000001</v>
          </cell>
        </row>
        <row r="316">
          <cell r="A316" t="str">
            <v>0390FA</v>
          </cell>
          <cell r="I316">
            <v>19.306380000000001</v>
          </cell>
        </row>
        <row r="317">
          <cell r="A317" t="str">
            <v>0390GA</v>
          </cell>
          <cell r="I317">
            <v>49.716000000000001</v>
          </cell>
        </row>
        <row r="318">
          <cell r="A318" t="str">
            <v>0390HA</v>
          </cell>
          <cell r="I318">
            <v>3.7286999999999999</v>
          </cell>
        </row>
        <row r="319">
          <cell r="A319" t="str">
            <v>0390JA</v>
          </cell>
          <cell r="I319">
            <v>106.0608</v>
          </cell>
        </row>
        <row r="320">
          <cell r="A320" t="str">
            <v>0390JB</v>
          </cell>
          <cell r="I320">
            <v>24.858000000000001</v>
          </cell>
        </row>
        <row r="321">
          <cell r="A321" t="str">
            <v>0410AA</v>
          </cell>
          <cell r="I321">
            <v>172.04221799999999</v>
          </cell>
        </row>
        <row r="322">
          <cell r="A322" t="str">
            <v>0410DA</v>
          </cell>
          <cell r="I322">
            <v>128.938446</v>
          </cell>
        </row>
        <row r="323">
          <cell r="A323" t="str">
            <v>0410DB</v>
          </cell>
          <cell r="I323">
            <v>136.38756000000001</v>
          </cell>
        </row>
        <row r="324">
          <cell r="A324" t="str">
            <v>0431AA</v>
          </cell>
          <cell r="I324">
            <v>63.023144000000002</v>
          </cell>
        </row>
        <row r="325">
          <cell r="A325" t="str">
            <v>0431AB</v>
          </cell>
          <cell r="I325">
            <v>106.05882100000001</v>
          </cell>
        </row>
        <row r="326">
          <cell r="A326" t="str">
            <v>0433AA</v>
          </cell>
          <cell r="I326">
            <v>64.231137000000004</v>
          </cell>
        </row>
        <row r="327">
          <cell r="A327" t="str">
            <v>0439XA</v>
          </cell>
          <cell r="I327">
            <v>39.717000000000006</v>
          </cell>
        </row>
        <row r="328">
          <cell r="A328" t="str">
            <v>0450AA</v>
          </cell>
          <cell r="I328">
            <v>45.785158000000003</v>
          </cell>
        </row>
        <row r="329">
          <cell r="A329" t="str">
            <v>0450AB</v>
          </cell>
          <cell r="I329">
            <v>11.442584</v>
          </cell>
        </row>
        <row r="330">
          <cell r="A330" t="str">
            <v>0450BB</v>
          </cell>
          <cell r="I330">
            <v>17.993908000000001</v>
          </cell>
        </row>
        <row r="331">
          <cell r="A331" t="str">
            <v>0450BC</v>
          </cell>
          <cell r="I331">
            <v>22.699892999999999</v>
          </cell>
        </row>
        <row r="332">
          <cell r="A332" t="str">
            <v>0460AA</v>
          </cell>
          <cell r="I332">
            <v>24.249627</v>
          </cell>
        </row>
        <row r="333">
          <cell r="A333" t="str">
            <v>0460AB</v>
          </cell>
          <cell r="I333">
            <v>24.249627</v>
          </cell>
        </row>
        <row r="334">
          <cell r="A334" t="str">
            <v>0470AA</v>
          </cell>
          <cell r="I334">
            <v>35.812092</v>
          </cell>
        </row>
        <row r="335">
          <cell r="A335" t="str">
            <v>0470BA</v>
          </cell>
          <cell r="I335">
            <v>21.75075</v>
          </cell>
        </row>
        <row r="336">
          <cell r="A336" t="str">
            <v>0470CA</v>
          </cell>
          <cell r="I336">
            <v>6.6950880000000002</v>
          </cell>
        </row>
        <row r="337">
          <cell r="A337" t="str">
            <v>0470DA</v>
          </cell>
          <cell r="I337">
            <v>27.923820000000003</v>
          </cell>
        </row>
        <row r="338">
          <cell r="A338" t="str">
            <v>0470XA</v>
          </cell>
          <cell r="I338">
            <v>41.193000000000005</v>
          </cell>
        </row>
        <row r="339">
          <cell r="A339" t="str">
            <v>0470XB</v>
          </cell>
          <cell r="I339">
            <v>25.803000000000001</v>
          </cell>
        </row>
        <row r="340">
          <cell r="A340" t="str">
            <v>0470XC</v>
          </cell>
          <cell r="I340">
            <v>7.6049999999999995</v>
          </cell>
        </row>
        <row r="341">
          <cell r="A341" t="str">
            <v>0470XD</v>
          </cell>
          <cell r="I341">
            <v>27.747</v>
          </cell>
        </row>
        <row r="342">
          <cell r="A342" t="str">
            <v>0480TA</v>
          </cell>
          <cell r="I342">
            <v>39.838749999999997</v>
          </cell>
        </row>
        <row r="343">
          <cell r="A343" t="str">
            <v>0480TB</v>
          </cell>
          <cell r="I343">
            <v>54.360500000000002</v>
          </cell>
        </row>
        <row r="344">
          <cell r="A344" t="str">
            <v>0480TC</v>
          </cell>
          <cell r="I344">
            <v>10.331249999999999</v>
          </cell>
        </row>
        <row r="345">
          <cell r="A345" t="str">
            <v>0480TD</v>
          </cell>
          <cell r="I345">
            <v>52.352249999999991</v>
          </cell>
        </row>
        <row r="346">
          <cell r="A346" t="str">
            <v>0490AA</v>
          </cell>
          <cell r="I346">
            <v>187.40534200000002</v>
          </cell>
        </row>
        <row r="347">
          <cell r="A347" t="str">
            <v>0490BA</v>
          </cell>
          <cell r="I347">
            <v>46.750988</v>
          </cell>
        </row>
        <row r="348">
          <cell r="A348" t="str">
            <v>0490BB</v>
          </cell>
          <cell r="I348">
            <v>62.711714000000008</v>
          </cell>
        </row>
        <row r="349">
          <cell r="A349" t="str">
            <v>0490CA</v>
          </cell>
          <cell r="I349">
            <v>68.418750000000003</v>
          </cell>
        </row>
        <row r="350">
          <cell r="A350" t="str">
            <v>0490CB</v>
          </cell>
          <cell r="I350">
            <v>99.20171400000001</v>
          </cell>
        </row>
        <row r="351">
          <cell r="A351" t="str">
            <v>0491AA</v>
          </cell>
          <cell r="I351">
            <v>39.883569999999999</v>
          </cell>
        </row>
        <row r="352">
          <cell r="A352" t="str">
            <v>0491AB</v>
          </cell>
          <cell r="I352">
            <v>3.0505639999999996</v>
          </cell>
        </row>
        <row r="353">
          <cell r="A353" t="str">
            <v>0501AA</v>
          </cell>
          <cell r="I353">
            <v>15.807468</v>
          </cell>
        </row>
        <row r="354">
          <cell r="A354" t="str">
            <v>0501AB</v>
          </cell>
          <cell r="I354">
            <v>88.831255999999996</v>
          </cell>
        </row>
        <row r="355">
          <cell r="A355" t="str">
            <v>0501BA</v>
          </cell>
          <cell r="I355">
            <v>85.408494000000005</v>
          </cell>
        </row>
        <row r="356">
          <cell r="A356" t="str">
            <v>0501BB</v>
          </cell>
          <cell r="I356">
            <v>6.0354459999999994</v>
          </cell>
        </row>
        <row r="357">
          <cell r="A357" t="str">
            <v>0501CA</v>
          </cell>
          <cell r="I357">
            <v>3.0213719999999999</v>
          </cell>
        </row>
        <row r="358">
          <cell r="A358" t="str">
            <v>0501DA</v>
          </cell>
          <cell r="I358">
            <v>4.5393559999999997</v>
          </cell>
        </row>
        <row r="359">
          <cell r="A359" t="str">
            <v>0501EA</v>
          </cell>
          <cell r="I359">
            <v>4.8239780000000003</v>
          </cell>
        </row>
        <row r="360">
          <cell r="A360" t="str">
            <v>1011AA</v>
          </cell>
          <cell r="I360">
            <v>10.541499999999999</v>
          </cell>
        </row>
        <row r="361">
          <cell r="A361" t="str">
            <v>1011AB</v>
          </cell>
          <cell r="I361">
            <v>17.689999999999998</v>
          </cell>
        </row>
        <row r="362">
          <cell r="A362" t="str">
            <v>1011AC</v>
          </cell>
          <cell r="I362">
            <v>28.68825</v>
          </cell>
        </row>
        <row r="363">
          <cell r="A363" t="str">
            <v>1011AD</v>
          </cell>
          <cell r="I363">
            <v>16.762</v>
          </cell>
        </row>
        <row r="364">
          <cell r="A364" t="str">
            <v>1011AE</v>
          </cell>
          <cell r="I364">
            <v>7.3587499999999997</v>
          </cell>
        </row>
        <row r="365">
          <cell r="A365" t="str">
            <v>1011AF</v>
          </cell>
          <cell r="I365">
            <v>13.158749999999998</v>
          </cell>
        </row>
        <row r="366">
          <cell r="A366" t="str">
            <v>1011BA</v>
          </cell>
          <cell r="I366">
            <v>13.92</v>
          </cell>
        </row>
        <row r="367">
          <cell r="A367" t="str">
            <v>1011BB</v>
          </cell>
          <cell r="I367">
            <v>22.409749999999999</v>
          </cell>
        </row>
        <row r="368">
          <cell r="A368" t="str">
            <v>1011CA</v>
          </cell>
          <cell r="I368">
            <v>36.996749999999999</v>
          </cell>
        </row>
        <row r="369">
          <cell r="A369" t="str">
            <v>1013AA</v>
          </cell>
          <cell r="I369">
            <v>38.338000000000001</v>
          </cell>
        </row>
        <row r="370">
          <cell r="A370" t="str">
            <v>1013AB</v>
          </cell>
          <cell r="I370">
            <v>67.584499999999991</v>
          </cell>
        </row>
        <row r="371">
          <cell r="A371" t="str">
            <v>1013AC</v>
          </cell>
          <cell r="I371">
            <v>96.729499999999987</v>
          </cell>
        </row>
        <row r="372">
          <cell r="A372" t="str">
            <v>1013AD</v>
          </cell>
          <cell r="I372">
            <v>72.623249999999999</v>
          </cell>
        </row>
        <row r="373">
          <cell r="A373" t="str">
            <v>1013BA</v>
          </cell>
          <cell r="I373">
            <v>53.367249999999999</v>
          </cell>
        </row>
        <row r="374">
          <cell r="A374" t="str">
            <v>1013BB</v>
          </cell>
          <cell r="I374">
            <v>96.512</v>
          </cell>
        </row>
        <row r="375">
          <cell r="A375" t="str">
            <v>1013BC</v>
          </cell>
          <cell r="I375">
            <v>98.150499999999994</v>
          </cell>
        </row>
        <row r="376">
          <cell r="A376" t="str">
            <v>1013CA</v>
          </cell>
          <cell r="I376">
            <v>42.253</v>
          </cell>
        </row>
        <row r="377">
          <cell r="A377" t="str">
            <v>1013CB</v>
          </cell>
          <cell r="I377">
            <v>77.45174999999999</v>
          </cell>
        </row>
        <row r="378">
          <cell r="A378" t="str">
            <v>1013CC</v>
          </cell>
          <cell r="I378">
            <v>99.187249999999992</v>
          </cell>
        </row>
        <row r="379">
          <cell r="A379" t="str">
            <v>1013CD</v>
          </cell>
          <cell r="I379">
            <v>119.91500000000001</v>
          </cell>
        </row>
        <row r="380">
          <cell r="A380" t="str">
            <v>1013CE</v>
          </cell>
          <cell r="I380">
            <v>140.65</v>
          </cell>
        </row>
        <row r="381">
          <cell r="A381" t="str">
            <v>1013DA</v>
          </cell>
          <cell r="I381">
            <v>19.843250000000001</v>
          </cell>
        </row>
        <row r="382">
          <cell r="A382" t="str">
            <v>1013DB</v>
          </cell>
          <cell r="I382">
            <v>22.438749999999999</v>
          </cell>
        </row>
        <row r="383">
          <cell r="A383" t="str">
            <v>1013DC</v>
          </cell>
          <cell r="I383">
            <v>39.447249999999997</v>
          </cell>
        </row>
        <row r="384">
          <cell r="A384" t="str">
            <v>1013EA</v>
          </cell>
          <cell r="I384">
            <v>30.47175</v>
          </cell>
        </row>
        <row r="385">
          <cell r="A385" t="str">
            <v>1013EB</v>
          </cell>
          <cell r="I385">
            <v>34.205500000000001</v>
          </cell>
        </row>
        <row r="386">
          <cell r="A386" t="str">
            <v>1013FA</v>
          </cell>
          <cell r="I386">
            <v>74.384999999999991</v>
          </cell>
        </row>
        <row r="387">
          <cell r="A387" t="str">
            <v>1015AA</v>
          </cell>
          <cell r="I387">
            <v>47.726749999999996</v>
          </cell>
        </row>
        <row r="388">
          <cell r="A388" t="str">
            <v>1015AB</v>
          </cell>
          <cell r="I388">
            <v>85.223749999999995</v>
          </cell>
        </row>
        <row r="389">
          <cell r="A389" t="str">
            <v>1015AC</v>
          </cell>
          <cell r="I389">
            <v>122.56125</v>
          </cell>
        </row>
        <row r="390">
          <cell r="A390" t="str">
            <v>1015BA</v>
          </cell>
          <cell r="I390">
            <v>63.887</v>
          </cell>
        </row>
        <row r="391">
          <cell r="A391" t="str">
            <v>1015BB</v>
          </cell>
          <cell r="I391">
            <v>113.02024999999999</v>
          </cell>
        </row>
        <row r="392">
          <cell r="A392" t="str">
            <v>1015CA</v>
          </cell>
          <cell r="I392">
            <v>51.641750000000002</v>
          </cell>
        </row>
        <row r="393">
          <cell r="A393" t="str">
            <v>1015CB</v>
          </cell>
          <cell r="I393">
            <v>95.090999999999994</v>
          </cell>
        </row>
        <row r="394">
          <cell r="A394" t="str">
            <v>1015CD</v>
          </cell>
          <cell r="I394">
            <v>125.31625</v>
          </cell>
        </row>
        <row r="395">
          <cell r="A395" t="str">
            <v>1015CE</v>
          </cell>
          <cell r="I395">
            <v>153.17075</v>
          </cell>
        </row>
        <row r="396">
          <cell r="A396" t="str">
            <v>1015CF</v>
          </cell>
          <cell r="I396">
            <v>181.02525</v>
          </cell>
        </row>
        <row r="397">
          <cell r="A397" t="str">
            <v>1015DA</v>
          </cell>
          <cell r="I397">
            <v>23.87425</v>
          </cell>
        </row>
        <row r="398">
          <cell r="A398" t="str">
            <v>1015DB</v>
          </cell>
          <cell r="I398">
            <v>28.195249999999998</v>
          </cell>
        </row>
        <row r="399">
          <cell r="A399" t="str">
            <v>1015DC</v>
          </cell>
          <cell r="I399">
            <v>48.147249999999993</v>
          </cell>
        </row>
        <row r="400">
          <cell r="A400" t="str">
            <v>1015EA</v>
          </cell>
          <cell r="I400">
            <v>36.771999999999998</v>
          </cell>
        </row>
        <row r="401">
          <cell r="A401" t="str">
            <v>1015EB</v>
          </cell>
          <cell r="I401">
            <v>42.223999999999997</v>
          </cell>
        </row>
        <row r="402">
          <cell r="A402" t="str">
            <v>1015FA</v>
          </cell>
          <cell r="I402">
            <v>86.840499999999992</v>
          </cell>
        </row>
        <row r="403">
          <cell r="A403" t="str">
            <v>1015GA</v>
          </cell>
          <cell r="I403">
            <v>83.809999999999988</v>
          </cell>
        </row>
        <row r="404">
          <cell r="A404" t="str">
            <v>1015GB</v>
          </cell>
          <cell r="I404">
            <v>79.94574999999999</v>
          </cell>
        </row>
        <row r="405">
          <cell r="A405" t="str">
            <v>1015GC</v>
          </cell>
          <cell r="I405">
            <v>63.103999999999999</v>
          </cell>
        </row>
        <row r="406">
          <cell r="A406" t="str">
            <v>1016AA</v>
          </cell>
          <cell r="I406">
            <v>16.3415</v>
          </cell>
        </row>
        <row r="407">
          <cell r="A407" t="str">
            <v>1016AB</v>
          </cell>
          <cell r="I407">
            <v>11.28825</v>
          </cell>
        </row>
        <row r="408">
          <cell r="A408" t="str">
            <v>1017AA</v>
          </cell>
          <cell r="I408">
            <v>15.594750000000001</v>
          </cell>
        </row>
        <row r="409">
          <cell r="A409" t="str">
            <v>1017AB</v>
          </cell>
          <cell r="I409">
            <v>51.837499999999999</v>
          </cell>
        </row>
        <row r="410">
          <cell r="A410" t="str">
            <v>1017AC</v>
          </cell>
          <cell r="I410">
            <v>26.882999999999999</v>
          </cell>
        </row>
        <row r="411">
          <cell r="A411" t="str">
            <v>1017AD</v>
          </cell>
          <cell r="I411">
            <v>71.137</v>
          </cell>
        </row>
        <row r="412">
          <cell r="A412" t="str">
            <v>1017BA</v>
          </cell>
          <cell r="I412">
            <v>21.764499999999998</v>
          </cell>
        </row>
        <row r="413">
          <cell r="A413" t="str">
            <v>1017BB</v>
          </cell>
          <cell r="I413">
            <v>59.145499999999998</v>
          </cell>
        </row>
        <row r="414">
          <cell r="A414" t="str">
            <v>1017BC</v>
          </cell>
          <cell r="I414">
            <v>35.6265</v>
          </cell>
        </row>
        <row r="415">
          <cell r="A415" t="str">
            <v>1017BD</v>
          </cell>
          <cell r="I415">
            <v>85.238249999999994</v>
          </cell>
        </row>
        <row r="416">
          <cell r="A416" t="str">
            <v>1019AA</v>
          </cell>
          <cell r="I416">
            <v>31.986999999999998</v>
          </cell>
        </row>
        <row r="417">
          <cell r="A417" t="str">
            <v>1019AB</v>
          </cell>
          <cell r="I417">
            <v>13.72425</v>
          </cell>
        </row>
        <row r="418">
          <cell r="A418" t="str">
            <v>1019AC</v>
          </cell>
          <cell r="I418">
            <v>71.137</v>
          </cell>
        </row>
        <row r="419">
          <cell r="A419" t="str">
            <v>1019BA</v>
          </cell>
          <cell r="I419">
            <v>15.892000000000001</v>
          </cell>
        </row>
        <row r="420">
          <cell r="A420" t="str">
            <v>1019BB</v>
          </cell>
          <cell r="I420">
            <v>82.976249999999993</v>
          </cell>
        </row>
        <row r="421">
          <cell r="A421" t="str">
            <v>1019CA</v>
          </cell>
          <cell r="I421">
            <v>3.9730000000000003</v>
          </cell>
        </row>
        <row r="422">
          <cell r="A422" t="str">
            <v>1019CB</v>
          </cell>
          <cell r="I422">
            <v>2.8420000000000001</v>
          </cell>
        </row>
        <row r="423">
          <cell r="A423" t="str">
            <v>1019CC</v>
          </cell>
          <cell r="I423">
            <v>7.0397500000000006</v>
          </cell>
        </row>
        <row r="424">
          <cell r="A424" t="str">
            <v>1019CD</v>
          </cell>
          <cell r="I424">
            <v>5.9087500000000004</v>
          </cell>
        </row>
        <row r="425">
          <cell r="A425" t="str">
            <v>1021AA</v>
          </cell>
          <cell r="I425">
            <v>14.594249999999999</v>
          </cell>
        </row>
        <row r="426">
          <cell r="A426" t="str">
            <v>1021BA</v>
          </cell>
          <cell r="I426">
            <v>1.9139999999999999</v>
          </cell>
        </row>
        <row r="427">
          <cell r="A427" t="str">
            <v>1022AA</v>
          </cell>
          <cell r="I427">
            <v>124.8595</v>
          </cell>
        </row>
        <row r="428">
          <cell r="A428" t="str">
            <v>1022AB</v>
          </cell>
          <cell r="I428">
            <v>157.19449999999998</v>
          </cell>
        </row>
        <row r="429">
          <cell r="A429" t="str">
            <v>1022BA</v>
          </cell>
          <cell r="I429">
            <v>146.38475</v>
          </cell>
        </row>
        <row r="430">
          <cell r="A430" t="str">
            <v>1022BB</v>
          </cell>
          <cell r="I430">
            <v>184.38199999999998</v>
          </cell>
        </row>
        <row r="431">
          <cell r="A431" t="str">
            <v>1022CA</v>
          </cell>
          <cell r="I431">
            <v>95.330250000000007</v>
          </cell>
        </row>
        <row r="432">
          <cell r="A432" t="str">
            <v>1022CB</v>
          </cell>
          <cell r="I432">
            <v>121.41574999999999</v>
          </cell>
        </row>
        <row r="433">
          <cell r="A433" t="str">
            <v>1022DA</v>
          </cell>
          <cell r="I433">
            <v>110.05500000000001</v>
          </cell>
        </row>
        <row r="434">
          <cell r="A434" t="str">
            <v>1022DB</v>
          </cell>
          <cell r="I434">
            <v>139.54075</v>
          </cell>
        </row>
        <row r="435">
          <cell r="A435" t="str">
            <v>1022DC</v>
          </cell>
          <cell r="I435">
            <v>98.40424999999999</v>
          </cell>
        </row>
        <row r="436">
          <cell r="A436" t="str">
            <v>1022DD</v>
          </cell>
          <cell r="I436">
            <v>81.714749999999995</v>
          </cell>
        </row>
        <row r="437">
          <cell r="A437" t="str">
            <v>1022EA</v>
          </cell>
          <cell r="I437">
            <v>14.521750000000001</v>
          </cell>
        </row>
        <row r="438">
          <cell r="A438" t="str">
            <v>1022EB</v>
          </cell>
          <cell r="I438">
            <v>62.792249999999996</v>
          </cell>
        </row>
        <row r="439">
          <cell r="A439" t="str">
            <v>1022ZA</v>
          </cell>
          <cell r="I439">
            <v>27.368749999999999</v>
          </cell>
        </row>
        <row r="440">
          <cell r="A440" t="str">
            <v>1022ZB</v>
          </cell>
          <cell r="I440">
            <v>96.0625</v>
          </cell>
        </row>
        <row r="441">
          <cell r="A441" t="str">
            <v>1023AA</v>
          </cell>
          <cell r="I441">
            <v>7.83725</v>
          </cell>
        </row>
        <row r="442">
          <cell r="A442" t="str">
            <v>1023AB</v>
          </cell>
          <cell r="I442">
            <v>14.88425</v>
          </cell>
        </row>
        <row r="443">
          <cell r="A443" t="str">
            <v>1025AA</v>
          </cell>
          <cell r="I443">
            <v>37.518749999999997</v>
          </cell>
        </row>
        <row r="444">
          <cell r="A444" t="str">
            <v>1025AB</v>
          </cell>
          <cell r="I444">
            <v>13.796750000000001</v>
          </cell>
        </row>
        <row r="445">
          <cell r="A445" t="str">
            <v>1025BA</v>
          </cell>
          <cell r="I445">
            <v>21.699249999999999</v>
          </cell>
        </row>
        <row r="446">
          <cell r="A446" t="str">
            <v>1026AA</v>
          </cell>
          <cell r="I446">
            <v>3.161</v>
          </cell>
        </row>
        <row r="447">
          <cell r="A447" t="str">
            <v>1027DB</v>
          </cell>
          <cell r="I447">
            <v>3.6684999999999994</v>
          </cell>
        </row>
        <row r="448">
          <cell r="A448" t="str">
            <v>1027DC</v>
          </cell>
          <cell r="I448">
            <v>1.9937499999999999</v>
          </cell>
        </row>
        <row r="449">
          <cell r="A449" t="str">
            <v>1027EA</v>
          </cell>
          <cell r="I449">
            <v>86.006749999999997</v>
          </cell>
        </row>
        <row r="450">
          <cell r="A450" t="str">
            <v>1027EB</v>
          </cell>
          <cell r="I450">
            <v>116.95699999999999</v>
          </cell>
        </row>
        <row r="451">
          <cell r="A451" t="str">
            <v>1027EC</v>
          </cell>
          <cell r="I451">
            <v>96.214750000000009</v>
          </cell>
        </row>
        <row r="452">
          <cell r="A452" t="str">
            <v>1027ED</v>
          </cell>
          <cell r="I452">
            <v>127.85374999999999</v>
          </cell>
        </row>
        <row r="453">
          <cell r="A453" t="str">
            <v>1027EE</v>
          </cell>
          <cell r="I453">
            <v>192.46575000000001</v>
          </cell>
        </row>
        <row r="454">
          <cell r="A454" t="str">
            <v>1027FA</v>
          </cell>
          <cell r="I454">
            <v>122.91649999999998</v>
          </cell>
        </row>
        <row r="455">
          <cell r="A455" t="str">
            <v>1027FB</v>
          </cell>
          <cell r="I455">
            <v>159.55074999999999</v>
          </cell>
        </row>
        <row r="456">
          <cell r="A456" t="str">
            <v>1027FC</v>
          </cell>
          <cell r="I456">
            <v>143.36875000000001</v>
          </cell>
        </row>
        <row r="457">
          <cell r="A457" t="str">
            <v>1027FD</v>
          </cell>
          <cell r="I457">
            <v>97.715499999999992</v>
          </cell>
        </row>
        <row r="458">
          <cell r="A458" t="str">
            <v>1027FE</v>
          </cell>
          <cell r="I458">
            <v>156.64349999999999</v>
          </cell>
        </row>
        <row r="459">
          <cell r="A459" t="str">
            <v>1027FF</v>
          </cell>
          <cell r="I459">
            <v>80.641750000000002</v>
          </cell>
        </row>
        <row r="460">
          <cell r="A460" t="str">
            <v>1027FG</v>
          </cell>
          <cell r="I460">
            <v>87.123249999999999</v>
          </cell>
        </row>
        <row r="461">
          <cell r="A461" t="str">
            <v>1028AA</v>
          </cell>
          <cell r="I461">
            <v>5.5752500000000005</v>
          </cell>
        </row>
        <row r="462">
          <cell r="A462" t="str">
            <v>1028AB</v>
          </cell>
          <cell r="I462">
            <v>6.9092499999999992</v>
          </cell>
        </row>
        <row r="463">
          <cell r="A463" t="str">
            <v>1029AA</v>
          </cell>
          <cell r="I463">
            <v>42.854749999999996</v>
          </cell>
        </row>
        <row r="464">
          <cell r="A464" t="str">
            <v>1029AB</v>
          </cell>
          <cell r="I464">
            <v>55.440749999999994</v>
          </cell>
        </row>
        <row r="465">
          <cell r="A465" t="str">
            <v>1029AC</v>
          </cell>
          <cell r="I465">
            <v>63.850749999999991</v>
          </cell>
        </row>
        <row r="466">
          <cell r="A466" t="str">
            <v>1029BA</v>
          </cell>
          <cell r="I466">
            <v>78.365250000000003</v>
          </cell>
        </row>
        <row r="467">
          <cell r="A467" t="str">
            <v>1029BB</v>
          </cell>
          <cell r="I467">
            <v>36.010750000000002</v>
          </cell>
        </row>
        <row r="468">
          <cell r="A468" t="str">
            <v>1029BC</v>
          </cell>
          <cell r="I468">
            <v>82.475999999999999</v>
          </cell>
        </row>
        <row r="469">
          <cell r="A469" t="str">
            <v>1029CA</v>
          </cell>
          <cell r="I469">
            <v>31.784000000000002</v>
          </cell>
        </row>
        <row r="470">
          <cell r="A470" t="str">
            <v>1029CB</v>
          </cell>
          <cell r="I470">
            <v>34.045999999999999</v>
          </cell>
        </row>
        <row r="471">
          <cell r="A471" t="str">
            <v>1031AA</v>
          </cell>
          <cell r="I471">
            <v>24.715250000000001</v>
          </cell>
        </row>
        <row r="472">
          <cell r="A472" t="str">
            <v>1031AB</v>
          </cell>
          <cell r="I472">
            <v>6.1987500000000004</v>
          </cell>
        </row>
        <row r="473">
          <cell r="A473" t="str">
            <v>1031BA</v>
          </cell>
          <cell r="I473">
            <v>28.086500000000001</v>
          </cell>
        </row>
        <row r="474">
          <cell r="A474" t="str">
            <v>1031CA</v>
          </cell>
          <cell r="I474">
            <v>27.825500000000002</v>
          </cell>
        </row>
        <row r="475">
          <cell r="A475" t="str">
            <v>1031DA</v>
          </cell>
          <cell r="I475">
            <v>15.326499999999999</v>
          </cell>
        </row>
        <row r="476">
          <cell r="A476" t="str">
            <v>1031DB</v>
          </cell>
          <cell r="I476">
            <v>23.257999999999999</v>
          </cell>
        </row>
        <row r="477">
          <cell r="A477" t="str">
            <v>1031DC</v>
          </cell>
          <cell r="I477">
            <v>14.195499999999999</v>
          </cell>
        </row>
        <row r="478">
          <cell r="A478" t="str">
            <v>1031DD</v>
          </cell>
          <cell r="I478">
            <v>22.126999999999999</v>
          </cell>
        </row>
        <row r="479">
          <cell r="A479" t="str">
            <v>1031DE</v>
          </cell>
          <cell r="I479">
            <v>2.1532499999999999</v>
          </cell>
        </row>
        <row r="480">
          <cell r="A480" t="str">
            <v>1031EA</v>
          </cell>
          <cell r="I480">
            <v>24.033749999999998</v>
          </cell>
        </row>
        <row r="481">
          <cell r="A481" t="str">
            <v>1031FA</v>
          </cell>
          <cell r="I481">
            <v>32.313249999999996</v>
          </cell>
        </row>
        <row r="482">
          <cell r="A482" t="str">
            <v>1033AA</v>
          </cell>
          <cell r="I482">
            <v>15.326499999999999</v>
          </cell>
        </row>
        <row r="483">
          <cell r="A483" t="str">
            <v>1033BA</v>
          </cell>
          <cell r="I483">
            <v>15.834</v>
          </cell>
        </row>
        <row r="484">
          <cell r="A484" t="str">
            <v>1033CA</v>
          </cell>
          <cell r="I484">
            <v>4.3789999999999996</v>
          </cell>
        </row>
        <row r="485">
          <cell r="A485" t="str">
            <v>1033CB</v>
          </cell>
          <cell r="I485">
            <v>7.0977499999999996</v>
          </cell>
        </row>
        <row r="486">
          <cell r="A486" t="str">
            <v>1033CC</v>
          </cell>
          <cell r="I486">
            <v>10.345749999999999</v>
          </cell>
        </row>
        <row r="487">
          <cell r="A487" t="str">
            <v>1033CD</v>
          </cell>
          <cell r="I487">
            <v>12.607749999999999</v>
          </cell>
        </row>
        <row r="488">
          <cell r="A488" t="str">
            <v>1033DA</v>
          </cell>
          <cell r="I488">
            <v>7.278999999999999</v>
          </cell>
        </row>
        <row r="489">
          <cell r="A489" t="str">
            <v>1033DB</v>
          </cell>
          <cell r="I489">
            <v>15.696249999999999</v>
          </cell>
        </row>
        <row r="490">
          <cell r="A490" t="str">
            <v>1100AA</v>
          </cell>
          <cell r="I490">
            <v>24.642749999999999</v>
          </cell>
        </row>
        <row r="491">
          <cell r="A491" t="str">
            <v>1100AB</v>
          </cell>
          <cell r="I491">
            <v>17.711749999999999</v>
          </cell>
        </row>
        <row r="492">
          <cell r="A492" t="str">
            <v>1100AC</v>
          </cell>
          <cell r="I492">
            <v>20.763999999999999</v>
          </cell>
        </row>
        <row r="493">
          <cell r="A493" t="str">
            <v>1100AD</v>
          </cell>
          <cell r="I493">
            <v>83.563500000000005</v>
          </cell>
        </row>
        <row r="494">
          <cell r="A494" t="str">
            <v>1100AE</v>
          </cell>
          <cell r="I494">
            <v>19.408249999999999</v>
          </cell>
        </row>
        <row r="495">
          <cell r="A495" t="str">
            <v>1100AF</v>
          </cell>
          <cell r="I495">
            <v>23.192749999999997</v>
          </cell>
        </row>
        <row r="496">
          <cell r="A496" t="str">
            <v>1100AG</v>
          </cell>
          <cell r="I496">
            <v>93.532249999999991</v>
          </cell>
        </row>
        <row r="497">
          <cell r="A497" t="str">
            <v>1100AH</v>
          </cell>
          <cell r="I497">
            <v>40.628999999999998</v>
          </cell>
        </row>
        <row r="498">
          <cell r="A498" t="str">
            <v>1100BA</v>
          </cell>
          <cell r="I498">
            <v>49.59</v>
          </cell>
        </row>
        <row r="499">
          <cell r="A499" t="str">
            <v>1100BB</v>
          </cell>
          <cell r="I499">
            <v>50.895000000000003</v>
          </cell>
        </row>
        <row r="500">
          <cell r="A500" t="str">
            <v>1100BC</v>
          </cell>
          <cell r="I500">
            <v>67.794750000000008</v>
          </cell>
        </row>
        <row r="501">
          <cell r="A501" t="str">
            <v>1100BD</v>
          </cell>
          <cell r="I501">
            <v>67.149500000000003</v>
          </cell>
        </row>
        <row r="502">
          <cell r="A502" t="str">
            <v>1120AA</v>
          </cell>
          <cell r="I502">
            <v>27.122249999999998</v>
          </cell>
        </row>
        <row r="503">
          <cell r="A503" t="str">
            <v>1120AC</v>
          </cell>
          <cell r="I503">
            <v>38.265500000000003</v>
          </cell>
        </row>
        <row r="504">
          <cell r="A504" t="str">
            <v>1120AE</v>
          </cell>
          <cell r="I504">
            <v>51.243000000000002</v>
          </cell>
        </row>
        <row r="505">
          <cell r="A505" t="str">
            <v>1120AG</v>
          </cell>
          <cell r="I505">
            <v>62.625499999999995</v>
          </cell>
        </row>
        <row r="506">
          <cell r="A506" t="str">
            <v>1120AI</v>
          </cell>
          <cell r="I506">
            <v>14.645</v>
          </cell>
        </row>
        <row r="507">
          <cell r="A507" t="str">
            <v>1120AK</v>
          </cell>
          <cell r="I507">
            <v>27.122249999999998</v>
          </cell>
        </row>
        <row r="508">
          <cell r="A508" t="str">
            <v>1120AM</v>
          </cell>
          <cell r="I508">
            <v>14.645</v>
          </cell>
        </row>
        <row r="509">
          <cell r="A509" t="str">
            <v>1120AO</v>
          </cell>
          <cell r="I509">
            <v>34.865250000000003</v>
          </cell>
        </row>
        <row r="510">
          <cell r="A510" t="str">
            <v>1120AR</v>
          </cell>
          <cell r="I510">
            <v>33.3645</v>
          </cell>
        </row>
        <row r="511">
          <cell r="A511" t="str">
            <v>1120TA</v>
          </cell>
          <cell r="I511">
            <v>47.125</v>
          </cell>
        </row>
        <row r="512">
          <cell r="A512" t="str">
            <v>1120TB</v>
          </cell>
          <cell r="I512">
            <v>47.125</v>
          </cell>
        </row>
        <row r="513">
          <cell r="A513" t="str">
            <v>1130AA</v>
          </cell>
          <cell r="I513">
            <v>10.468999999999999</v>
          </cell>
        </row>
        <row r="514">
          <cell r="A514" t="str">
            <v>1140AA</v>
          </cell>
          <cell r="I514">
            <v>1.5732499999999998</v>
          </cell>
        </row>
        <row r="515">
          <cell r="A515" t="str">
            <v>1141AA</v>
          </cell>
          <cell r="I515">
            <v>53.562999999999995</v>
          </cell>
        </row>
        <row r="516">
          <cell r="A516" t="str">
            <v>1141AB</v>
          </cell>
          <cell r="I516">
            <v>39.969250000000002</v>
          </cell>
        </row>
        <row r="517">
          <cell r="A517" t="str">
            <v>1141AC</v>
          </cell>
          <cell r="I517">
            <v>33.175999999999995</v>
          </cell>
        </row>
        <row r="518">
          <cell r="A518" t="str">
            <v>1141AD</v>
          </cell>
          <cell r="I518">
            <v>26.375500000000002</v>
          </cell>
        </row>
        <row r="519">
          <cell r="A519" t="str">
            <v>1142AA</v>
          </cell>
          <cell r="I519">
            <v>11.759499999999999</v>
          </cell>
        </row>
        <row r="520">
          <cell r="A520" t="str">
            <v>1142AB</v>
          </cell>
          <cell r="I520">
            <v>10.628499999999999</v>
          </cell>
        </row>
        <row r="521">
          <cell r="A521" t="str">
            <v>1142AC</v>
          </cell>
          <cell r="I521">
            <v>10.628499999999999</v>
          </cell>
        </row>
        <row r="522">
          <cell r="A522" t="str">
            <v>1142AD</v>
          </cell>
          <cell r="I522">
            <v>9.4974999999999987</v>
          </cell>
        </row>
        <row r="523">
          <cell r="A523" t="str">
            <v>1143AA</v>
          </cell>
          <cell r="I523">
            <v>17.704499999999999</v>
          </cell>
        </row>
        <row r="524">
          <cell r="A524" t="str">
            <v>1143AB</v>
          </cell>
          <cell r="I524">
            <v>16.56625</v>
          </cell>
        </row>
        <row r="525">
          <cell r="A525" t="str">
            <v>1143AC</v>
          </cell>
          <cell r="I525">
            <v>16.56625</v>
          </cell>
        </row>
        <row r="526">
          <cell r="A526" t="str">
            <v>1143AD</v>
          </cell>
          <cell r="I526">
            <v>15.435249999999998</v>
          </cell>
        </row>
        <row r="527">
          <cell r="A527" t="str">
            <v>1150AA</v>
          </cell>
          <cell r="I527">
            <v>7.3732499999999996</v>
          </cell>
        </row>
        <row r="528">
          <cell r="A528" t="str">
            <v>1150AB</v>
          </cell>
          <cell r="I528">
            <v>29.514749999999999</v>
          </cell>
        </row>
        <row r="529">
          <cell r="A529" t="str">
            <v>1150BA</v>
          </cell>
          <cell r="I529">
            <v>8.0982500000000002</v>
          </cell>
        </row>
        <row r="530">
          <cell r="A530" t="str">
            <v>1150BB</v>
          </cell>
          <cell r="I530">
            <v>30.152750000000001</v>
          </cell>
        </row>
        <row r="531">
          <cell r="A531" t="str">
            <v>1150BC</v>
          </cell>
          <cell r="I531">
            <v>5.7637499999999999</v>
          </cell>
        </row>
        <row r="532">
          <cell r="A532" t="str">
            <v>1150CA</v>
          </cell>
          <cell r="I532">
            <v>6.02475</v>
          </cell>
        </row>
        <row r="533">
          <cell r="A533" t="str">
            <v>1150DA</v>
          </cell>
          <cell r="I533">
            <v>37.482500000000002</v>
          </cell>
        </row>
        <row r="534">
          <cell r="A534" t="str">
            <v>1150EA</v>
          </cell>
          <cell r="I534">
            <v>29.558250000000001</v>
          </cell>
        </row>
        <row r="535">
          <cell r="A535" t="str">
            <v>1150XA</v>
          </cell>
          <cell r="I535">
            <v>48.415500000000002</v>
          </cell>
        </row>
        <row r="536">
          <cell r="A536" t="str">
            <v>1200AA</v>
          </cell>
          <cell r="I536">
            <v>80.235749999999996</v>
          </cell>
        </row>
        <row r="537">
          <cell r="A537" t="str">
            <v>1200AB</v>
          </cell>
          <cell r="I537">
            <v>9.1494999999999997</v>
          </cell>
        </row>
        <row r="538">
          <cell r="A538" t="str">
            <v>1200AC</v>
          </cell>
          <cell r="I538">
            <v>147.21125000000001</v>
          </cell>
        </row>
        <row r="539">
          <cell r="A539" t="str">
            <v>1200AD</v>
          </cell>
          <cell r="I539">
            <v>18.154</v>
          </cell>
        </row>
        <row r="540">
          <cell r="A540" t="str">
            <v>1200AE</v>
          </cell>
          <cell r="I540">
            <v>250.58175</v>
          </cell>
        </row>
        <row r="541">
          <cell r="A541" t="str">
            <v>1200AF</v>
          </cell>
          <cell r="I541">
            <v>30.885000000000002</v>
          </cell>
        </row>
        <row r="542">
          <cell r="A542" t="str">
            <v>1200AG</v>
          </cell>
          <cell r="I542">
            <v>405.15174999999999</v>
          </cell>
        </row>
        <row r="543">
          <cell r="A543" t="str">
            <v>1200AH</v>
          </cell>
          <cell r="I543">
            <v>42.021000000000001</v>
          </cell>
        </row>
        <row r="544">
          <cell r="A544" t="str">
            <v>1200AI</v>
          </cell>
          <cell r="I544">
            <v>530.68550000000005</v>
          </cell>
        </row>
        <row r="545">
          <cell r="A545" t="str">
            <v>1200AJ</v>
          </cell>
          <cell r="I545">
            <v>52.714749999999995</v>
          </cell>
        </row>
        <row r="546">
          <cell r="A546" t="str">
            <v>1200AK</v>
          </cell>
          <cell r="I546">
            <v>164.256</v>
          </cell>
        </row>
        <row r="547">
          <cell r="A547" t="str">
            <v>1200AL</v>
          </cell>
          <cell r="I547">
            <v>36.054249999999996</v>
          </cell>
        </row>
        <row r="548">
          <cell r="A548" t="str">
            <v>1200AM</v>
          </cell>
          <cell r="I548">
            <v>2.6607499999999997</v>
          </cell>
        </row>
        <row r="549">
          <cell r="A549" t="str">
            <v>1200AN</v>
          </cell>
          <cell r="I549">
            <v>48.422750000000001</v>
          </cell>
        </row>
        <row r="550">
          <cell r="A550" t="str">
            <v>1200AO</v>
          </cell>
          <cell r="I550">
            <v>16.160249999999998</v>
          </cell>
        </row>
        <row r="551">
          <cell r="A551" t="str">
            <v>1200BA</v>
          </cell>
          <cell r="I551">
            <v>24.417999999999999</v>
          </cell>
        </row>
        <row r="552">
          <cell r="A552" t="str">
            <v>1250AA</v>
          </cell>
          <cell r="I552">
            <v>19.915749999999999</v>
          </cell>
        </row>
        <row r="553">
          <cell r="A553" t="str">
            <v>1250AB</v>
          </cell>
          <cell r="I553">
            <v>25.802750000000003</v>
          </cell>
        </row>
        <row r="554">
          <cell r="A554" t="str">
            <v>1250AC</v>
          </cell>
          <cell r="I554">
            <v>57.666500000000006</v>
          </cell>
        </row>
        <row r="555">
          <cell r="A555" t="str">
            <v>1250AD</v>
          </cell>
          <cell r="I555">
            <v>66.953749999999999</v>
          </cell>
        </row>
        <row r="556">
          <cell r="A556" t="str">
            <v>1250AF</v>
          </cell>
          <cell r="I556">
            <v>12.47725</v>
          </cell>
        </row>
        <row r="557">
          <cell r="A557" t="str">
            <v>1250AG</v>
          </cell>
          <cell r="I557">
            <v>32.835249999999995</v>
          </cell>
        </row>
        <row r="558">
          <cell r="A558" t="str">
            <v>1300AB</v>
          </cell>
          <cell r="I558">
            <v>92.502750000000006</v>
          </cell>
        </row>
        <row r="559">
          <cell r="A559" t="str">
            <v>1300AD</v>
          </cell>
          <cell r="I559">
            <v>83.432999999999993</v>
          </cell>
        </row>
        <row r="560">
          <cell r="A560" t="str">
            <v>1300BA</v>
          </cell>
          <cell r="I560">
            <v>11.121499999999999</v>
          </cell>
        </row>
        <row r="561">
          <cell r="A561" t="str">
            <v>1300CA</v>
          </cell>
          <cell r="I561">
            <v>32.269749999999995</v>
          </cell>
        </row>
        <row r="562">
          <cell r="A562" t="str">
            <v>1300CB</v>
          </cell>
          <cell r="I562">
            <v>51.866500000000002</v>
          </cell>
        </row>
        <row r="563">
          <cell r="A563" t="str">
            <v>1300DA</v>
          </cell>
          <cell r="I563">
            <v>24.715250000000001</v>
          </cell>
        </row>
        <row r="564">
          <cell r="A564" t="str">
            <v>1300EA</v>
          </cell>
          <cell r="I564">
            <v>34.879750000000001</v>
          </cell>
        </row>
        <row r="565">
          <cell r="A565" t="str">
            <v>1300FA</v>
          </cell>
          <cell r="I565">
            <v>18.32075</v>
          </cell>
        </row>
        <row r="566">
          <cell r="A566" t="str">
            <v>1300GA</v>
          </cell>
          <cell r="I566">
            <v>10.1935</v>
          </cell>
        </row>
        <row r="567">
          <cell r="A567" t="str">
            <v>1350AA</v>
          </cell>
          <cell r="I567">
            <v>39.831499999999998</v>
          </cell>
        </row>
        <row r="568">
          <cell r="A568" t="str">
            <v>1350AB</v>
          </cell>
          <cell r="I568">
            <v>22.163249999999998</v>
          </cell>
        </row>
        <row r="569">
          <cell r="A569" t="str">
            <v>1350AC</v>
          </cell>
          <cell r="I569">
            <v>3.4437500000000001</v>
          </cell>
        </row>
        <row r="570">
          <cell r="A570" t="str">
            <v>1350AD</v>
          </cell>
          <cell r="I570">
            <v>10.72275</v>
          </cell>
        </row>
        <row r="571">
          <cell r="A571" t="str">
            <v>1350BA</v>
          </cell>
          <cell r="I571">
            <v>64.938249999999996</v>
          </cell>
        </row>
        <row r="572">
          <cell r="A572" t="str">
            <v>1350CA</v>
          </cell>
          <cell r="I572">
            <v>64.938249999999996</v>
          </cell>
        </row>
        <row r="573">
          <cell r="A573" t="str">
            <v>1400AA</v>
          </cell>
          <cell r="I573">
            <v>234.494</v>
          </cell>
        </row>
        <row r="574">
          <cell r="A574" t="str">
            <v>1400AB</v>
          </cell>
          <cell r="I574">
            <v>85.209249999999997</v>
          </cell>
        </row>
        <row r="575">
          <cell r="A575" t="str">
            <v>1400AC</v>
          </cell>
          <cell r="I575">
            <v>146.71825000000001</v>
          </cell>
        </row>
        <row r="576">
          <cell r="A576" t="str">
            <v>1400AD</v>
          </cell>
          <cell r="I576">
            <v>71.521249999999995</v>
          </cell>
        </row>
        <row r="577">
          <cell r="A577" t="str">
            <v>1400BA</v>
          </cell>
          <cell r="I577">
            <v>61.595999999999997</v>
          </cell>
        </row>
        <row r="578">
          <cell r="A578" t="str">
            <v>1400XA</v>
          </cell>
          <cell r="I578">
            <v>82.128</v>
          </cell>
        </row>
        <row r="579">
          <cell r="A579" t="str">
            <v>1450AA</v>
          </cell>
          <cell r="I579">
            <v>191.04474999999999</v>
          </cell>
        </row>
        <row r="580">
          <cell r="A580" t="str">
            <v>1460AA</v>
          </cell>
          <cell r="I580">
            <v>74.435749999999999</v>
          </cell>
        </row>
        <row r="581">
          <cell r="A581" t="str">
            <v>1460AB</v>
          </cell>
          <cell r="I581">
            <v>15.340999999999999</v>
          </cell>
        </row>
        <row r="582">
          <cell r="A582" t="str">
            <v>1460AC</v>
          </cell>
          <cell r="I582">
            <v>15.340999999999999</v>
          </cell>
        </row>
        <row r="583">
          <cell r="A583" t="str">
            <v>1460AD</v>
          </cell>
          <cell r="I583">
            <v>137.315</v>
          </cell>
        </row>
        <row r="584">
          <cell r="A584" t="str">
            <v>1460AE</v>
          </cell>
          <cell r="I584">
            <v>27.731249999999999</v>
          </cell>
        </row>
        <row r="585">
          <cell r="A585" t="str">
            <v>1460AF</v>
          </cell>
          <cell r="I585">
            <v>27.731249999999999</v>
          </cell>
        </row>
        <row r="586">
          <cell r="A586" t="str">
            <v>1460AG</v>
          </cell>
          <cell r="I586">
            <v>199.73749999999998</v>
          </cell>
        </row>
        <row r="587">
          <cell r="A587" t="str">
            <v>1460AH</v>
          </cell>
          <cell r="I587">
            <v>39.903999999999996</v>
          </cell>
        </row>
        <row r="588">
          <cell r="A588" t="str">
            <v>1460AI</v>
          </cell>
          <cell r="I588">
            <v>39.903999999999996</v>
          </cell>
        </row>
        <row r="589">
          <cell r="A589" t="str">
            <v>1460BA</v>
          </cell>
          <cell r="I589">
            <v>5.6477500000000003</v>
          </cell>
        </row>
        <row r="590">
          <cell r="A590" t="str">
            <v>1461AA</v>
          </cell>
          <cell r="I590">
            <v>76.697749999999999</v>
          </cell>
        </row>
        <row r="591">
          <cell r="A591" t="str">
            <v>1461AB</v>
          </cell>
          <cell r="I591">
            <v>15.7905</v>
          </cell>
        </row>
        <row r="592">
          <cell r="A592" t="str">
            <v>1461AC</v>
          </cell>
          <cell r="I592">
            <v>15.7905</v>
          </cell>
        </row>
        <row r="593">
          <cell r="A593" t="str">
            <v>1461AD</v>
          </cell>
          <cell r="I593">
            <v>139.809</v>
          </cell>
        </row>
        <row r="594">
          <cell r="A594" t="str">
            <v>1461AE</v>
          </cell>
          <cell r="I594">
            <v>28.188000000000002</v>
          </cell>
        </row>
        <row r="595">
          <cell r="A595" t="str">
            <v>1461AF</v>
          </cell>
          <cell r="I595">
            <v>28.188000000000002</v>
          </cell>
        </row>
        <row r="596">
          <cell r="A596" t="str">
            <v>1461AG</v>
          </cell>
          <cell r="I596">
            <v>202.91299999999998</v>
          </cell>
        </row>
        <row r="597">
          <cell r="A597" t="str">
            <v>1461AH</v>
          </cell>
          <cell r="I597">
            <v>40.585499999999996</v>
          </cell>
        </row>
        <row r="598">
          <cell r="A598" t="str">
            <v>1461AI</v>
          </cell>
          <cell r="I598">
            <v>40.585499999999996</v>
          </cell>
        </row>
        <row r="599">
          <cell r="A599" t="str">
            <v>1462AA</v>
          </cell>
          <cell r="I599">
            <v>4.53125</v>
          </cell>
        </row>
        <row r="600">
          <cell r="A600" t="str">
            <v>1462BA</v>
          </cell>
          <cell r="I600">
            <v>5.6622499999999993</v>
          </cell>
        </row>
        <row r="601">
          <cell r="A601" t="str">
            <v>1462CA</v>
          </cell>
          <cell r="I601">
            <v>5.5244999999999997</v>
          </cell>
        </row>
        <row r="602">
          <cell r="A602" t="str">
            <v>1463AA</v>
          </cell>
          <cell r="I602">
            <v>4.8067500000000001</v>
          </cell>
        </row>
        <row r="603">
          <cell r="A603" t="str">
            <v>1464AA</v>
          </cell>
          <cell r="I603">
            <v>7.6124999999999998</v>
          </cell>
        </row>
        <row r="604">
          <cell r="A604" t="str">
            <v>1464AB</v>
          </cell>
          <cell r="I604">
            <v>2.5375000000000001</v>
          </cell>
        </row>
        <row r="605">
          <cell r="A605" t="str">
            <v>1464AC</v>
          </cell>
          <cell r="I605">
            <v>8.6999999999999993</v>
          </cell>
        </row>
        <row r="606">
          <cell r="A606" t="str">
            <v>1470AA</v>
          </cell>
          <cell r="I606">
            <v>49.481249999999996</v>
          </cell>
        </row>
        <row r="607">
          <cell r="A607" t="str">
            <v>2011AA</v>
          </cell>
          <cell r="I607">
            <v>46.368000000000002</v>
          </cell>
        </row>
        <row r="608">
          <cell r="A608" t="str">
            <v>2011BA</v>
          </cell>
          <cell r="I608">
            <v>35.607999999999997</v>
          </cell>
        </row>
        <row r="609">
          <cell r="A609" t="str">
            <v>2011CA</v>
          </cell>
          <cell r="I609">
            <v>24.448</v>
          </cell>
        </row>
        <row r="610">
          <cell r="A610" t="str">
            <v>2011RR</v>
          </cell>
          <cell r="I610">
            <v>17.504000000000001</v>
          </cell>
        </row>
        <row r="611">
          <cell r="A611" t="str">
            <v>2012AA</v>
          </cell>
          <cell r="I611">
            <v>54.496000000000009</v>
          </cell>
        </row>
        <row r="612">
          <cell r="A612" t="str">
            <v>2012AB</v>
          </cell>
          <cell r="I612">
            <v>58.48</v>
          </cell>
        </row>
        <row r="613">
          <cell r="A613" t="str">
            <v>2012AC</v>
          </cell>
          <cell r="I613">
            <v>57.896000000000008</v>
          </cell>
        </row>
        <row r="614">
          <cell r="A614" t="str">
            <v>2012AD</v>
          </cell>
          <cell r="I614">
            <v>61.879999999999995</v>
          </cell>
        </row>
        <row r="615">
          <cell r="A615" t="str">
            <v>2013AA</v>
          </cell>
          <cell r="I615">
            <v>129.05600000000001</v>
          </cell>
        </row>
        <row r="616">
          <cell r="A616" t="str">
            <v>2013BA</v>
          </cell>
          <cell r="I616">
            <v>24.448</v>
          </cell>
        </row>
        <row r="617">
          <cell r="A617" t="str">
            <v>2013CA</v>
          </cell>
          <cell r="I617">
            <v>129.05600000000001</v>
          </cell>
        </row>
        <row r="618">
          <cell r="A618" t="str">
            <v>2013DA</v>
          </cell>
          <cell r="I618">
            <v>86.552000000000007</v>
          </cell>
        </row>
        <row r="619">
          <cell r="A619" t="str">
            <v>2013EA</v>
          </cell>
          <cell r="I619">
            <v>24.448</v>
          </cell>
        </row>
        <row r="620">
          <cell r="A620" t="str">
            <v>2013RR</v>
          </cell>
          <cell r="I620">
            <v>17.504000000000001</v>
          </cell>
        </row>
        <row r="621">
          <cell r="A621" t="str">
            <v>2013RS</v>
          </cell>
          <cell r="I621">
            <v>17.504000000000001</v>
          </cell>
        </row>
        <row r="622">
          <cell r="A622" t="str">
            <v>2014AA</v>
          </cell>
          <cell r="I622">
            <v>110.48800000000001</v>
          </cell>
        </row>
        <row r="623">
          <cell r="A623" t="str">
            <v>2014AB</v>
          </cell>
          <cell r="I623">
            <v>114.47200000000001</v>
          </cell>
        </row>
        <row r="624">
          <cell r="A624" t="str">
            <v>2014AC</v>
          </cell>
          <cell r="I624">
            <v>113.88800000000002</v>
          </cell>
        </row>
        <row r="625">
          <cell r="A625" t="str">
            <v>2014AD</v>
          </cell>
          <cell r="I625">
            <v>117.87200000000001</v>
          </cell>
        </row>
        <row r="626">
          <cell r="A626" t="str">
            <v>2014BA</v>
          </cell>
          <cell r="I626">
            <v>118.87200000000001</v>
          </cell>
        </row>
        <row r="627">
          <cell r="A627" t="str">
            <v>2014BB</v>
          </cell>
          <cell r="I627">
            <v>122.85599999999999</v>
          </cell>
        </row>
        <row r="628">
          <cell r="A628" t="str">
            <v>2014BC</v>
          </cell>
          <cell r="I628">
            <v>122.27200000000001</v>
          </cell>
        </row>
        <row r="629">
          <cell r="A629" t="str">
            <v>2014BD</v>
          </cell>
          <cell r="I629">
            <v>126.256</v>
          </cell>
        </row>
        <row r="630">
          <cell r="A630" t="str">
            <v>2015AA</v>
          </cell>
          <cell r="I630">
            <v>21.968000000000004</v>
          </cell>
        </row>
        <row r="631">
          <cell r="A631" t="str">
            <v>2015BA</v>
          </cell>
          <cell r="I631">
            <v>28.352</v>
          </cell>
        </row>
        <row r="632">
          <cell r="A632" t="str">
            <v>2015CA</v>
          </cell>
          <cell r="I632">
            <v>24.44</v>
          </cell>
        </row>
        <row r="633">
          <cell r="A633" t="str">
            <v>2015EA</v>
          </cell>
          <cell r="I633">
            <v>24.040000000000003</v>
          </cell>
        </row>
        <row r="634">
          <cell r="A634" t="str">
            <v>2017AA</v>
          </cell>
          <cell r="I634">
            <v>53.808000000000007</v>
          </cell>
        </row>
        <row r="635">
          <cell r="A635" t="str">
            <v>2017AC</v>
          </cell>
          <cell r="I635">
            <v>88.424000000000007</v>
          </cell>
        </row>
        <row r="636">
          <cell r="A636" t="str">
            <v>2017BA</v>
          </cell>
          <cell r="I636">
            <v>43.424000000000007</v>
          </cell>
        </row>
        <row r="637">
          <cell r="A637" t="str">
            <v>2017BB</v>
          </cell>
          <cell r="I637">
            <v>33.480000000000004</v>
          </cell>
        </row>
        <row r="638">
          <cell r="A638" t="str">
            <v>2017CB</v>
          </cell>
          <cell r="I638">
            <v>131.72800000000001</v>
          </cell>
        </row>
        <row r="639">
          <cell r="A639" t="str">
            <v>2017CC</v>
          </cell>
          <cell r="I639">
            <v>119.36800000000001</v>
          </cell>
        </row>
        <row r="640">
          <cell r="A640" t="str">
            <v>2017DA</v>
          </cell>
          <cell r="I640">
            <v>16.136000000000003</v>
          </cell>
        </row>
        <row r="641">
          <cell r="A641" t="str">
            <v>2017EA</v>
          </cell>
          <cell r="I641">
            <v>83.68</v>
          </cell>
        </row>
        <row r="642">
          <cell r="A642" t="str">
            <v>2017EB</v>
          </cell>
          <cell r="I642">
            <v>120.512</v>
          </cell>
        </row>
        <row r="643">
          <cell r="A643" t="str">
            <v>2031AA</v>
          </cell>
          <cell r="I643">
            <v>54.216000000000001</v>
          </cell>
        </row>
        <row r="644">
          <cell r="A644" t="str">
            <v>2031BA</v>
          </cell>
          <cell r="I644">
            <v>31.808</v>
          </cell>
        </row>
        <row r="645">
          <cell r="A645" t="str">
            <v>2031CA</v>
          </cell>
          <cell r="I645">
            <v>24.448</v>
          </cell>
        </row>
        <row r="646">
          <cell r="A646" t="str">
            <v>2031RR</v>
          </cell>
          <cell r="I646">
            <v>17.504000000000001</v>
          </cell>
        </row>
        <row r="647">
          <cell r="A647" t="str">
            <v>2032AA</v>
          </cell>
          <cell r="I647">
            <v>61.655999999999999</v>
          </cell>
        </row>
        <row r="648">
          <cell r="A648" t="str">
            <v>2032AB</v>
          </cell>
          <cell r="I648">
            <v>65.64800000000001</v>
          </cell>
        </row>
        <row r="649">
          <cell r="A649" t="str">
            <v>2032AC</v>
          </cell>
          <cell r="I649">
            <v>65.055999999999997</v>
          </cell>
        </row>
        <row r="650">
          <cell r="A650" t="str">
            <v>2032AD</v>
          </cell>
          <cell r="I650">
            <v>69.040000000000006</v>
          </cell>
        </row>
        <row r="651">
          <cell r="A651" t="str">
            <v>2033AA</v>
          </cell>
          <cell r="I651">
            <v>95.808000000000007</v>
          </cell>
        </row>
        <row r="652">
          <cell r="A652" t="str">
            <v>2033BA</v>
          </cell>
          <cell r="I652">
            <v>38.960000000000008</v>
          </cell>
        </row>
        <row r="653">
          <cell r="A653" t="str">
            <v>2033CA</v>
          </cell>
          <cell r="I653">
            <v>24.448</v>
          </cell>
        </row>
        <row r="654">
          <cell r="A654" t="str">
            <v>2033RR</v>
          </cell>
          <cell r="I654">
            <v>17.504000000000001</v>
          </cell>
        </row>
        <row r="655">
          <cell r="A655" t="str">
            <v>2034AA</v>
          </cell>
          <cell r="I655">
            <v>103.248</v>
          </cell>
        </row>
        <row r="656">
          <cell r="A656" t="str">
            <v>2034AB</v>
          </cell>
          <cell r="I656">
            <v>107.232</v>
          </cell>
        </row>
        <row r="657">
          <cell r="A657" t="str">
            <v>2034AC</v>
          </cell>
          <cell r="I657">
            <v>106.64000000000001</v>
          </cell>
        </row>
        <row r="658">
          <cell r="A658" t="str">
            <v>2034AD</v>
          </cell>
          <cell r="I658">
            <v>110.62400000000001</v>
          </cell>
        </row>
        <row r="659">
          <cell r="A659" t="str">
            <v>2035AA</v>
          </cell>
          <cell r="I659">
            <v>48.92</v>
          </cell>
        </row>
        <row r="660">
          <cell r="A660" t="str">
            <v>2035AB</v>
          </cell>
          <cell r="I660">
            <v>53.975999999999999</v>
          </cell>
        </row>
        <row r="661">
          <cell r="A661" t="str">
            <v>2035AC</v>
          </cell>
          <cell r="I661">
            <v>87.26400000000001</v>
          </cell>
        </row>
        <row r="662">
          <cell r="A662" t="str">
            <v>2035AD</v>
          </cell>
          <cell r="I662">
            <v>101.608</v>
          </cell>
        </row>
        <row r="663">
          <cell r="A663" t="str">
            <v>2035AE</v>
          </cell>
          <cell r="I663">
            <v>82</v>
          </cell>
        </row>
        <row r="664">
          <cell r="A664" t="str">
            <v>2035BA</v>
          </cell>
          <cell r="I664">
            <v>21.968000000000004</v>
          </cell>
        </row>
        <row r="665">
          <cell r="A665" t="str">
            <v>2050AA</v>
          </cell>
          <cell r="I665">
            <v>83.712000000000003</v>
          </cell>
        </row>
        <row r="666">
          <cell r="A666" t="str">
            <v>2050AB</v>
          </cell>
          <cell r="I666">
            <v>46.024000000000001</v>
          </cell>
        </row>
        <row r="667">
          <cell r="A667" t="str">
            <v>2050AC</v>
          </cell>
          <cell r="I667">
            <v>11.368000000000002</v>
          </cell>
        </row>
        <row r="668">
          <cell r="A668" t="str">
            <v>2050AD</v>
          </cell>
          <cell r="I668">
            <v>68.576000000000008</v>
          </cell>
        </row>
        <row r="669">
          <cell r="A669" t="str">
            <v>2050AE</v>
          </cell>
          <cell r="I669">
            <v>61.424000000000007</v>
          </cell>
        </row>
        <row r="670">
          <cell r="A670" t="str">
            <v>2050AF</v>
          </cell>
          <cell r="I670">
            <v>24.448</v>
          </cell>
        </row>
        <row r="671">
          <cell r="A671" t="str">
            <v>2050BA</v>
          </cell>
          <cell r="I671">
            <v>83.712000000000003</v>
          </cell>
        </row>
        <row r="672">
          <cell r="A672" t="str">
            <v>2050BB</v>
          </cell>
          <cell r="I672">
            <v>46.024000000000001</v>
          </cell>
        </row>
        <row r="673">
          <cell r="A673" t="str">
            <v>2050BC</v>
          </cell>
          <cell r="I673">
            <v>11.368000000000002</v>
          </cell>
        </row>
        <row r="674">
          <cell r="A674" t="str">
            <v>2050BD</v>
          </cell>
          <cell r="I674">
            <v>68.576000000000008</v>
          </cell>
        </row>
        <row r="675">
          <cell r="A675" t="str">
            <v>2050BE</v>
          </cell>
          <cell r="I675">
            <v>61.424000000000007</v>
          </cell>
        </row>
        <row r="676">
          <cell r="A676" t="str">
            <v>2050BF</v>
          </cell>
          <cell r="I676">
            <v>25.448</v>
          </cell>
        </row>
        <row r="677">
          <cell r="A677" t="str">
            <v>2050RR</v>
          </cell>
          <cell r="I677">
            <v>15.12</v>
          </cell>
        </row>
        <row r="678">
          <cell r="A678" t="str">
            <v>2070AA</v>
          </cell>
          <cell r="I678">
            <v>47.064</v>
          </cell>
        </row>
        <row r="679">
          <cell r="A679" t="str">
            <v>2070AB</v>
          </cell>
          <cell r="I679">
            <v>31.808</v>
          </cell>
        </row>
        <row r="680">
          <cell r="A680" t="str">
            <v>2070AC</v>
          </cell>
          <cell r="I680">
            <v>16.864000000000001</v>
          </cell>
        </row>
        <row r="681">
          <cell r="A681" t="str">
            <v>2070BA</v>
          </cell>
          <cell r="I681">
            <v>25.448</v>
          </cell>
        </row>
        <row r="682">
          <cell r="A682" t="str">
            <v>2070CA</v>
          </cell>
          <cell r="I682">
            <v>22.072000000000003</v>
          </cell>
        </row>
        <row r="683">
          <cell r="A683" t="str">
            <v>2070RR</v>
          </cell>
          <cell r="I683">
            <v>15.12</v>
          </cell>
        </row>
        <row r="684">
          <cell r="A684" t="str">
            <v>2090AC</v>
          </cell>
          <cell r="I684">
            <v>22.400000000000002</v>
          </cell>
        </row>
        <row r="685">
          <cell r="A685" t="str">
            <v>2090AD</v>
          </cell>
          <cell r="I685">
            <v>14.552000000000001</v>
          </cell>
        </row>
        <row r="686">
          <cell r="A686" t="str">
            <v>2090AE</v>
          </cell>
          <cell r="I686">
            <v>42.176000000000002</v>
          </cell>
        </row>
        <row r="687">
          <cell r="A687" t="str">
            <v>2090BA</v>
          </cell>
          <cell r="I687">
            <v>106.77600000000001</v>
          </cell>
        </row>
        <row r="688">
          <cell r="A688" t="str">
            <v>2110AA</v>
          </cell>
          <cell r="I688">
            <v>37.704000000000001</v>
          </cell>
        </row>
        <row r="689">
          <cell r="A689" t="str">
            <v>2110BB</v>
          </cell>
          <cell r="I689">
            <v>73.040000000000006</v>
          </cell>
        </row>
        <row r="690">
          <cell r="A690" t="str">
            <v>2110BC</v>
          </cell>
          <cell r="I690">
            <v>67.2</v>
          </cell>
        </row>
        <row r="691">
          <cell r="A691" t="str">
            <v>2110CA</v>
          </cell>
          <cell r="I691">
            <v>25.927999999999997</v>
          </cell>
        </row>
        <row r="692">
          <cell r="A692" t="str">
            <v>2115AA</v>
          </cell>
          <cell r="I692">
            <v>8.136000000000001</v>
          </cell>
        </row>
        <row r="693">
          <cell r="A693" t="str">
            <v>2120AA</v>
          </cell>
          <cell r="I693">
            <v>84</v>
          </cell>
        </row>
        <row r="694">
          <cell r="A694" t="str">
            <v>2120AB</v>
          </cell>
          <cell r="I694">
            <v>38.400000000000006</v>
          </cell>
        </row>
        <row r="695">
          <cell r="A695" t="str">
            <v>2120BA</v>
          </cell>
          <cell r="I695">
            <v>72</v>
          </cell>
        </row>
        <row r="696">
          <cell r="A696" t="str">
            <v>2120BB</v>
          </cell>
          <cell r="I696">
            <v>33.6</v>
          </cell>
        </row>
        <row r="697">
          <cell r="A697" t="str">
            <v>2121AA</v>
          </cell>
          <cell r="I697">
            <v>96</v>
          </cell>
        </row>
        <row r="698">
          <cell r="A698" t="str">
            <v>2121AB</v>
          </cell>
          <cell r="I698">
            <v>46.400000000000006</v>
          </cell>
        </row>
        <row r="699">
          <cell r="A699" t="str">
            <v>2122AA</v>
          </cell>
          <cell r="I699">
            <v>104</v>
          </cell>
        </row>
        <row r="700">
          <cell r="A700" t="str">
            <v>2122AB</v>
          </cell>
          <cell r="I700">
            <v>51.2</v>
          </cell>
        </row>
        <row r="701">
          <cell r="A701" t="str">
            <v>2130AA</v>
          </cell>
          <cell r="I701">
            <v>27.824000000000002</v>
          </cell>
        </row>
        <row r="702">
          <cell r="A702" t="str">
            <v>2130BA</v>
          </cell>
          <cell r="I702">
            <v>25.624000000000002</v>
          </cell>
        </row>
        <row r="703">
          <cell r="A703" t="str">
            <v>2130CA</v>
          </cell>
          <cell r="I703">
            <v>19.672000000000001</v>
          </cell>
        </row>
        <row r="704">
          <cell r="A704" t="str">
            <v>2130CB</v>
          </cell>
          <cell r="I704">
            <v>21.944000000000003</v>
          </cell>
        </row>
        <row r="705">
          <cell r="A705" t="str">
            <v>2130CC</v>
          </cell>
          <cell r="I705">
            <v>35.375999999999998</v>
          </cell>
        </row>
        <row r="706">
          <cell r="A706" t="str">
            <v>2130DA</v>
          </cell>
          <cell r="I706">
            <v>31.695999999999998</v>
          </cell>
        </row>
        <row r="707">
          <cell r="A707" t="str">
            <v>2130DB</v>
          </cell>
          <cell r="I707">
            <v>31.200000000000003</v>
          </cell>
        </row>
        <row r="708">
          <cell r="A708" t="str">
            <v>2130DC</v>
          </cell>
          <cell r="I708">
            <v>78.400000000000006</v>
          </cell>
        </row>
        <row r="709">
          <cell r="A709" t="str">
            <v>2130EA</v>
          </cell>
          <cell r="I709">
            <v>16.440000000000001</v>
          </cell>
        </row>
        <row r="710">
          <cell r="A710" t="str">
            <v>2130EB</v>
          </cell>
          <cell r="I710">
            <v>25.256</v>
          </cell>
        </row>
        <row r="711">
          <cell r="A711" t="str">
            <v>2130EC</v>
          </cell>
          <cell r="I711">
            <v>14.816000000000001</v>
          </cell>
        </row>
        <row r="712">
          <cell r="A712" t="str">
            <v>2130ED</v>
          </cell>
          <cell r="I712">
            <v>15.880000000000003</v>
          </cell>
        </row>
        <row r="713">
          <cell r="A713" t="str">
            <v>2130EE</v>
          </cell>
          <cell r="I713">
            <v>9.5359999999999996</v>
          </cell>
        </row>
        <row r="714">
          <cell r="A714" t="str">
            <v>2130FA</v>
          </cell>
          <cell r="I714">
            <v>11.968000000000002</v>
          </cell>
        </row>
        <row r="715">
          <cell r="A715" t="str">
            <v>2130FB</v>
          </cell>
          <cell r="I715">
            <v>4.7679999999999998</v>
          </cell>
        </row>
        <row r="716">
          <cell r="A716" t="str">
            <v>2150AA</v>
          </cell>
          <cell r="I716">
            <v>15.880000000000003</v>
          </cell>
        </row>
        <row r="717">
          <cell r="A717" t="str">
            <v>2150AB</v>
          </cell>
          <cell r="I717">
            <v>4.32</v>
          </cell>
        </row>
        <row r="718">
          <cell r="A718" t="str">
            <v>2150BA</v>
          </cell>
          <cell r="I718">
            <v>15.512</v>
          </cell>
        </row>
        <row r="719">
          <cell r="A719" t="str">
            <v>2150CA</v>
          </cell>
          <cell r="I719">
            <v>8.36</v>
          </cell>
        </row>
        <row r="720">
          <cell r="A720" t="str">
            <v>2150DA</v>
          </cell>
          <cell r="I720">
            <v>20.448</v>
          </cell>
        </row>
        <row r="721">
          <cell r="A721" t="str">
            <v>2150EA</v>
          </cell>
          <cell r="I721">
            <v>13.944000000000001</v>
          </cell>
        </row>
        <row r="722">
          <cell r="A722" t="str">
            <v>2170AA</v>
          </cell>
          <cell r="I722">
            <v>28.968000000000004</v>
          </cell>
        </row>
        <row r="723">
          <cell r="A723" t="str">
            <v>2170BA</v>
          </cell>
          <cell r="I723">
            <v>37.32</v>
          </cell>
        </row>
        <row r="724">
          <cell r="A724" t="str">
            <v>2170CA</v>
          </cell>
          <cell r="I724">
            <v>25.832000000000001</v>
          </cell>
        </row>
        <row r="725">
          <cell r="A725" t="str">
            <v>2170DA</v>
          </cell>
          <cell r="I725">
            <v>34.183999999999997</v>
          </cell>
        </row>
        <row r="726">
          <cell r="A726" t="str">
            <v>2170EA</v>
          </cell>
          <cell r="I726">
            <v>18.272000000000002</v>
          </cell>
        </row>
        <row r="727">
          <cell r="A727" t="str">
            <v>2170GA</v>
          </cell>
          <cell r="I727">
            <v>17.327999999999999</v>
          </cell>
        </row>
        <row r="728">
          <cell r="A728" t="str">
            <v>2170HA</v>
          </cell>
          <cell r="I728">
            <v>10.632</v>
          </cell>
        </row>
        <row r="729">
          <cell r="A729" t="str">
            <v>2170IA</v>
          </cell>
          <cell r="I729">
            <v>8.48</v>
          </cell>
        </row>
        <row r="730">
          <cell r="A730" t="str">
            <v>2170IB</v>
          </cell>
          <cell r="I730">
            <v>7.8000000000000007</v>
          </cell>
        </row>
        <row r="731">
          <cell r="A731" t="str">
            <v>2170JA</v>
          </cell>
          <cell r="I731">
            <v>17.216000000000001</v>
          </cell>
        </row>
        <row r="732">
          <cell r="A732" t="str">
            <v>2170KA</v>
          </cell>
          <cell r="I732">
            <v>24.448</v>
          </cell>
        </row>
        <row r="733">
          <cell r="A733" t="str">
            <v>2170RA</v>
          </cell>
          <cell r="I733">
            <v>84.376000000000005</v>
          </cell>
        </row>
        <row r="734">
          <cell r="A734" t="str">
            <v>2171AA</v>
          </cell>
          <cell r="I734">
            <v>41.695999999999998</v>
          </cell>
        </row>
        <row r="735">
          <cell r="A735" t="str">
            <v>2171BA</v>
          </cell>
          <cell r="I735">
            <v>50.056000000000004</v>
          </cell>
        </row>
        <row r="736">
          <cell r="A736" t="str">
            <v>2171CA</v>
          </cell>
          <cell r="I736">
            <v>36.688000000000002</v>
          </cell>
        </row>
        <row r="737">
          <cell r="A737" t="str">
            <v>2171DA</v>
          </cell>
          <cell r="I737">
            <v>45.048000000000002</v>
          </cell>
        </row>
        <row r="738">
          <cell r="A738" t="str">
            <v>2171EA</v>
          </cell>
          <cell r="I738">
            <v>19.904</v>
          </cell>
        </row>
        <row r="739">
          <cell r="A739" t="str">
            <v>2171FA</v>
          </cell>
          <cell r="I739">
            <v>28.832000000000001</v>
          </cell>
        </row>
        <row r="740">
          <cell r="A740" t="str">
            <v>2171RA</v>
          </cell>
          <cell r="I740">
            <v>97.112000000000009</v>
          </cell>
        </row>
        <row r="741">
          <cell r="A741" t="str">
            <v>2172AA</v>
          </cell>
          <cell r="I741">
            <v>55.967999999999996</v>
          </cell>
        </row>
        <row r="742">
          <cell r="A742" t="str">
            <v>2172BA</v>
          </cell>
          <cell r="I742">
            <v>69.872</v>
          </cell>
        </row>
        <row r="743">
          <cell r="A743" t="str">
            <v>2190AA</v>
          </cell>
          <cell r="I743">
            <v>68.191999999999993</v>
          </cell>
        </row>
        <row r="744">
          <cell r="A744" t="str">
            <v>2190BA</v>
          </cell>
          <cell r="I744">
            <v>82.920000000000016</v>
          </cell>
        </row>
        <row r="745">
          <cell r="A745" t="str">
            <v>2190CA</v>
          </cell>
          <cell r="I745">
            <v>32.744</v>
          </cell>
        </row>
        <row r="746">
          <cell r="A746" t="str">
            <v>2190DA</v>
          </cell>
          <cell r="I746">
            <v>107.62400000000001</v>
          </cell>
        </row>
        <row r="747">
          <cell r="A747" t="str">
            <v>2190EA</v>
          </cell>
          <cell r="I747">
            <v>119.27200000000001</v>
          </cell>
        </row>
        <row r="748">
          <cell r="A748" t="str">
            <v>2190FA</v>
          </cell>
          <cell r="I748">
            <v>8.48</v>
          </cell>
        </row>
        <row r="749">
          <cell r="A749" t="str">
            <v>2190FB</v>
          </cell>
          <cell r="I749">
            <v>8.7520000000000007</v>
          </cell>
        </row>
        <row r="750">
          <cell r="A750" t="str">
            <v>2190GA</v>
          </cell>
          <cell r="I750">
            <v>24.448</v>
          </cell>
        </row>
        <row r="751">
          <cell r="A751" t="str">
            <v>2191AA</v>
          </cell>
          <cell r="I751">
            <v>112.76800000000001</v>
          </cell>
        </row>
        <row r="752">
          <cell r="A752" t="str">
            <v>2195AA</v>
          </cell>
          <cell r="I752">
            <v>158.4</v>
          </cell>
        </row>
        <row r="753">
          <cell r="A753" t="str">
            <v>2195AB</v>
          </cell>
          <cell r="I753">
            <v>164</v>
          </cell>
        </row>
        <row r="754">
          <cell r="A754" t="str">
            <v>2195AC</v>
          </cell>
          <cell r="I754">
            <v>12</v>
          </cell>
        </row>
        <row r="755">
          <cell r="A755" t="str">
            <v>2195AD</v>
          </cell>
          <cell r="I755">
            <v>14.4</v>
          </cell>
        </row>
        <row r="756">
          <cell r="A756" t="str">
            <v>2200AA</v>
          </cell>
          <cell r="I756">
            <v>8.7520000000000007</v>
          </cell>
        </row>
        <row r="757">
          <cell r="A757" t="str">
            <v>2200AB</v>
          </cell>
          <cell r="I757">
            <v>34.207999999999998</v>
          </cell>
        </row>
        <row r="758">
          <cell r="A758" t="str">
            <v>2200AC</v>
          </cell>
          <cell r="I758">
            <v>60.608000000000004</v>
          </cell>
        </row>
        <row r="759">
          <cell r="A759" t="str">
            <v>2200AD</v>
          </cell>
          <cell r="I759">
            <v>12</v>
          </cell>
        </row>
        <row r="760">
          <cell r="A760" t="str">
            <v>2200AE</v>
          </cell>
          <cell r="I760">
            <v>68</v>
          </cell>
        </row>
        <row r="761">
          <cell r="A761" t="str">
            <v>2200AF</v>
          </cell>
          <cell r="I761">
            <v>7.2</v>
          </cell>
        </row>
        <row r="762">
          <cell r="A762" t="str">
            <v>2200AG</v>
          </cell>
          <cell r="I762">
            <v>55.2</v>
          </cell>
        </row>
        <row r="763">
          <cell r="A763" t="str">
            <v>2200AH</v>
          </cell>
          <cell r="I763">
            <v>6.4</v>
          </cell>
        </row>
        <row r="764">
          <cell r="A764" t="str">
            <v>2250AA</v>
          </cell>
          <cell r="I764">
            <v>7.4560000000000004</v>
          </cell>
        </row>
        <row r="765">
          <cell r="A765" t="str">
            <v>2250BA</v>
          </cell>
          <cell r="I765">
            <v>22.591999999999999</v>
          </cell>
        </row>
        <row r="766">
          <cell r="A766" t="str">
            <v>2250CA</v>
          </cell>
          <cell r="I766">
            <v>4.4640000000000004</v>
          </cell>
        </row>
        <row r="767">
          <cell r="A767" t="str">
            <v>2270AA</v>
          </cell>
          <cell r="I767">
            <v>8.6880000000000006</v>
          </cell>
        </row>
        <row r="768">
          <cell r="A768" t="str">
            <v>2270BA</v>
          </cell>
          <cell r="I768">
            <v>32.768000000000001</v>
          </cell>
        </row>
        <row r="769">
          <cell r="A769" t="str">
            <v>2290AA</v>
          </cell>
          <cell r="I769">
            <v>24.96</v>
          </cell>
        </row>
        <row r="770">
          <cell r="A770" t="str">
            <v>2290AB</v>
          </cell>
          <cell r="I770">
            <v>23.616</v>
          </cell>
        </row>
        <row r="771">
          <cell r="A771" t="str">
            <v>2290AC</v>
          </cell>
          <cell r="I771">
            <v>31.975999999999999</v>
          </cell>
        </row>
        <row r="772">
          <cell r="A772" t="str">
            <v>2290AD</v>
          </cell>
          <cell r="I772">
            <v>18.208000000000002</v>
          </cell>
        </row>
        <row r="773">
          <cell r="A773" t="str">
            <v>2290AE</v>
          </cell>
          <cell r="I773">
            <v>19.272000000000002</v>
          </cell>
        </row>
        <row r="774">
          <cell r="A774" t="str">
            <v>2290BA</v>
          </cell>
          <cell r="I774">
            <v>3</v>
          </cell>
        </row>
        <row r="775">
          <cell r="A775" t="str">
            <v>2310AA</v>
          </cell>
          <cell r="I775">
            <v>61.52000000000001</v>
          </cell>
        </row>
        <row r="776">
          <cell r="A776" t="str">
            <v>2310AB</v>
          </cell>
          <cell r="I776">
            <v>57.744000000000007</v>
          </cell>
        </row>
        <row r="777">
          <cell r="A777" t="str">
            <v>2310AC</v>
          </cell>
          <cell r="I777">
            <v>24.96</v>
          </cell>
        </row>
        <row r="778">
          <cell r="A778" t="str">
            <v>2310AE</v>
          </cell>
          <cell r="I778">
            <v>49.104000000000006</v>
          </cell>
        </row>
        <row r="779">
          <cell r="A779" t="str">
            <v>2310AF</v>
          </cell>
          <cell r="I779">
            <v>46.472000000000008</v>
          </cell>
        </row>
        <row r="780">
          <cell r="A780" t="str">
            <v>2310AH</v>
          </cell>
          <cell r="I780">
            <v>60.320000000000007</v>
          </cell>
        </row>
        <row r="781">
          <cell r="A781" t="str">
            <v>2310BA</v>
          </cell>
          <cell r="I781">
            <v>12.040000000000001</v>
          </cell>
        </row>
        <row r="782">
          <cell r="A782" t="str">
            <v>2310BB</v>
          </cell>
          <cell r="I782">
            <v>7.2720000000000002</v>
          </cell>
        </row>
        <row r="783">
          <cell r="A783" t="str">
            <v>2310CA</v>
          </cell>
          <cell r="I783">
            <v>55.655999999999999</v>
          </cell>
        </row>
        <row r="784">
          <cell r="A784" t="str">
            <v>2310CB</v>
          </cell>
          <cell r="I784">
            <v>61.672000000000004</v>
          </cell>
        </row>
        <row r="785">
          <cell r="A785" t="str">
            <v>2310CC</v>
          </cell>
          <cell r="I785">
            <v>73.304000000000002</v>
          </cell>
        </row>
        <row r="786">
          <cell r="A786" t="str">
            <v>2310CD</v>
          </cell>
          <cell r="I786">
            <v>110.70400000000001</v>
          </cell>
        </row>
        <row r="787">
          <cell r="A787" t="str">
            <v>2310DA</v>
          </cell>
          <cell r="I787">
            <v>11.016</v>
          </cell>
        </row>
        <row r="788">
          <cell r="A788" t="str">
            <v>2310EA</v>
          </cell>
          <cell r="I788">
            <v>108.512</v>
          </cell>
        </row>
        <row r="789">
          <cell r="A789" t="str">
            <v>2310EB</v>
          </cell>
          <cell r="I789">
            <v>118.048</v>
          </cell>
        </row>
        <row r="790">
          <cell r="A790" t="str">
            <v>2310EC</v>
          </cell>
          <cell r="I790">
            <v>125.2</v>
          </cell>
        </row>
        <row r="791">
          <cell r="A791" t="str">
            <v>2310FA</v>
          </cell>
          <cell r="I791">
            <v>359.24800000000005</v>
          </cell>
        </row>
        <row r="792">
          <cell r="A792" t="str">
            <v>2310FB</v>
          </cell>
          <cell r="I792">
            <v>404.54400000000004</v>
          </cell>
        </row>
        <row r="793">
          <cell r="A793" t="str">
            <v>2310GA</v>
          </cell>
          <cell r="I793">
            <v>118.048</v>
          </cell>
        </row>
        <row r="794">
          <cell r="A794" t="str">
            <v>2311AA</v>
          </cell>
          <cell r="I794">
            <v>57.872000000000007</v>
          </cell>
        </row>
        <row r="795">
          <cell r="A795" t="str">
            <v>2311AB</v>
          </cell>
          <cell r="I795">
            <v>41.056000000000004</v>
          </cell>
        </row>
        <row r="796">
          <cell r="A796" t="str">
            <v>2311AC</v>
          </cell>
          <cell r="I796">
            <v>21.744</v>
          </cell>
        </row>
        <row r="797">
          <cell r="A797" t="str">
            <v>2311AD</v>
          </cell>
          <cell r="I797">
            <v>42.432000000000002</v>
          </cell>
        </row>
        <row r="798">
          <cell r="A798" t="str">
            <v>2311AE</v>
          </cell>
          <cell r="I798">
            <v>53.064</v>
          </cell>
        </row>
        <row r="799">
          <cell r="A799" t="str">
            <v>2311BA</v>
          </cell>
          <cell r="I799">
            <v>14.408000000000001</v>
          </cell>
        </row>
        <row r="800">
          <cell r="A800" t="str">
            <v>2311BB</v>
          </cell>
          <cell r="I800">
            <v>62.00800000000001</v>
          </cell>
        </row>
        <row r="801">
          <cell r="A801" t="str">
            <v>2311BC</v>
          </cell>
          <cell r="I801">
            <v>99.415999999999997</v>
          </cell>
        </row>
        <row r="802">
          <cell r="A802" t="str">
            <v>2311BD</v>
          </cell>
          <cell r="I802">
            <v>19.32</v>
          </cell>
        </row>
        <row r="803">
          <cell r="A803" t="str">
            <v>2311BE</v>
          </cell>
          <cell r="I803">
            <v>7.2560000000000002</v>
          </cell>
        </row>
        <row r="804">
          <cell r="A804" t="str">
            <v>2311CA</v>
          </cell>
          <cell r="I804">
            <v>46.904000000000003</v>
          </cell>
        </row>
        <row r="805">
          <cell r="A805" t="str">
            <v>2311DA</v>
          </cell>
          <cell r="I805">
            <v>10.592000000000001</v>
          </cell>
        </row>
        <row r="806">
          <cell r="A806" t="str">
            <v>2311EA</v>
          </cell>
          <cell r="I806">
            <v>94.4</v>
          </cell>
        </row>
        <row r="807">
          <cell r="A807" t="str">
            <v>2311EB</v>
          </cell>
          <cell r="I807">
            <v>103.93599999999999</v>
          </cell>
        </row>
        <row r="808">
          <cell r="A808" t="str">
            <v>2311EC</v>
          </cell>
          <cell r="I808">
            <v>111.08800000000002</v>
          </cell>
        </row>
        <row r="809">
          <cell r="A809" t="str">
            <v>2311ED</v>
          </cell>
          <cell r="I809">
            <v>103.93599999999999</v>
          </cell>
        </row>
        <row r="810">
          <cell r="A810" t="str">
            <v>2312AA</v>
          </cell>
          <cell r="I810">
            <v>77.984000000000009</v>
          </cell>
        </row>
        <row r="811">
          <cell r="A811" t="str">
            <v>2312AB</v>
          </cell>
          <cell r="I811">
            <v>41.056000000000004</v>
          </cell>
        </row>
        <row r="812">
          <cell r="A812" t="str">
            <v>2312AC</v>
          </cell>
          <cell r="I812">
            <v>29.8</v>
          </cell>
        </row>
        <row r="813">
          <cell r="A813" t="str">
            <v>2312AD</v>
          </cell>
          <cell r="I813">
            <v>58.544000000000011</v>
          </cell>
        </row>
        <row r="814">
          <cell r="A814" t="str">
            <v>2312AG</v>
          </cell>
          <cell r="I814">
            <v>93.360000000000014</v>
          </cell>
        </row>
        <row r="815">
          <cell r="A815" t="str">
            <v>2312BA</v>
          </cell>
          <cell r="I815">
            <v>14.408000000000001</v>
          </cell>
        </row>
        <row r="816">
          <cell r="A816" t="str">
            <v>2312BB</v>
          </cell>
          <cell r="I816">
            <v>7.2560000000000002</v>
          </cell>
        </row>
        <row r="817">
          <cell r="A817" t="str">
            <v>2312CA</v>
          </cell>
          <cell r="I817">
            <v>71.08</v>
          </cell>
        </row>
        <row r="818">
          <cell r="A818" t="str">
            <v>2312CB</v>
          </cell>
          <cell r="I818">
            <v>105.096</v>
          </cell>
        </row>
        <row r="819">
          <cell r="A819" t="str">
            <v>2312CC</v>
          </cell>
          <cell r="I819">
            <v>142.4</v>
          </cell>
        </row>
        <row r="820">
          <cell r="A820" t="str">
            <v>2312CD</v>
          </cell>
          <cell r="I820">
            <v>19.32</v>
          </cell>
        </row>
        <row r="821">
          <cell r="A821" t="str">
            <v>2312DA</v>
          </cell>
          <cell r="I821">
            <v>14.896000000000001</v>
          </cell>
        </row>
        <row r="822">
          <cell r="A822" t="str">
            <v>2312EA</v>
          </cell>
          <cell r="I822">
            <v>148.136</v>
          </cell>
        </row>
        <row r="823">
          <cell r="A823" t="str">
            <v>2312EB</v>
          </cell>
          <cell r="I823">
            <v>157.67200000000003</v>
          </cell>
        </row>
        <row r="824">
          <cell r="A824" t="str">
            <v>2312EC</v>
          </cell>
          <cell r="I824">
            <v>164.82400000000001</v>
          </cell>
        </row>
        <row r="825">
          <cell r="A825" t="str">
            <v>2312ED</v>
          </cell>
          <cell r="I825">
            <v>157.67200000000003</v>
          </cell>
        </row>
        <row r="826">
          <cell r="A826" t="str">
            <v>3011AB</v>
          </cell>
          <cell r="I826">
            <v>13.31523</v>
          </cell>
        </row>
        <row r="827">
          <cell r="A827" t="str">
            <v>3011AD</v>
          </cell>
          <cell r="I827">
            <v>13.873725</v>
          </cell>
        </row>
        <row r="828">
          <cell r="A828" t="str">
            <v>3011AE</v>
          </cell>
          <cell r="I828">
            <v>21.604005000000001</v>
          </cell>
        </row>
        <row r="829">
          <cell r="A829" t="str">
            <v>3012AA</v>
          </cell>
          <cell r="I829">
            <v>6.9235649999999991</v>
          </cell>
        </row>
        <row r="830">
          <cell r="A830" t="str">
            <v>3012AB</v>
          </cell>
          <cell r="I830">
            <v>11.187629999999999</v>
          </cell>
        </row>
        <row r="831">
          <cell r="A831" t="str">
            <v>3012AC</v>
          </cell>
          <cell r="I831">
            <v>92.648115000000004</v>
          </cell>
        </row>
        <row r="832">
          <cell r="A832" t="str">
            <v>3012BA</v>
          </cell>
          <cell r="I832">
            <v>21.887685000000001</v>
          </cell>
        </row>
        <row r="833">
          <cell r="A833" t="str">
            <v>3012CA</v>
          </cell>
          <cell r="I833">
            <v>3.6829999999999998</v>
          </cell>
        </row>
        <row r="834">
          <cell r="A834" t="str">
            <v>3012CB</v>
          </cell>
          <cell r="I834">
            <v>5.0025000000000004</v>
          </cell>
        </row>
        <row r="835">
          <cell r="A835" t="str">
            <v>3012DA</v>
          </cell>
          <cell r="I835">
            <v>56.177504999999996</v>
          </cell>
        </row>
        <row r="836">
          <cell r="A836" t="str">
            <v>3012DB</v>
          </cell>
          <cell r="I836">
            <v>59.111820000000002</v>
          </cell>
        </row>
        <row r="837">
          <cell r="A837" t="str">
            <v>3012EA</v>
          </cell>
          <cell r="I837">
            <v>46.488059999999997</v>
          </cell>
        </row>
        <row r="838">
          <cell r="A838" t="str">
            <v>3012EB</v>
          </cell>
          <cell r="I838">
            <v>49.413510000000002</v>
          </cell>
        </row>
        <row r="839">
          <cell r="A839" t="str">
            <v>3013AA</v>
          </cell>
          <cell r="I839">
            <v>48.544739999999997</v>
          </cell>
        </row>
        <row r="840">
          <cell r="A840" t="str">
            <v>3013AB</v>
          </cell>
          <cell r="I840">
            <v>55.060514999999995</v>
          </cell>
        </row>
        <row r="841">
          <cell r="A841" t="str">
            <v>3013AC</v>
          </cell>
          <cell r="I841">
            <v>3.0850199999999997</v>
          </cell>
        </row>
        <row r="842">
          <cell r="A842" t="str">
            <v>3013AD</v>
          </cell>
          <cell r="I842">
            <v>4.4679599999999997</v>
          </cell>
        </row>
        <row r="843">
          <cell r="A843" t="str">
            <v>3013BA</v>
          </cell>
          <cell r="I843">
            <v>34.103654999999996</v>
          </cell>
        </row>
        <row r="844">
          <cell r="A844" t="str">
            <v>3013BB</v>
          </cell>
          <cell r="I844">
            <v>37.880144999999999</v>
          </cell>
        </row>
        <row r="845">
          <cell r="A845" t="str">
            <v>3013CA</v>
          </cell>
          <cell r="I845">
            <v>64.62585</v>
          </cell>
        </row>
        <row r="846">
          <cell r="A846" t="str">
            <v>3013CB</v>
          </cell>
          <cell r="I846">
            <v>66.824369999999988</v>
          </cell>
        </row>
        <row r="847">
          <cell r="A847" t="str">
            <v>3014AA</v>
          </cell>
          <cell r="I847">
            <v>23.5625</v>
          </cell>
        </row>
        <row r="848">
          <cell r="A848" t="str">
            <v>3014AB</v>
          </cell>
          <cell r="I848">
            <v>50.510750000000002</v>
          </cell>
        </row>
        <row r="849">
          <cell r="A849" t="str">
            <v>3015AA</v>
          </cell>
          <cell r="I849">
            <v>6.2498249999999995</v>
          </cell>
        </row>
        <row r="850">
          <cell r="A850" t="str">
            <v>3015AB</v>
          </cell>
          <cell r="I850">
            <v>7.8455249999999994</v>
          </cell>
        </row>
        <row r="851">
          <cell r="A851" t="str">
            <v>3017AA</v>
          </cell>
          <cell r="I851">
            <v>7.7125499999999994</v>
          </cell>
        </row>
        <row r="852">
          <cell r="A852" t="str">
            <v>3017BA</v>
          </cell>
          <cell r="I852">
            <v>10.487295</v>
          </cell>
        </row>
        <row r="853">
          <cell r="A853" t="str">
            <v>3017CA</v>
          </cell>
          <cell r="I853">
            <v>84.518910000000005</v>
          </cell>
        </row>
        <row r="854">
          <cell r="A854" t="str">
            <v>3017DA</v>
          </cell>
          <cell r="I854">
            <v>66.106304999999992</v>
          </cell>
        </row>
        <row r="855">
          <cell r="A855" t="str">
            <v>3019AA</v>
          </cell>
          <cell r="I855">
            <v>4.7427749999999991</v>
          </cell>
        </row>
        <row r="856">
          <cell r="A856" t="str">
            <v>3019AB</v>
          </cell>
          <cell r="I856">
            <v>6.9590249999999996</v>
          </cell>
        </row>
        <row r="857">
          <cell r="A857" t="str">
            <v>3030AA</v>
          </cell>
          <cell r="I857">
            <v>19.449809999999999</v>
          </cell>
        </row>
        <row r="858">
          <cell r="A858" t="str">
            <v>3030AB</v>
          </cell>
          <cell r="I858">
            <v>7.2604349999999993</v>
          </cell>
        </row>
        <row r="859">
          <cell r="A859" t="str">
            <v>3030BA</v>
          </cell>
          <cell r="I859">
            <v>17.561564999999998</v>
          </cell>
        </row>
        <row r="860">
          <cell r="A860" t="str">
            <v>3030CA</v>
          </cell>
          <cell r="I860">
            <v>16.737119999999997</v>
          </cell>
        </row>
        <row r="861">
          <cell r="A861" t="str">
            <v>3030CB</v>
          </cell>
          <cell r="I861">
            <v>11.426985</v>
          </cell>
        </row>
        <row r="862">
          <cell r="A862" t="str">
            <v>3030DA</v>
          </cell>
          <cell r="I862">
            <v>18.421469999999999</v>
          </cell>
        </row>
        <row r="863">
          <cell r="A863" t="str">
            <v>3030DB</v>
          </cell>
          <cell r="I863">
            <v>29.617964999999995</v>
          </cell>
        </row>
        <row r="864">
          <cell r="A864" t="str">
            <v>3030EA</v>
          </cell>
          <cell r="I864">
            <v>17.455185</v>
          </cell>
        </row>
        <row r="865">
          <cell r="A865" t="str">
            <v>3030EB</v>
          </cell>
          <cell r="I865">
            <v>28.660544999999995</v>
          </cell>
        </row>
        <row r="866">
          <cell r="A866" t="str">
            <v>3030EC</v>
          </cell>
          <cell r="I866">
            <v>12.136184999999999</v>
          </cell>
        </row>
        <row r="867">
          <cell r="A867" t="str">
            <v>3030ED</v>
          </cell>
          <cell r="I867">
            <v>30.070080000000001</v>
          </cell>
        </row>
        <row r="868">
          <cell r="A868" t="str">
            <v>3030FA</v>
          </cell>
          <cell r="I868">
            <v>28.775790000000001</v>
          </cell>
        </row>
        <row r="869">
          <cell r="A869" t="str">
            <v>3030FB</v>
          </cell>
          <cell r="I869">
            <v>39.972284999999999</v>
          </cell>
        </row>
        <row r="870">
          <cell r="A870" t="str">
            <v>3030GA</v>
          </cell>
          <cell r="I870">
            <v>20.823884999999997</v>
          </cell>
        </row>
        <row r="871">
          <cell r="A871" t="str">
            <v>3030GB</v>
          </cell>
          <cell r="I871">
            <v>28.696004999999996</v>
          </cell>
        </row>
        <row r="872">
          <cell r="A872" t="str">
            <v>3030GC</v>
          </cell>
          <cell r="I872">
            <v>30.752684999999996</v>
          </cell>
        </row>
        <row r="873">
          <cell r="A873" t="str">
            <v>3030GD</v>
          </cell>
          <cell r="I873">
            <v>18.368279999999999</v>
          </cell>
        </row>
        <row r="874">
          <cell r="A874" t="str">
            <v>3030GE</v>
          </cell>
          <cell r="I874">
            <v>43.926074999999997</v>
          </cell>
        </row>
        <row r="875">
          <cell r="A875" t="str">
            <v>3030GF</v>
          </cell>
          <cell r="I875">
            <v>30.752684999999996</v>
          </cell>
        </row>
        <row r="876">
          <cell r="A876" t="str">
            <v>3030HA</v>
          </cell>
          <cell r="I876">
            <v>10.522754999999998</v>
          </cell>
        </row>
        <row r="877">
          <cell r="A877" t="str">
            <v>3030IA</v>
          </cell>
          <cell r="I877">
            <v>24.121665</v>
          </cell>
        </row>
        <row r="878">
          <cell r="A878" t="str">
            <v>3030JA</v>
          </cell>
          <cell r="I878">
            <v>11.471309999999999</v>
          </cell>
        </row>
        <row r="879">
          <cell r="A879" t="str">
            <v>3031XX</v>
          </cell>
          <cell r="I879">
            <v>6.6487499999999997</v>
          </cell>
        </row>
        <row r="880">
          <cell r="A880" t="str">
            <v>3051AA</v>
          </cell>
          <cell r="I880">
            <v>25.274114999999998</v>
          </cell>
        </row>
        <row r="881">
          <cell r="A881" t="str">
            <v>3051AB</v>
          </cell>
          <cell r="I881">
            <v>14.972985</v>
          </cell>
        </row>
        <row r="882">
          <cell r="A882" t="str">
            <v>3053AA</v>
          </cell>
          <cell r="I882">
            <v>15.531479999999998</v>
          </cell>
        </row>
        <row r="883">
          <cell r="A883" t="str">
            <v>3053AB</v>
          </cell>
          <cell r="I883">
            <v>22.729859999999999</v>
          </cell>
        </row>
        <row r="884">
          <cell r="A884" t="str">
            <v>3053BA</v>
          </cell>
          <cell r="I884">
            <v>16.914419999999996</v>
          </cell>
        </row>
        <row r="885">
          <cell r="A885" t="str">
            <v>3055AA</v>
          </cell>
          <cell r="I885">
            <v>6.5689649999999995</v>
          </cell>
        </row>
        <row r="886">
          <cell r="A886" t="str">
            <v>3057AA</v>
          </cell>
          <cell r="I886">
            <v>37.693980000000003</v>
          </cell>
        </row>
        <row r="887">
          <cell r="A887" t="str">
            <v>3057BA</v>
          </cell>
          <cell r="I887">
            <v>11.630879999999999</v>
          </cell>
        </row>
        <row r="888">
          <cell r="A888" t="str">
            <v>3057BB</v>
          </cell>
          <cell r="I888">
            <v>2.8013400000000002</v>
          </cell>
        </row>
        <row r="889">
          <cell r="A889" t="str">
            <v>3057CA</v>
          </cell>
          <cell r="I889">
            <v>3.5991899999999997</v>
          </cell>
        </row>
        <row r="890">
          <cell r="A890" t="str">
            <v>3057DA</v>
          </cell>
          <cell r="I890">
            <v>6.3384749999999999</v>
          </cell>
        </row>
        <row r="891">
          <cell r="A891" t="str">
            <v>3058AA</v>
          </cell>
          <cell r="I891">
            <v>19.79975</v>
          </cell>
        </row>
        <row r="892">
          <cell r="A892" t="str">
            <v>3058BA</v>
          </cell>
          <cell r="I892">
            <v>21.2135</v>
          </cell>
        </row>
        <row r="893">
          <cell r="A893" t="str">
            <v>3058BB</v>
          </cell>
          <cell r="I893">
            <v>624.47149999999999</v>
          </cell>
        </row>
        <row r="894">
          <cell r="A894" t="str">
            <v>3058CA</v>
          </cell>
          <cell r="I894">
            <v>28.09375</v>
          </cell>
        </row>
        <row r="895">
          <cell r="A895" t="str">
            <v>3058CB</v>
          </cell>
          <cell r="I895">
            <v>714.37149999999997</v>
          </cell>
        </row>
        <row r="896">
          <cell r="A896" t="str">
            <v>3058DD</v>
          </cell>
          <cell r="I896">
            <v>536.5</v>
          </cell>
        </row>
        <row r="897">
          <cell r="A897" t="str">
            <v>3058EA</v>
          </cell>
          <cell r="I897">
            <v>23.925000000000001</v>
          </cell>
        </row>
        <row r="898">
          <cell r="A898" t="str">
            <v>3058FA</v>
          </cell>
          <cell r="I898">
            <v>167.2285</v>
          </cell>
        </row>
        <row r="899">
          <cell r="A899" t="str">
            <v>3058FB</v>
          </cell>
          <cell r="I899">
            <v>127.89</v>
          </cell>
        </row>
        <row r="900">
          <cell r="A900" t="str">
            <v>3058GA</v>
          </cell>
          <cell r="I900">
            <v>142.65099999999998</v>
          </cell>
        </row>
        <row r="901">
          <cell r="A901" t="str">
            <v>3058GB</v>
          </cell>
          <cell r="I901">
            <v>127.89</v>
          </cell>
        </row>
        <row r="902">
          <cell r="A902" t="str">
            <v>3058HA</v>
          </cell>
          <cell r="I902">
            <v>64.843999999999994</v>
          </cell>
        </row>
        <row r="903">
          <cell r="A903" t="str">
            <v>3058HB</v>
          </cell>
          <cell r="I903">
            <v>23.925000000000001</v>
          </cell>
        </row>
        <row r="904">
          <cell r="A904" t="str">
            <v>3059AC</v>
          </cell>
          <cell r="I904">
            <v>12.498999999999999</v>
          </cell>
        </row>
        <row r="905">
          <cell r="A905" t="str">
            <v>3060AA</v>
          </cell>
          <cell r="I905">
            <v>69.412949999999995</v>
          </cell>
        </row>
        <row r="906">
          <cell r="A906" t="str">
            <v>3071AA</v>
          </cell>
          <cell r="I906">
            <v>20.983454999999999</v>
          </cell>
        </row>
        <row r="907">
          <cell r="A907" t="str">
            <v>3071AB</v>
          </cell>
          <cell r="I907">
            <v>20.983454999999999</v>
          </cell>
        </row>
        <row r="908">
          <cell r="A908" t="str">
            <v>3073AA</v>
          </cell>
          <cell r="I908">
            <v>18.900179999999999</v>
          </cell>
        </row>
        <row r="909">
          <cell r="A909" t="str">
            <v>3073BA</v>
          </cell>
          <cell r="I909">
            <v>4.3172550000000003</v>
          </cell>
        </row>
        <row r="910">
          <cell r="A910" t="str">
            <v>3075AA</v>
          </cell>
          <cell r="I910">
            <v>28.696004999999996</v>
          </cell>
        </row>
        <row r="911">
          <cell r="A911" t="str">
            <v>3077AA</v>
          </cell>
          <cell r="I911">
            <v>61.372394999999997</v>
          </cell>
        </row>
        <row r="912">
          <cell r="A912" t="str">
            <v>3077BA</v>
          </cell>
          <cell r="I912">
            <v>6.6487499999999997</v>
          </cell>
        </row>
        <row r="913">
          <cell r="A913" t="str">
            <v>3078AA</v>
          </cell>
          <cell r="I913">
            <v>93.286394999999999</v>
          </cell>
        </row>
        <row r="914">
          <cell r="A914" t="str">
            <v>3101AA</v>
          </cell>
          <cell r="I914">
            <v>216.155295</v>
          </cell>
        </row>
        <row r="915">
          <cell r="A915" t="str">
            <v>3101AC</v>
          </cell>
          <cell r="I915">
            <v>252.27130499999998</v>
          </cell>
        </row>
        <row r="916">
          <cell r="A916" t="str">
            <v>3101AE</v>
          </cell>
          <cell r="I916">
            <v>319.24637999999999</v>
          </cell>
        </row>
        <row r="917">
          <cell r="A917" t="str">
            <v>3101AG</v>
          </cell>
          <cell r="I917">
            <v>349.60014000000001</v>
          </cell>
        </row>
        <row r="918">
          <cell r="A918" t="str">
            <v>3101XB</v>
          </cell>
          <cell r="I918">
            <v>236.58025499999999</v>
          </cell>
        </row>
        <row r="919">
          <cell r="A919" t="str">
            <v>3101XD</v>
          </cell>
          <cell r="I919">
            <v>258.74275499999999</v>
          </cell>
        </row>
        <row r="920">
          <cell r="A920" t="str">
            <v>3103AA</v>
          </cell>
          <cell r="I920">
            <v>252.22697999999997</v>
          </cell>
        </row>
        <row r="921">
          <cell r="A921" t="str">
            <v>3103AC</v>
          </cell>
          <cell r="I921">
            <v>317.34926999999999</v>
          </cell>
        </row>
        <row r="922">
          <cell r="A922" t="str">
            <v>3103AE</v>
          </cell>
          <cell r="I922">
            <v>415.15681499999999</v>
          </cell>
        </row>
        <row r="923">
          <cell r="A923" t="str">
            <v>3103AG</v>
          </cell>
          <cell r="I923">
            <v>479.84471999999994</v>
          </cell>
        </row>
        <row r="924">
          <cell r="A924" t="str">
            <v>3103XB</v>
          </cell>
          <cell r="I924">
            <v>246.81046500000002</v>
          </cell>
        </row>
        <row r="925">
          <cell r="A925" t="str">
            <v>3103XD</v>
          </cell>
          <cell r="I925">
            <v>267.74072999999999</v>
          </cell>
        </row>
        <row r="926">
          <cell r="A926" t="str">
            <v>3105AC</v>
          </cell>
          <cell r="I926">
            <v>385.23743999999999</v>
          </cell>
        </row>
        <row r="927">
          <cell r="A927" t="str">
            <v>3107XB</v>
          </cell>
          <cell r="I927">
            <v>254.30139</v>
          </cell>
        </row>
        <row r="928">
          <cell r="A928" t="str">
            <v>3111AB</v>
          </cell>
          <cell r="I928">
            <v>300.39052500000003</v>
          </cell>
        </row>
        <row r="929">
          <cell r="A929" t="str">
            <v>3111AD</v>
          </cell>
          <cell r="I929">
            <v>365.11388999999997</v>
          </cell>
        </row>
        <row r="930">
          <cell r="A930" t="str">
            <v>3111AE</v>
          </cell>
          <cell r="I930">
            <v>503.27491500000002</v>
          </cell>
        </row>
        <row r="931">
          <cell r="A931" t="str">
            <v>3111AG</v>
          </cell>
          <cell r="I931">
            <v>546.72227999999996</v>
          </cell>
        </row>
        <row r="932">
          <cell r="A932" t="str">
            <v>3111XB</v>
          </cell>
          <cell r="I932">
            <v>275.04548999999997</v>
          </cell>
        </row>
        <row r="933">
          <cell r="A933" t="str">
            <v>3111XD</v>
          </cell>
          <cell r="I933">
            <v>301.32134999999994</v>
          </cell>
        </row>
        <row r="934">
          <cell r="A934" t="str">
            <v>3113AA</v>
          </cell>
          <cell r="I934">
            <v>330.08827500000001</v>
          </cell>
        </row>
        <row r="935">
          <cell r="A935" t="str">
            <v>3113AC</v>
          </cell>
          <cell r="I935">
            <v>439.28734499999996</v>
          </cell>
        </row>
        <row r="936">
          <cell r="A936" t="str">
            <v>3113AE</v>
          </cell>
          <cell r="I936">
            <v>502.53025499999995</v>
          </cell>
        </row>
        <row r="937">
          <cell r="A937" t="str">
            <v>3113AG</v>
          </cell>
          <cell r="I937">
            <v>564.58525499999996</v>
          </cell>
        </row>
        <row r="938">
          <cell r="A938" t="str">
            <v>3113XB</v>
          </cell>
          <cell r="I938">
            <v>361.87816499999997</v>
          </cell>
        </row>
        <row r="939">
          <cell r="A939" t="str">
            <v>3113XD</v>
          </cell>
          <cell r="I939">
            <v>401.19443999999999</v>
          </cell>
        </row>
        <row r="940">
          <cell r="A940" t="str">
            <v>3115AA</v>
          </cell>
          <cell r="I940">
            <v>619.47733499999993</v>
          </cell>
        </row>
        <row r="941">
          <cell r="A941" t="str">
            <v>3117AB</v>
          </cell>
          <cell r="I941">
            <v>459.11834999999996</v>
          </cell>
        </row>
        <row r="942">
          <cell r="A942" t="str">
            <v>3120AB</v>
          </cell>
          <cell r="I942">
            <v>199.52455499999999</v>
          </cell>
        </row>
        <row r="943">
          <cell r="A943" t="str">
            <v>3130AB</v>
          </cell>
          <cell r="I943">
            <v>280.04534999999998</v>
          </cell>
        </row>
        <row r="944">
          <cell r="A944" t="str">
            <v>3135XA</v>
          </cell>
          <cell r="I944">
            <v>213.18551999999997</v>
          </cell>
        </row>
        <row r="945">
          <cell r="A945" t="str">
            <v>3136AA</v>
          </cell>
          <cell r="I945">
            <v>210.50828999999999</v>
          </cell>
        </row>
        <row r="946">
          <cell r="A946" t="str">
            <v>3136AC</v>
          </cell>
          <cell r="I946">
            <v>300.337335</v>
          </cell>
        </row>
        <row r="947">
          <cell r="A947" t="str">
            <v>3136AF</v>
          </cell>
          <cell r="I947">
            <v>384.48391499999997</v>
          </cell>
        </row>
        <row r="948">
          <cell r="A948" t="str">
            <v>3136AH</v>
          </cell>
          <cell r="I948">
            <v>416.93867999999998</v>
          </cell>
        </row>
        <row r="949">
          <cell r="A949" t="str">
            <v>3136XA</v>
          </cell>
          <cell r="I949">
            <v>225.49900499999998</v>
          </cell>
        </row>
        <row r="950">
          <cell r="A950" t="str">
            <v>3137AA</v>
          </cell>
          <cell r="I950">
            <v>194.09917499999997</v>
          </cell>
        </row>
        <row r="951">
          <cell r="A951" t="str">
            <v>3137AC</v>
          </cell>
          <cell r="I951">
            <v>250.44511499999999</v>
          </cell>
        </row>
        <row r="952">
          <cell r="A952" t="str">
            <v>3137AF</v>
          </cell>
          <cell r="I952">
            <v>387.17000999999999</v>
          </cell>
        </row>
        <row r="953">
          <cell r="A953" t="str">
            <v>3137AH</v>
          </cell>
          <cell r="I953">
            <v>393.38437499999998</v>
          </cell>
        </row>
        <row r="954">
          <cell r="A954" t="str">
            <v>3140AA</v>
          </cell>
          <cell r="I954">
            <v>-15.815159999999999</v>
          </cell>
        </row>
        <row r="955">
          <cell r="A955" t="str">
            <v>3148AA</v>
          </cell>
          <cell r="I955">
            <v>304.79642999999999</v>
          </cell>
        </row>
        <row r="956">
          <cell r="A956" t="str">
            <v>3148AB</v>
          </cell>
          <cell r="I956">
            <v>340.91244</v>
          </cell>
        </row>
        <row r="957">
          <cell r="A957" t="str">
            <v>3148AC</v>
          </cell>
          <cell r="I957">
            <v>407.88751500000001</v>
          </cell>
        </row>
        <row r="958">
          <cell r="A958" t="str">
            <v>3148AD</v>
          </cell>
          <cell r="I958">
            <v>328.55462999999997</v>
          </cell>
        </row>
        <row r="959">
          <cell r="A959" t="str">
            <v>3148AE</v>
          </cell>
          <cell r="I959">
            <v>301.95963</v>
          </cell>
        </row>
        <row r="960">
          <cell r="A960" t="str">
            <v>3149AA</v>
          </cell>
          <cell r="I960">
            <v>28.483245</v>
          </cell>
        </row>
        <row r="961">
          <cell r="A961" t="str">
            <v>3149AB</v>
          </cell>
          <cell r="I961">
            <v>19.192724999999999</v>
          </cell>
        </row>
        <row r="962">
          <cell r="A962" t="str">
            <v>3149AC</v>
          </cell>
          <cell r="I962">
            <v>26.896409999999999</v>
          </cell>
        </row>
        <row r="963">
          <cell r="A963" t="str">
            <v>3149AD</v>
          </cell>
          <cell r="I963">
            <v>21.116429999999998</v>
          </cell>
        </row>
        <row r="964">
          <cell r="A964" t="str">
            <v>3149AE</v>
          </cell>
          <cell r="I964">
            <v>24.325559999999999</v>
          </cell>
        </row>
        <row r="965">
          <cell r="A965" t="str">
            <v>3149AF</v>
          </cell>
          <cell r="I965">
            <v>19.831005000000001</v>
          </cell>
        </row>
        <row r="966">
          <cell r="A966" t="str">
            <v>3149AG</v>
          </cell>
          <cell r="I966">
            <v>25.610984999999999</v>
          </cell>
        </row>
        <row r="967">
          <cell r="A967" t="str">
            <v>3149AH</v>
          </cell>
          <cell r="I967">
            <v>26.896409999999999</v>
          </cell>
        </row>
        <row r="968">
          <cell r="A968" t="str">
            <v>3150AA</v>
          </cell>
          <cell r="I968">
            <v>7.1451900000000004</v>
          </cell>
        </row>
        <row r="969">
          <cell r="A969" t="str">
            <v>3150AB</v>
          </cell>
          <cell r="I969">
            <v>81.939194999999998</v>
          </cell>
        </row>
        <row r="970">
          <cell r="A970" t="str">
            <v>3150AC</v>
          </cell>
          <cell r="I970">
            <v>71.664659999999998</v>
          </cell>
        </row>
        <row r="971">
          <cell r="A971" t="str">
            <v>3150AD</v>
          </cell>
          <cell r="I971">
            <v>172.69906499999999</v>
          </cell>
        </row>
        <row r="972">
          <cell r="A972" t="str">
            <v>3150AE</v>
          </cell>
          <cell r="I972">
            <v>157.03460999999999</v>
          </cell>
        </row>
        <row r="973">
          <cell r="A973" t="str">
            <v>3150AF</v>
          </cell>
          <cell r="I973">
            <v>4.6629899999999997</v>
          </cell>
        </row>
        <row r="974">
          <cell r="A974" t="str">
            <v>3150AG</v>
          </cell>
          <cell r="I974">
            <v>15.363044999999998</v>
          </cell>
        </row>
        <row r="975">
          <cell r="A975" t="str">
            <v>3150AH</v>
          </cell>
          <cell r="I975">
            <v>21.719249999999999</v>
          </cell>
        </row>
        <row r="976">
          <cell r="A976" t="str">
            <v>3150AJ</v>
          </cell>
          <cell r="I976">
            <v>42.809084999999996</v>
          </cell>
        </row>
        <row r="977">
          <cell r="A977" t="str">
            <v>3150AK</v>
          </cell>
          <cell r="I977">
            <v>76.221270000000004</v>
          </cell>
        </row>
        <row r="978">
          <cell r="A978" t="str">
            <v>3150AL</v>
          </cell>
          <cell r="I978">
            <v>27.401714999999999</v>
          </cell>
        </row>
        <row r="979">
          <cell r="A979" t="str">
            <v>3150AM</v>
          </cell>
          <cell r="I979">
            <v>21.134159999999998</v>
          </cell>
        </row>
        <row r="980">
          <cell r="A980" t="str">
            <v>3150AN</v>
          </cell>
          <cell r="I980">
            <v>31.541669999999996</v>
          </cell>
        </row>
        <row r="981">
          <cell r="A981" t="str">
            <v>3150AP</v>
          </cell>
          <cell r="I981">
            <v>3.68784</v>
          </cell>
        </row>
        <row r="982">
          <cell r="A982" t="str">
            <v>3150AQ</v>
          </cell>
          <cell r="I982">
            <v>3.17367</v>
          </cell>
        </row>
        <row r="983">
          <cell r="A983" t="str">
            <v>3150AR</v>
          </cell>
          <cell r="I983">
            <v>6.6664799999999991</v>
          </cell>
        </row>
        <row r="984">
          <cell r="A984" t="str">
            <v>3150AS</v>
          </cell>
          <cell r="I984">
            <v>28.811249999999998</v>
          </cell>
        </row>
        <row r="985">
          <cell r="A985" t="str">
            <v>3150AT</v>
          </cell>
          <cell r="I985">
            <v>6.5246399999999998</v>
          </cell>
        </row>
        <row r="986">
          <cell r="A986" t="str">
            <v>3150AU</v>
          </cell>
          <cell r="I986">
            <v>30.433544999999995</v>
          </cell>
        </row>
        <row r="987">
          <cell r="A987" t="str">
            <v>3150BA</v>
          </cell>
          <cell r="I987">
            <v>25.752824999999998</v>
          </cell>
        </row>
        <row r="988">
          <cell r="A988" t="str">
            <v>3150CA</v>
          </cell>
          <cell r="I988">
            <v>31.568264999999997</v>
          </cell>
        </row>
        <row r="989">
          <cell r="A989" t="str">
            <v>3150CB</v>
          </cell>
          <cell r="I989">
            <v>87.754634999999993</v>
          </cell>
        </row>
        <row r="990">
          <cell r="A990" t="str">
            <v>3150FA</v>
          </cell>
          <cell r="I990">
            <v>112.47025499999999</v>
          </cell>
        </row>
        <row r="991">
          <cell r="A991" t="str">
            <v>3160AA</v>
          </cell>
          <cell r="I991">
            <v>351.27562499999999</v>
          </cell>
        </row>
        <row r="992">
          <cell r="A992" t="str">
            <v>3160AB</v>
          </cell>
          <cell r="I992">
            <v>369.00562500000001</v>
          </cell>
        </row>
        <row r="993">
          <cell r="A993" t="str">
            <v>3160AC</v>
          </cell>
          <cell r="I993">
            <v>386.73562499999997</v>
          </cell>
        </row>
        <row r="994">
          <cell r="A994" t="str">
            <v>3161AA</v>
          </cell>
          <cell r="I994">
            <v>350.052255</v>
          </cell>
        </row>
        <row r="995">
          <cell r="A995" t="str">
            <v>3161AB</v>
          </cell>
          <cell r="I995">
            <v>355.37125499999996</v>
          </cell>
        </row>
        <row r="996">
          <cell r="A996" t="str">
            <v>3161AC</v>
          </cell>
          <cell r="I996">
            <v>357.14425499999999</v>
          </cell>
        </row>
        <row r="997">
          <cell r="A997" t="str">
            <v>3161AD</v>
          </cell>
          <cell r="I997">
            <v>270.93212999999997</v>
          </cell>
        </row>
        <row r="998">
          <cell r="A998" t="str">
            <v>3161AE</v>
          </cell>
          <cell r="I998">
            <v>244.33713</v>
          </cell>
        </row>
        <row r="999">
          <cell r="A999" t="str">
            <v>3162AA</v>
          </cell>
          <cell r="I999">
            <v>19.698029999999999</v>
          </cell>
        </row>
        <row r="1000">
          <cell r="A1000" t="str">
            <v>3162CA</v>
          </cell>
          <cell r="I1000">
            <v>44.324999999999996</v>
          </cell>
        </row>
        <row r="1001">
          <cell r="A1001" t="str">
            <v>3164AB</v>
          </cell>
          <cell r="I1001">
            <v>5.7622499999999999</v>
          </cell>
        </row>
        <row r="1002">
          <cell r="A1002" t="str">
            <v>3164AC</v>
          </cell>
          <cell r="I1002">
            <v>12.561705</v>
          </cell>
        </row>
        <row r="1003">
          <cell r="A1003" t="str">
            <v>3164BA</v>
          </cell>
          <cell r="I1003">
            <v>25.203194999999997</v>
          </cell>
        </row>
        <row r="1004">
          <cell r="A1004" t="str">
            <v>3172AA</v>
          </cell>
          <cell r="I1004">
            <v>5.2569449999999991</v>
          </cell>
        </row>
        <row r="1005">
          <cell r="A1005" t="str">
            <v>3172BA</v>
          </cell>
          <cell r="I1005">
            <v>25.203194999999997</v>
          </cell>
        </row>
        <row r="1006">
          <cell r="A1006" t="str">
            <v>3181AA</v>
          </cell>
          <cell r="I1006">
            <v>35.185184999999997</v>
          </cell>
        </row>
        <row r="1007">
          <cell r="A1007" t="str">
            <v>3181AB</v>
          </cell>
          <cell r="I1007">
            <v>64.546064999999999</v>
          </cell>
        </row>
        <row r="1008">
          <cell r="A1008" t="str">
            <v>3181AC</v>
          </cell>
          <cell r="I1008">
            <v>7.9430400000000008</v>
          </cell>
        </row>
        <row r="1009">
          <cell r="A1009" t="str">
            <v>3181AD</v>
          </cell>
          <cell r="I1009">
            <v>11.43585</v>
          </cell>
        </row>
        <row r="1010">
          <cell r="A1010" t="str">
            <v>3181AE</v>
          </cell>
          <cell r="I1010">
            <v>6.9590249999999996</v>
          </cell>
        </row>
        <row r="1011">
          <cell r="A1011" t="str">
            <v>3181AF</v>
          </cell>
          <cell r="I1011">
            <v>15.026174999999999</v>
          </cell>
        </row>
        <row r="1012">
          <cell r="A1012" t="str">
            <v>3181AG</v>
          </cell>
          <cell r="I1012">
            <v>4.618665</v>
          </cell>
        </row>
        <row r="1013">
          <cell r="A1013" t="str">
            <v>3181AH</v>
          </cell>
          <cell r="I1013">
            <v>4.2640649999999996</v>
          </cell>
        </row>
        <row r="1014">
          <cell r="A1014" t="str">
            <v>3181AI</v>
          </cell>
          <cell r="I1014">
            <v>7.0919999999999996</v>
          </cell>
        </row>
        <row r="1015">
          <cell r="A1015" t="str">
            <v>3181AJ</v>
          </cell>
          <cell r="I1015">
            <v>11.91456</v>
          </cell>
        </row>
        <row r="1016">
          <cell r="A1016" t="str">
            <v>3181AK</v>
          </cell>
          <cell r="I1016">
            <v>71.035244999999989</v>
          </cell>
        </row>
        <row r="1017">
          <cell r="A1017" t="str">
            <v>3181AL</v>
          </cell>
          <cell r="I1017">
            <v>6.9856199999999999</v>
          </cell>
        </row>
        <row r="1018">
          <cell r="A1018" t="str">
            <v>3181AM</v>
          </cell>
          <cell r="I1018">
            <v>15.079365000000001</v>
          </cell>
        </row>
        <row r="1019">
          <cell r="A1019" t="str">
            <v>3181AN</v>
          </cell>
          <cell r="I1019">
            <v>4.104495</v>
          </cell>
        </row>
        <row r="1020">
          <cell r="A1020" t="str">
            <v>3181AP</v>
          </cell>
          <cell r="I1020">
            <v>1.6134299999999999</v>
          </cell>
        </row>
        <row r="1021">
          <cell r="A1021" t="str">
            <v>3181AQ</v>
          </cell>
          <cell r="I1021">
            <v>5.6913299999999998</v>
          </cell>
        </row>
        <row r="1022">
          <cell r="A1022" t="str">
            <v>3181AR</v>
          </cell>
          <cell r="I1022">
            <v>2.0389499999999998</v>
          </cell>
        </row>
        <row r="1023">
          <cell r="A1023" t="str">
            <v>3181AS</v>
          </cell>
          <cell r="I1023">
            <v>6.9856199999999999</v>
          </cell>
        </row>
        <row r="1024">
          <cell r="A1024" t="str">
            <v>3181AT</v>
          </cell>
          <cell r="I1024">
            <v>10.061774999999999</v>
          </cell>
        </row>
        <row r="1025">
          <cell r="A1025" t="str">
            <v>3181AW</v>
          </cell>
          <cell r="I1025">
            <v>3.5814599999999999</v>
          </cell>
        </row>
        <row r="1026">
          <cell r="A1026" t="str">
            <v>3181AY</v>
          </cell>
          <cell r="I1026">
            <v>2.7481499999999999</v>
          </cell>
        </row>
        <row r="1027">
          <cell r="A1027" t="str">
            <v>3181BA</v>
          </cell>
          <cell r="I1027">
            <v>25.203194999999997</v>
          </cell>
        </row>
        <row r="1028">
          <cell r="A1028" t="str">
            <v>3181BB</v>
          </cell>
          <cell r="I1028">
            <v>3.8119499999999995</v>
          </cell>
        </row>
        <row r="1029">
          <cell r="A1029" t="str">
            <v>3181BC</v>
          </cell>
          <cell r="I1029">
            <v>4.0247099999999998</v>
          </cell>
        </row>
        <row r="1030">
          <cell r="A1030" t="str">
            <v>3181BD</v>
          </cell>
          <cell r="I1030">
            <v>3.8119499999999995</v>
          </cell>
        </row>
        <row r="1031">
          <cell r="A1031" t="str">
            <v>3181BE</v>
          </cell>
          <cell r="I1031">
            <v>4.0247099999999998</v>
          </cell>
        </row>
        <row r="1032">
          <cell r="A1032" t="str">
            <v>3181BF</v>
          </cell>
          <cell r="I1032">
            <v>1.3740749999999999</v>
          </cell>
        </row>
        <row r="1033">
          <cell r="A1033" t="str">
            <v>3181BG</v>
          </cell>
          <cell r="I1033">
            <v>2.5708499999999996</v>
          </cell>
        </row>
        <row r="1034">
          <cell r="A1034" t="str">
            <v>3181CA</v>
          </cell>
          <cell r="I1034">
            <v>3.4839449999999998</v>
          </cell>
        </row>
        <row r="1035">
          <cell r="A1035" t="str">
            <v>3181DA</v>
          </cell>
          <cell r="I1035">
            <v>12.499649999999999</v>
          </cell>
        </row>
        <row r="1036">
          <cell r="A1036" t="str">
            <v>3181EA</v>
          </cell>
          <cell r="I1036">
            <v>9.7249049999999997</v>
          </cell>
        </row>
        <row r="1037">
          <cell r="A1037" t="str">
            <v>3181FA</v>
          </cell>
          <cell r="I1037">
            <v>1.48932</v>
          </cell>
        </row>
        <row r="1038">
          <cell r="A1038" t="str">
            <v>3182AA</v>
          </cell>
          <cell r="I1038">
            <v>9.4323599999999992</v>
          </cell>
        </row>
        <row r="1039">
          <cell r="A1039" t="str">
            <v>3182BA</v>
          </cell>
          <cell r="I1039">
            <v>10.1061</v>
          </cell>
        </row>
        <row r="1040">
          <cell r="A1040" t="str">
            <v>3182CA</v>
          </cell>
          <cell r="I1040">
            <v>14.955254999999999</v>
          </cell>
        </row>
        <row r="1041">
          <cell r="A1041" t="str">
            <v>3183AA</v>
          </cell>
          <cell r="I1041">
            <v>27.499229999999997</v>
          </cell>
        </row>
        <row r="1042">
          <cell r="A1042" t="str">
            <v>3183AB</v>
          </cell>
          <cell r="I1042">
            <v>35.069940000000003</v>
          </cell>
        </row>
        <row r="1043">
          <cell r="A1043" t="str">
            <v>3183AC</v>
          </cell>
          <cell r="I1043">
            <v>39.608819999999994</v>
          </cell>
        </row>
        <row r="1044">
          <cell r="A1044" t="str">
            <v>3183AD</v>
          </cell>
          <cell r="I1044">
            <v>45.787724999999995</v>
          </cell>
        </row>
        <row r="1045">
          <cell r="A1045" t="str">
            <v>3183AE</v>
          </cell>
          <cell r="I1045">
            <v>50.335470000000001</v>
          </cell>
        </row>
        <row r="1046">
          <cell r="A1046" t="str">
            <v>3183BA</v>
          </cell>
          <cell r="I1046">
            <v>22.002929999999999</v>
          </cell>
        </row>
        <row r="1047">
          <cell r="A1047" t="str">
            <v>3183BB</v>
          </cell>
          <cell r="I1047">
            <v>24.405345000000001</v>
          </cell>
        </row>
        <row r="1048">
          <cell r="A1048" t="str">
            <v>3183BC</v>
          </cell>
          <cell r="I1048">
            <v>33.554025000000003</v>
          </cell>
        </row>
        <row r="1049">
          <cell r="A1049" t="str">
            <v>3183BD</v>
          </cell>
          <cell r="I1049">
            <v>41.248844999999996</v>
          </cell>
        </row>
        <row r="1050">
          <cell r="A1050" t="str">
            <v>3183BE</v>
          </cell>
          <cell r="I1050">
            <v>42.897734999999997</v>
          </cell>
        </row>
        <row r="1051">
          <cell r="A1051" t="str">
            <v>3190AA</v>
          </cell>
          <cell r="I1051">
            <v>472.33606499999991</v>
          </cell>
        </row>
        <row r="1052">
          <cell r="A1052" t="str">
            <v>3190AB</v>
          </cell>
          <cell r="I1052">
            <v>537.89274</v>
          </cell>
        </row>
        <row r="1053">
          <cell r="A1053" t="str">
            <v>3190AC</v>
          </cell>
          <cell r="I1053">
            <v>606.41918999999996</v>
          </cell>
        </row>
        <row r="1054">
          <cell r="A1054" t="str">
            <v>3191AA</v>
          </cell>
          <cell r="I1054">
            <v>13.847129999999998</v>
          </cell>
        </row>
        <row r="1055">
          <cell r="A1055" t="str">
            <v>3191AB</v>
          </cell>
          <cell r="I1055">
            <v>18.279630000000001</v>
          </cell>
        </row>
        <row r="1056">
          <cell r="A1056" t="str">
            <v>3191AC</v>
          </cell>
          <cell r="I1056">
            <v>19.946249999999999</v>
          </cell>
        </row>
        <row r="1057">
          <cell r="A1057" t="str">
            <v>3192AA</v>
          </cell>
          <cell r="I1057">
            <v>232.70624999999998</v>
          </cell>
        </row>
        <row r="1058">
          <cell r="A1058" t="str">
            <v>3192AB</v>
          </cell>
          <cell r="I1058">
            <v>267.14677499999999</v>
          </cell>
        </row>
        <row r="1059">
          <cell r="A1059" t="str">
            <v>3195AA</v>
          </cell>
          <cell r="I1059">
            <v>180.06587999999999</v>
          </cell>
        </row>
        <row r="1060">
          <cell r="A1060" t="str">
            <v>3195AB</v>
          </cell>
          <cell r="I1060">
            <v>166.76838000000001</v>
          </cell>
        </row>
        <row r="1061">
          <cell r="A1061" t="str">
            <v>3195BA</v>
          </cell>
          <cell r="I1061">
            <v>446.29955999999999</v>
          </cell>
        </row>
        <row r="1062">
          <cell r="A1062" t="str">
            <v>3195BB</v>
          </cell>
          <cell r="I1062">
            <v>393.10955999999999</v>
          </cell>
        </row>
        <row r="1063">
          <cell r="A1063" t="str">
            <v>3195CA</v>
          </cell>
          <cell r="I1063">
            <v>504.19687499999998</v>
          </cell>
        </row>
        <row r="1064">
          <cell r="A1064" t="str">
            <v>3195CB</v>
          </cell>
          <cell r="I1064">
            <v>415.546875</v>
          </cell>
        </row>
        <row r="1065">
          <cell r="A1065" t="str">
            <v>3211AA</v>
          </cell>
          <cell r="I1065">
            <v>319.88465999999994</v>
          </cell>
        </row>
        <row r="1066">
          <cell r="A1066" t="str">
            <v>3211BA</v>
          </cell>
          <cell r="I1066">
            <v>408.79174499999999</v>
          </cell>
        </row>
        <row r="1067">
          <cell r="A1067" t="str">
            <v>3211CA</v>
          </cell>
          <cell r="I1067">
            <v>497.93818500000003</v>
          </cell>
        </row>
        <row r="1068">
          <cell r="A1068" t="str">
            <v>3211CB</v>
          </cell>
          <cell r="I1068">
            <v>539.09838000000002</v>
          </cell>
        </row>
        <row r="1069">
          <cell r="A1069" t="str">
            <v>3213AA</v>
          </cell>
          <cell r="I1069">
            <v>468.67481999999995</v>
          </cell>
        </row>
        <row r="1070">
          <cell r="A1070" t="str">
            <v>3213BA</v>
          </cell>
          <cell r="I1070">
            <v>546.19038</v>
          </cell>
        </row>
        <row r="1071">
          <cell r="A1071" t="str">
            <v>3213CA</v>
          </cell>
          <cell r="I1071">
            <v>1013.42907</v>
          </cell>
        </row>
        <row r="1072">
          <cell r="A1072" t="str">
            <v>3213CB</v>
          </cell>
          <cell r="I1072">
            <v>1079.1098549999999</v>
          </cell>
        </row>
        <row r="1073">
          <cell r="A1073" t="str">
            <v>3213CC</v>
          </cell>
          <cell r="I1073">
            <v>1105.988535</v>
          </cell>
        </row>
        <row r="1074">
          <cell r="A1074" t="str">
            <v>3213CD</v>
          </cell>
          <cell r="I1074">
            <v>916.596675</v>
          </cell>
        </row>
        <row r="1075">
          <cell r="A1075" t="str">
            <v>3213CE</v>
          </cell>
          <cell r="I1075">
            <v>1162.9550249999998</v>
          </cell>
        </row>
        <row r="1076">
          <cell r="A1076" t="str">
            <v>3213CF</v>
          </cell>
          <cell r="I1076">
            <v>1235.7544049999999</v>
          </cell>
        </row>
        <row r="1077">
          <cell r="A1077" t="str">
            <v>3214AA</v>
          </cell>
          <cell r="I1077">
            <v>483.69212999999996</v>
          </cell>
        </row>
        <row r="1078">
          <cell r="A1078" t="str">
            <v>3214AB</v>
          </cell>
          <cell r="I1078">
            <v>1091.4942599999999</v>
          </cell>
        </row>
        <row r="1079">
          <cell r="A1079" t="str">
            <v>3214AC</v>
          </cell>
          <cell r="I1079">
            <v>1135.81926</v>
          </cell>
        </row>
        <row r="1080">
          <cell r="A1080" t="str">
            <v>3214AD</v>
          </cell>
          <cell r="I1080">
            <v>1180.14426</v>
          </cell>
        </row>
        <row r="1081">
          <cell r="A1081" t="str">
            <v>3214AE</v>
          </cell>
          <cell r="I1081">
            <v>1002.84426</v>
          </cell>
        </row>
        <row r="1082">
          <cell r="A1082" t="str">
            <v>3214AF</v>
          </cell>
          <cell r="I1082">
            <v>1346.36301</v>
          </cell>
        </row>
        <row r="1083">
          <cell r="A1083" t="str">
            <v>3214AG</v>
          </cell>
          <cell r="I1083">
            <v>1390.6880099999998</v>
          </cell>
        </row>
        <row r="1084">
          <cell r="A1084" t="str">
            <v>3215AA</v>
          </cell>
          <cell r="I1084">
            <v>255.125835</v>
          </cell>
        </row>
        <row r="1085">
          <cell r="A1085" t="str">
            <v>3215BA</v>
          </cell>
          <cell r="I1085">
            <v>346.80766499999999</v>
          </cell>
        </row>
        <row r="1086">
          <cell r="A1086" t="str">
            <v>3215CA</v>
          </cell>
          <cell r="I1086">
            <v>441.16672499999999</v>
          </cell>
        </row>
        <row r="1087">
          <cell r="A1087" t="str">
            <v>3215DA</v>
          </cell>
          <cell r="I1087">
            <v>466.50289499999997</v>
          </cell>
        </row>
        <row r="1088">
          <cell r="A1088" t="str">
            <v>3217AA</v>
          </cell>
          <cell r="I1088">
            <v>434.73073499999998</v>
          </cell>
        </row>
        <row r="1089">
          <cell r="A1089" t="str">
            <v>3217BA</v>
          </cell>
          <cell r="I1089">
            <v>523.63781999999992</v>
          </cell>
        </row>
        <row r="1090">
          <cell r="A1090" t="str">
            <v>3217CA</v>
          </cell>
          <cell r="I1090">
            <v>791.03281499999991</v>
          </cell>
        </row>
        <row r="1091">
          <cell r="A1091" t="str">
            <v>3217CB</v>
          </cell>
          <cell r="I1091">
            <v>849.49748999999997</v>
          </cell>
        </row>
        <row r="1092">
          <cell r="A1092" t="str">
            <v>3218AA</v>
          </cell>
          <cell r="I1092">
            <v>371.77150499999999</v>
          </cell>
        </row>
        <row r="1093">
          <cell r="A1093" t="str">
            <v>3218AB</v>
          </cell>
          <cell r="I1093">
            <v>720.28125</v>
          </cell>
        </row>
        <row r="1094">
          <cell r="A1094" t="str">
            <v>3218AC</v>
          </cell>
          <cell r="I1094">
            <v>773.47124999999994</v>
          </cell>
        </row>
        <row r="1095">
          <cell r="A1095" t="str">
            <v>3221AA</v>
          </cell>
          <cell r="I1095">
            <v>396.88604999999995</v>
          </cell>
        </row>
        <row r="1096">
          <cell r="A1096" t="str">
            <v>3221AB</v>
          </cell>
          <cell r="I1096">
            <v>477.48662999999999</v>
          </cell>
        </row>
        <row r="1097">
          <cell r="A1097" t="str">
            <v>3221BA</v>
          </cell>
          <cell r="I1097">
            <v>803.390625</v>
          </cell>
        </row>
        <row r="1098">
          <cell r="A1098" t="str">
            <v>3221BB</v>
          </cell>
          <cell r="I1098">
            <v>914.203125</v>
          </cell>
        </row>
        <row r="1099">
          <cell r="A1099" t="str">
            <v>3221CA</v>
          </cell>
          <cell r="I1099">
            <v>947.44687499999998</v>
          </cell>
        </row>
        <row r="1100">
          <cell r="A1100" t="str">
            <v>3221CB</v>
          </cell>
          <cell r="I1100">
            <v>1074.8812499999999</v>
          </cell>
        </row>
        <row r="1101">
          <cell r="A1101" t="str">
            <v>3231AA</v>
          </cell>
          <cell r="I1101">
            <v>288.66212999999999</v>
          </cell>
        </row>
        <row r="1102">
          <cell r="A1102" t="str">
            <v>3231AB</v>
          </cell>
          <cell r="I1102">
            <v>355.87655999999998</v>
          </cell>
        </row>
        <row r="1103">
          <cell r="A1103" t="str">
            <v>3231AC</v>
          </cell>
          <cell r="I1103">
            <v>428.29474499999998</v>
          </cell>
        </row>
        <row r="1104">
          <cell r="A1104" t="str">
            <v>3231AD</v>
          </cell>
          <cell r="I1104">
            <v>513.46080000000006</v>
          </cell>
        </row>
        <row r="1105">
          <cell r="A1105" t="str">
            <v>3231BA</v>
          </cell>
          <cell r="I1105">
            <v>197.99977499999997</v>
          </cell>
        </row>
        <row r="1106">
          <cell r="A1106" t="str">
            <v>3231BB</v>
          </cell>
          <cell r="I1106">
            <v>241.78400999999999</v>
          </cell>
        </row>
        <row r="1107">
          <cell r="A1107" t="str">
            <v>3235AA</v>
          </cell>
          <cell r="I1107">
            <v>417.34646999999995</v>
          </cell>
        </row>
        <row r="1108">
          <cell r="A1108" t="str">
            <v>3235AB</v>
          </cell>
          <cell r="I1108">
            <v>479.87131499999992</v>
          </cell>
        </row>
        <row r="1109">
          <cell r="A1109" t="str">
            <v>3235BA</v>
          </cell>
          <cell r="I1109">
            <v>342.85387499999996</v>
          </cell>
        </row>
        <row r="1110">
          <cell r="A1110" t="str">
            <v>3235BB</v>
          </cell>
          <cell r="I1110">
            <v>342.85387499999996</v>
          </cell>
        </row>
        <row r="1111">
          <cell r="A1111" t="str">
            <v>3235CA</v>
          </cell>
          <cell r="I1111">
            <v>1054.6158600000001</v>
          </cell>
        </row>
        <row r="1112">
          <cell r="A1112" t="str">
            <v>3236AA</v>
          </cell>
          <cell r="I1112">
            <v>430.02341999999999</v>
          </cell>
        </row>
        <row r="1113">
          <cell r="A1113" t="str">
            <v>3236BA</v>
          </cell>
          <cell r="I1113">
            <v>498.45235499999995</v>
          </cell>
        </row>
        <row r="1114">
          <cell r="A1114" t="str">
            <v>3236CA</v>
          </cell>
          <cell r="I1114">
            <v>635.52298499999995</v>
          </cell>
        </row>
        <row r="1115">
          <cell r="A1115" t="str">
            <v>3236CB</v>
          </cell>
          <cell r="I1115">
            <v>731.63731499999994</v>
          </cell>
        </row>
        <row r="1116">
          <cell r="A1116" t="str">
            <v>3237AA</v>
          </cell>
          <cell r="I1116">
            <v>369.00562500000001</v>
          </cell>
        </row>
        <row r="1117">
          <cell r="A1117" t="str">
            <v>3241AB</v>
          </cell>
          <cell r="I1117">
            <v>7.1451900000000004</v>
          </cell>
        </row>
        <row r="1118">
          <cell r="A1118" t="str">
            <v>3241AC</v>
          </cell>
          <cell r="I1118">
            <v>5.0530499999999998</v>
          </cell>
        </row>
        <row r="1119">
          <cell r="A1119" t="str">
            <v>3241AD</v>
          </cell>
          <cell r="I1119">
            <v>15.939269999999999</v>
          </cell>
        </row>
        <row r="1120">
          <cell r="A1120" t="str">
            <v>3241AE</v>
          </cell>
          <cell r="I1120">
            <v>15.575804999999999</v>
          </cell>
        </row>
        <row r="1121">
          <cell r="A1121" t="str">
            <v>3241AF</v>
          </cell>
          <cell r="I1121">
            <v>39.732929999999996</v>
          </cell>
        </row>
        <row r="1122">
          <cell r="A1122" t="str">
            <v>3241AG</v>
          </cell>
          <cell r="I1122">
            <v>11.090114999999999</v>
          </cell>
        </row>
        <row r="1123">
          <cell r="A1123" t="str">
            <v>3241AH</v>
          </cell>
          <cell r="I1123">
            <v>10.132695</v>
          </cell>
        </row>
        <row r="1124">
          <cell r="A1124" t="str">
            <v>3241AJ</v>
          </cell>
          <cell r="I1124">
            <v>5.5494899999999996</v>
          </cell>
        </row>
        <row r="1125">
          <cell r="A1125" t="str">
            <v>3241AK</v>
          </cell>
          <cell r="I1125">
            <v>69.714359999999999</v>
          </cell>
        </row>
        <row r="1126">
          <cell r="A1126" t="str">
            <v>3241AL</v>
          </cell>
          <cell r="I1126">
            <v>10.726649999999999</v>
          </cell>
        </row>
        <row r="1127">
          <cell r="A1127" t="str">
            <v>3241AM</v>
          </cell>
          <cell r="I1127">
            <v>8.4394799999999996</v>
          </cell>
        </row>
        <row r="1128">
          <cell r="A1128" t="str">
            <v>3241DA</v>
          </cell>
          <cell r="I1128">
            <v>53.730764999999998</v>
          </cell>
        </row>
        <row r="1129">
          <cell r="A1129" t="str">
            <v>3241DB</v>
          </cell>
          <cell r="I1129">
            <v>72.311804999999993</v>
          </cell>
        </row>
        <row r="1130">
          <cell r="A1130" t="str">
            <v>3251AA</v>
          </cell>
          <cell r="I1130">
            <v>9.7426349999999999</v>
          </cell>
        </row>
        <row r="1131">
          <cell r="A1131" t="str">
            <v>3251AB</v>
          </cell>
          <cell r="I1131">
            <v>7.1983799999999993</v>
          </cell>
        </row>
        <row r="1132">
          <cell r="A1132" t="str">
            <v>3251AC</v>
          </cell>
          <cell r="I1132">
            <v>78.517304999999993</v>
          </cell>
        </row>
        <row r="1133">
          <cell r="A1133" t="str">
            <v>3251AD</v>
          </cell>
          <cell r="I1133">
            <v>58.180994999999996</v>
          </cell>
        </row>
        <row r="1134">
          <cell r="A1134" t="str">
            <v>3251AE</v>
          </cell>
          <cell r="I1134">
            <v>29.892779999999998</v>
          </cell>
        </row>
        <row r="1135">
          <cell r="A1135" t="str">
            <v>3251AF</v>
          </cell>
          <cell r="I1135">
            <v>23.217434999999998</v>
          </cell>
        </row>
        <row r="1136">
          <cell r="A1136" t="str">
            <v>3251AG</v>
          </cell>
          <cell r="I1136">
            <v>9.2018699999999995</v>
          </cell>
        </row>
        <row r="1137">
          <cell r="A1137" t="str">
            <v>3251AH</v>
          </cell>
          <cell r="I1137">
            <v>9.4146299999999989</v>
          </cell>
        </row>
        <row r="1138">
          <cell r="A1138" t="str">
            <v>3251BA</v>
          </cell>
          <cell r="I1138">
            <v>22.153634999999998</v>
          </cell>
        </row>
        <row r="1139">
          <cell r="A1139" t="str">
            <v>3251CA</v>
          </cell>
          <cell r="I1139">
            <v>63.89005499999999</v>
          </cell>
        </row>
        <row r="1140">
          <cell r="A1140" t="str">
            <v>3251CB</v>
          </cell>
          <cell r="I1140">
            <v>93.977864999999994</v>
          </cell>
        </row>
        <row r="1141">
          <cell r="A1141" t="str">
            <v>3261AA</v>
          </cell>
          <cell r="I1141">
            <v>925.99357499999996</v>
          </cell>
        </row>
        <row r="1142">
          <cell r="A1142" t="str">
            <v>3261AB</v>
          </cell>
          <cell r="I1142">
            <v>1124.3302199999998</v>
          </cell>
        </row>
        <row r="1143">
          <cell r="A1143" t="str">
            <v>3261BA</v>
          </cell>
          <cell r="I1143">
            <v>7.0388099999999998</v>
          </cell>
        </row>
        <row r="1144">
          <cell r="A1144" t="str">
            <v>3261CA</v>
          </cell>
          <cell r="I1144">
            <v>53.101349999999996</v>
          </cell>
        </row>
        <row r="1145">
          <cell r="A1145" t="str">
            <v>3261DA</v>
          </cell>
          <cell r="I1145">
            <v>22.153634999999998</v>
          </cell>
        </row>
        <row r="1146">
          <cell r="A1146" t="str">
            <v>3271AA</v>
          </cell>
          <cell r="I1146">
            <v>382.45382999999998</v>
          </cell>
        </row>
        <row r="1147">
          <cell r="A1147" t="str">
            <v>3271BA</v>
          </cell>
          <cell r="I1147">
            <v>1219.7442149999999</v>
          </cell>
        </row>
        <row r="1148">
          <cell r="A1148" t="str">
            <v>3271CA</v>
          </cell>
          <cell r="I1148">
            <v>1203.1223400000001</v>
          </cell>
        </row>
        <row r="1149">
          <cell r="A1149" t="str">
            <v>3271DA</v>
          </cell>
          <cell r="I1149">
            <v>4.2640649999999996</v>
          </cell>
        </row>
        <row r="1150">
          <cell r="A1150" t="str">
            <v>3271EA</v>
          </cell>
          <cell r="I1150">
            <v>53.101349999999996</v>
          </cell>
        </row>
        <row r="1151">
          <cell r="A1151" t="str">
            <v>3271FA</v>
          </cell>
          <cell r="I1151">
            <v>22.153634999999998</v>
          </cell>
        </row>
        <row r="1152">
          <cell r="A1152" t="str">
            <v>3281AA</v>
          </cell>
          <cell r="I1152">
            <v>137.23906499999998</v>
          </cell>
        </row>
        <row r="1153">
          <cell r="A1153" t="str">
            <v>3281AB</v>
          </cell>
          <cell r="I1153">
            <v>222.33420000000001</v>
          </cell>
        </row>
        <row r="1154">
          <cell r="A1154" t="str">
            <v>3281BA</v>
          </cell>
          <cell r="I1154">
            <v>150.625215</v>
          </cell>
        </row>
        <row r="1155">
          <cell r="A1155" t="str">
            <v>3281BB</v>
          </cell>
          <cell r="I1155">
            <v>249.08877000000001</v>
          </cell>
        </row>
        <row r="1156">
          <cell r="A1156" t="str">
            <v>3281CA</v>
          </cell>
          <cell r="I1156">
            <v>36.559260000000002</v>
          </cell>
        </row>
        <row r="1157">
          <cell r="A1157" t="str">
            <v>3290AA</v>
          </cell>
          <cell r="I1157">
            <v>1499.6831849999999</v>
          </cell>
        </row>
        <row r="1158">
          <cell r="A1158" t="str">
            <v>3290AB</v>
          </cell>
          <cell r="I1158">
            <v>1677.2757299999998</v>
          </cell>
        </row>
        <row r="1159">
          <cell r="A1159" t="str">
            <v>3290AC</v>
          </cell>
          <cell r="I1159">
            <v>1967.1966899999998</v>
          </cell>
        </row>
        <row r="1160">
          <cell r="A1160" t="str">
            <v>3290AD</v>
          </cell>
          <cell r="I1160">
            <v>2493.999315</v>
          </cell>
        </row>
        <row r="1161">
          <cell r="A1161" t="str">
            <v>3291AA</v>
          </cell>
          <cell r="I1161">
            <v>1849.3276499999997</v>
          </cell>
        </row>
        <row r="1162">
          <cell r="A1162" t="str">
            <v>3291AB</v>
          </cell>
          <cell r="I1162">
            <v>2023.6933349999999</v>
          </cell>
        </row>
        <row r="1163">
          <cell r="A1163" t="str">
            <v>3291AC</v>
          </cell>
          <cell r="I1163">
            <v>2310.5292749999999</v>
          </cell>
        </row>
        <row r="1164">
          <cell r="A1164" t="str">
            <v>3291AD</v>
          </cell>
          <cell r="I1164">
            <v>3191.3379449999998</v>
          </cell>
        </row>
        <row r="1165">
          <cell r="A1165" t="str">
            <v>3292AA</v>
          </cell>
          <cell r="I1165">
            <v>1706.1578999999999</v>
          </cell>
        </row>
        <row r="1166">
          <cell r="A1166" t="str">
            <v>3292AB</v>
          </cell>
          <cell r="I1166">
            <v>1880.5235849999999</v>
          </cell>
        </row>
        <row r="1167">
          <cell r="A1167" t="str">
            <v>3292AC</v>
          </cell>
          <cell r="I1167">
            <v>2167.3595249999998</v>
          </cell>
        </row>
        <row r="1168">
          <cell r="A1168" t="str">
            <v>3292AD</v>
          </cell>
          <cell r="I1168">
            <v>2905.0161749999997</v>
          </cell>
        </row>
        <row r="1169">
          <cell r="A1169" t="str">
            <v>3293AA</v>
          </cell>
          <cell r="I1169">
            <v>1328.0833799999998</v>
          </cell>
        </row>
        <row r="1170">
          <cell r="A1170" t="str">
            <v>3293AB</v>
          </cell>
          <cell r="I1170">
            <v>1624.1123249999998</v>
          </cell>
        </row>
        <row r="1171">
          <cell r="A1171" t="str">
            <v>3293AC</v>
          </cell>
          <cell r="I1171">
            <v>2039.916285</v>
          </cell>
        </row>
        <row r="1172">
          <cell r="A1172" t="str">
            <v>3293AD</v>
          </cell>
          <cell r="I1172">
            <v>2534.89356</v>
          </cell>
        </row>
        <row r="1173">
          <cell r="A1173" t="str">
            <v>3300AA</v>
          </cell>
          <cell r="I1173">
            <v>88.978004999999996</v>
          </cell>
        </row>
        <row r="1174">
          <cell r="A1174" t="str">
            <v>3300AB</v>
          </cell>
          <cell r="I1174">
            <v>75.90213</v>
          </cell>
        </row>
        <row r="1175">
          <cell r="A1175" t="str">
            <v>3300AC</v>
          </cell>
          <cell r="I1175">
            <v>92.284649999999985</v>
          </cell>
        </row>
        <row r="1176">
          <cell r="A1176" t="str">
            <v>3300AD</v>
          </cell>
          <cell r="I1176">
            <v>209.08989</v>
          </cell>
        </row>
        <row r="1177">
          <cell r="A1177" t="str">
            <v>3300AE</v>
          </cell>
          <cell r="I1177">
            <v>317.27834999999999</v>
          </cell>
        </row>
        <row r="1178">
          <cell r="A1178" t="str">
            <v>3300AF</v>
          </cell>
          <cell r="I1178">
            <v>85.236975000000001</v>
          </cell>
        </row>
        <row r="1179">
          <cell r="A1179" t="str">
            <v>3300BA</v>
          </cell>
          <cell r="I1179">
            <v>124.296165</v>
          </cell>
        </row>
        <row r="1180">
          <cell r="A1180" t="str">
            <v>3300BB</v>
          </cell>
          <cell r="I1180">
            <v>214.53299999999999</v>
          </cell>
        </row>
        <row r="1181">
          <cell r="A1181" t="str">
            <v>3300BC</v>
          </cell>
          <cell r="I1181">
            <v>398.02076999999997</v>
          </cell>
        </row>
        <row r="1182">
          <cell r="A1182" t="str">
            <v>3300BD</v>
          </cell>
          <cell r="I1182">
            <v>160.26147</v>
          </cell>
        </row>
        <row r="1183">
          <cell r="A1183" t="str">
            <v>3300BE</v>
          </cell>
          <cell r="I1183">
            <v>149.35751999999999</v>
          </cell>
        </row>
        <row r="1184">
          <cell r="A1184" t="str">
            <v>3300BF</v>
          </cell>
          <cell r="I1184">
            <v>230.72935499999997</v>
          </cell>
        </row>
        <row r="1185">
          <cell r="A1185" t="str">
            <v>3300CA</v>
          </cell>
          <cell r="I1185">
            <v>8.4040199999999992</v>
          </cell>
        </row>
        <row r="1186">
          <cell r="A1186" t="str">
            <v>3300CB</v>
          </cell>
          <cell r="I1186">
            <v>44.192025000000001</v>
          </cell>
        </row>
        <row r="1187">
          <cell r="A1187" t="str">
            <v>3300DA</v>
          </cell>
          <cell r="I1187">
            <v>135.50152499999999</v>
          </cell>
        </row>
        <row r="1188">
          <cell r="A1188" t="str">
            <v>3300EA</v>
          </cell>
          <cell r="I1188">
            <v>120.218265</v>
          </cell>
        </row>
        <row r="1189">
          <cell r="A1189" t="str">
            <v>3300EB</v>
          </cell>
          <cell r="I1189">
            <v>105.02365499999999</v>
          </cell>
        </row>
        <row r="1190">
          <cell r="A1190" t="str">
            <v>3300EC</v>
          </cell>
          <cell r="I1190">
            <v>124.05681</v>
          </cell>
        </row>
        <row r="1191">
          <cell r="A1191" t="str">
            <v>3300ED</v>
          </cell>
          <cell r="I1191">
            <v>118.09952999999999</v>
          </cell>
        </row>
        <row r="1192">
          <cell r="A1192" t="str">
            <v>3300EE</v>
          </cell>
          <cell r="I1192">
            <v>256.16303999999997</v>
          </cell>
        </row>
        <row r="1193">
          <cell r="A1193" t="str">
            <v>3300EF</v>
          </cell>
          <cell r="I1193">
            <v>382.96799999999996</v>
          </cell>
        </row>
        <row r="1194">
          <cell r="A1194" t="str">
            <v>3300FA</v>
          </cell>
          <cell r="I1194">
            <v>156.901635</v>
          </cell>
        </row>
        <row r="1195">
          <cell r="A1195" t="str">
            <v>3300FB</v>
          </cell>
          <cell r="I1195">
            <v>260.82603</v>
          </cell>
        </row>
        <row r="1196">
          <cell r="A1196" t="str">
            <v>3300FC</v>
          </cell>
          <cell r="I1196">
            <v>196.98029999999997</v>
          </cell>
        </row>
        <row r="1197">
          <cell r="A1197" t="str">
            <v>3301AA</v>
          </cell>
          <cell r="I1197">
            <v>189.22342499999999</v>
          </cell>
        </row>
        <row r="1198">
          <cell r="A1198" t="str">
            <v>3301AB</v>
          </cell>
          <cell r="I1198">
            <v>158.51506499999999</v>
          </cell>
        </row>
        <row r="1199">
          <cell r="A1199" t="str">
            <v>3301AC</v>
          </cell>
          <cell r="I1199">
            <v>101.13191999999999</v>
          </cell>
        </row>
        <row r="1200">
          <cell r="A1200" t="str">
            <v>3301AD</v>
          </cell>
          <cell r="I1200">
            <v>88.056044999999997</v>
          </cell>
        </row>
        <row r="1201">
          <cell r="A1201" t="str">
            <v>3301BA</v>
          </cell>
          <cell r="I1201">
            <v>31.461884999999999</v>
          </cell>
        </row>
        <row r="1202">
          <cell r="A1202" t="str">
            <v>3302AA</v>
          </cell>
          <cell r="I1202">
            <v>134.171775</v>
          </cell>
        </row>
        <row r="1203">
          <cell r="A1203" t="str">
            <v>3302AB</v>
          </cell>
          <cell r="I1203">
            <v>176.05003499999998</v>
          </cell>
        </row>
        <row r="1204">
          <cell r="A1204" t="str">
            <v>3303AA</v>
          </cell>
          <cell r="I1204">
            <v>242.85667499999997</v>
          </cell>
        </row>
        <row r="1205">
          <cell r="A1205" t="str">
            <v>3304AA</v>
          </cell>
          <cell r="I1205">
            <v>38.802104999999997</v>
          </cell>
        </row>
        <row r="1206">
          <cell r="A1206" t="str">
            <v>3304AB</v>
          </cell>
          <cell r="I1206">
            <v>28.252755000000001</v>
          </cell>
        </row>
        <row r="1207">
          <cell r="A1207" t="str">
            <v>3304AC</v>
          </cell>
          <cell r="I1207">
            <v>86.123474999999999</v>
          </cell>
        </row>
        <row r="1208">
          <cell r="A1208" t="str">
            <v>3310AB</v>
          </cell>
          <cell r="I1208">
            <v>376.36357499999997</v>
          </cell>
        </row>
        <row r="1209">
          <cell r="A1209" t="str">
            <v>3310BA</v>
          </cell>
          <cell r="I1209">
            <v>707.35607999999991</v>
          </cell>
        </row>
        <row r="1210">
          <cell r="A1210" t="str">
            <v>3310CB</v>
          </cell>
          <cell r="I1210">
            <v>335.13245999999998</v>
          </cell>
        </row>
        <row r="1211">
          <cell r="A1211" t="str">
            <v>3311AA</v>
          </cell>
          <cell r="I1211">
            <v>9.7426349999999999</v>
          </cell>
        </row>
        <row r="1212">
          <cell r="A1212" t="str">
            <v>3311AB</v>
          </cell>
          <cell r="I1212">
            <v>7.1983799999999993</v>
          </cell>
        </row>
        <row r="1213">
          <cell r="A1213" t="str">
            <v>3311AD</v>
          </cell>
          <cell r="I1213">
            <v>48.482684999999996</v>
          </cell>
        </row>
        <row r="1214">
          <cell r="A1214" t="str">
            <v>3311AE</v>
          </cell>
          <cell r="I1214">
            <v>29.892779999999998</v>
          </cell>
        </row>
        <row r="1215">
          <cell r="A1215" t="str">
            <v>3350AB</v>
          </cell>
          <cell r="I1215">
            <v>8.6079150000000002</v>
          </cell>
        </row>
        <row r="1216">
          <cell r="A1216" t="str">
            <v>3350BA</v>
          </cell>
          <cell r="I1216">
            <v>23.837985</v>
          </cell>
        </row>
        <row r="1217">
          <cell r="A1217" t="str">
            <v>3350BB</v>
          </cell>
          <cell r="I1217">
            <v>62.001809999999992</v>
          </cell>
        </row>
        <row r="1218">
          <cell r="A1218" t="str">
            <v>3411AA</v>
          </cell>
          <cell r="I1218">
            <v>104.51835</v>
          </cell>
        </row>
        <row r="1219">
          <cell r="A1219" t="str">
            <v>3411AB</v>
          </cell>
          <cell r="I1219">
            <v>110.55541499999998</v>
          </cell>
        </row>
        <row r="1220">
          <cell r="A1220" t="str">
            <v>3411AC</v>
          </cell>
          <cell r="I1220">
            <v>175.19012999999998</v>
          </cell>
        </row>
        <row r="1221">
          <cell r="A1221" t="str">
            <v>3411AD</v>
          </cell>
          <cell r="I1221">
            <v>156.22789499999999</v>
          </cell>
        </row>
        <row r="1222">
          <cell r="A1222" t="str">
            <v>3411BA</v>
          </cell>
          <cell r="I1222">
            <v>125.51953499999999</v>
          </cell>
        </row>
        <row r="1223">
          <cell r="A1223" t="str">
            <v>3411BB</v>
          </cell>
          <cell r="I1223">
            <v>134.82778500000001</v>
          </cell>
        </row>
        <row r="1224">
          <cell r="A1224" t="str">
            <v>3411BC</v>
          </cell>
          <cell r="I1224">
            <v>175.464945</v>
          </cell>
        </row>
        <row r="1225">
          <cell r="A1225" t="str">
            <v>3411BD</v>
          </cell>
          <cell r="I1225">
            <v>181.04989499999999</v>
          </cell>
        </row>
        <row r="1226">
          <cell r="A1226" t="str">
            <v>3412AA</v>
          </cell>
          <cell r="I1226">
            <v>179.30348999999998</v>
          </cell>
        </row>
        <row r="1227">
          <cell r="A1227" t="str">
            <v>3412AB</v>
          </cell>
          <cell r="I1227">
            <v>205.62367499999999</v>
          </cell>
        </row>
        <row r="1228">
          <cell r="A1228" t="str">
            <v>3412AC</v>
          </cell>
          <cell r="I1228">
            <v>322.78351500000002</v>
          </cell>
        </row>
        <row r="1229">
          <cell r="A1229" t="str">
            <v>3412AD</v>
          </cell>
          <cell r="I1229">
            <v>349.09483499999999</v>
          </cell>
        </row>
        <row r="1230">
          <cell r="A1230" t="str">
            <v>3413AC</v>
          </cell>
          <cell r="I1230">
            <v>253.02483000000001</v>
          </cell>
        </row>
        <row r="1231">
          <cell r="A1231" t="str">
            <v>3413BA</v>
          </cell>
          <cell r="I1231">
            <v>238.91174999999998</v>
          </cell>
        </row>
        <row r="1232">
          <cell r="A1232" t="str">
            <v>3414AA</v>
          </cell>
          <cell r="I1232">
            <v>124.402545</v>
          </cell>
        </row>
        <row r="1233">
          <cell r="A1233" t="str">
            <v>3414AB</v>
          </cell>
          <cell r="I1233">
            <v>133.81717499999999</v>
          </cell>
        </row>
        <row r="1234">
          <cell r="A1234" t="str">
            <v>3414AC</v>
          </cell>
          <cell r="I1234">
            <v>217.42298999999997</v>
          </cell>
        </row>
        <row r="1235">
          <cell r="A1235" t="str">
            <v>3414AD</v>
          </cell>
          <cell r="I1235">
            <v>226.84648499999997</v>
          </cell>
        </row>
        <row r="1236">
          <cell r="A1236" t="str">
            <v>3415AA</v>
          </cell>
          <cell r="I1236">
            <v>348.18173999999999</v>
          </cell>
        </row>
        <row r="1237">
          <cell r="A1237" t="str">
            <v>3415BA</v>
          </cell>
          <cell r="I1237">
            <v>329.11312499999997</v>
          </cell>
        </row>
        <row r="1238">
          <cell r="A1238" t="str">
            <v>3416AA</v>
          </cell>
          <cell r="I1238">
            <v>272.79378000000003</v>
          </cell>
        </row>
        <row r="1239">
          <cell r="A1239" t="str">
            <v>3416BA</v>
          </cell>
          <cell r="I1239">
            <v>204.44462999999999</v>
          </cell>
        </row>
        <row r="1240">
          <cell r="A1240" t="str">
            <v>3416CA</v>
          </cell>
          <cell r="I1240">
            <v>210.428505</v>
          </cell>
        </row>
        <row r="1241">
          <cell r="A1241" t="str">
            <v>3416CB</v>
          </cell>
          <cell r="I1241">
            <v>300.57668999999999</v>
          </cell>
        </row>
        <row r="1242">
          <cell r="A1242" t="str">
            <v>3416CC</v>
          </cell>
          <cell r="I1242">
            <v>384.79418999999996</v>
          </cell>
        </row>
        <row r="1243">
          <cell r="A1243" t="str">
            <v>3416CD</v>
          </cell>
          <cell r="I1243">
            <v>446.29069499999997</v>
          </cell>
        </row>
        <row r="1244">
          <cell r="A1244" t="str">
            <v>3416DA</v>
          </cell>
          <cell r="I1244">
            <v>254.86874999999998</v>
          </cell>
        </row>
        <row r="1245">
          <cell r="A1245" t="str">
            <v>3416DB</v>
          </cell>
          <cell r="I1245">
            <v>321.081435</v>
          </cell>
        </row>
        <row r="1246">
          <cell r="A1246" t="str">
            <v>3416EA</v>
          </cell>
          <cell r="I1246">
            <v>234.36400499999999</v>
          </cell>
        </row>
        <row r="1247">
          <cell r="A1247" t="str">
            <v>3416EB</v>
          </cell>
          <cell r="I1247">
            <v>327.17169000000001</v>
          </cell>
        </row>
        <row r="1248">
          <cell r="A1248" t="str">
            <v>3416FA</v>
          </cell>
          <cell r="I1248">
            <v>281.46375</v>
          </cell>
        </row>
        <row r="1249">
          <cell r="A1249" t="str">
            <v>3416FB</v>
          </cell>
          <cell r="I1249">
            <v>347.67643499999997</v>
          </cell>
        </row>
        <row r="1250">
          <cell r="A1250" t="str">
            <v>3416GA</v>
          </cell>
          <cell r="I1250">
            <v>215.80955999999998</v>
          </cell>
        </row>
        <row r="1251">
          <cell r="A1251" t="str">
            <v>3416GB</v>
          </cell>
          <cell r="I1251">
            <v>229.10705999999999</v>
          </cell>
        </row>
        <row r="1252">
          <cell r="A1252" t="str">
            <v>3416GC</v>
          </cell>
          <cell r="I1252">
            <v>242.40455999999998</v>
          </cell>
        </row>
        <row r="1253">
          <cell r="A1253" t="str">
            <v>3417AA</v>
          </cell>
          <cell r="I1253">
            <v>10.770975</v>
          </cell>
        </row>
        <row r="1254">
          <cell r="A1254" t="str">
            <v>3417AC</v>
          </cell>
          <cell r="I1254">
            <v>5.8154399999999997</v>
          </cell>
        </row>
        <row r="1255">
          <cell r="A1255" t="str">
            <v>3418AA</v>
          </cell>
          <cell r="I1255">
            <v>205.17156</v>
          </cell>
        </row>
        <row r="1256">
          <cell r="A1256" t="str">
            <v>3418AB</v>
          </cell>
          <cell r="I1256">
            <v>273.84871500000003</v>
          </cell>
        </row>
        <row r="1257">
          <cell r="A1257" t="str">
            <v>3418BA</v>
          </cell>
          <cell r="I1257">
            <v>291.68509499999993</v>
          </cell>
        </row>
        <row r="1258">
          <cell r="A1258" t="str">
            <v>3418CA</v>
          </cell>
          <cell r="I1258">
            <v>388.63273499999997</v>
          </cell>
        </row>
        <row r="1259">
          <cell r="A1259" t="str">
            <v>3419AA</v>
          </cell>
          <cell r="I1259">
            <v>18.74061</v>
          </cell>
        </row>
        <row r="1260">
          <cell r="A1260" t="str">
            <v>3419AB</v>
          </cell>
          <cell r="I1260">
            <v>21.506489999999999</v>
          </cell>
        </row>
        <row r="1261">
          <cell r="A1261" t="str">
            <v>3419BA</v>
          </cell>
          <cell r="I1261">
            <v>35.344754999999999</v>
          </cell>
        </row>
        <row r="1262">
          <cell r="A1262" t="str">
            <v>3419CA</v>
          </cell>
          <cell r="I1262">
            <v>1.6577550000000001</v>
          </cell>
        </row>
        <row r="1263">
          <cell r="A1263" t="str">
            <v>3419CB</v>
          </cell>
          <cell r="I1263">
            <v>5.0264549999999995</v>
          </cell>
        </row>
        <row r="1264">
          <cell r="A1264" t="str">
            <v>3419XA</v>
          </cell>
          <cell r="I1264">
            <v>5.0264549999999995</v>
          </cell>
        </row>
        <row r="1265">
          <cell r="A1265" t="str">
            <v>3419XB</v>
          </cell>
          <cell r="I1265">
            <v>5.0264549999999995</v>
          </cell>
        </row>
        <row r="1266">
          <cell r="A1266" t="str">
            <v>3421AA</v>
          </cell>
          <cell r="I1266">
            <v>52.090739999999997</v>
          </cell>
        </row>
        <row r="1267">
          <cell r="A1267" t="str">
            <v>3421AB</v>
          </cell>
          <cell r="I1267">
            <v>61.673804999999987</v>
          </cell>
        </row>
        <row r="1268">
          <cell r="A1268" t="str">
            <v>3421AC</v>
          </cell>
          <cell r="I1268">
            <v>73.836584999999999</v>
          </cell>
        </row>
        <row r="1269">
          <cell r="A1269" t="str">
            <v>3421AD</v>
          </cell>
          <cell r="I1269">
            <v>87.125219999999999</v>
          </cell>
        </row>
        <row r="1270">
          <cell r="A1270" t="str">
            <v>3421AE</v>
          </cell>
          <cell r="I1270">
            <v>64.280114999999995</v>
          </cell>
        </row>
        <row r="1271">
          <cell r="A1271" t="str">
            <v>3421AF</v>
          </cell>
          <cell r="I1271">
            <v>91.557720000000003</v>
          </cell>
        </row>
        <row r="1272">
          <cell r="A1272" t="str">
            <v>3421AG</v>
          </cell>
          <cell r="I1272">
            <v>102.24004499999999</v>
          </cell>
        </row>
        <row r="1273">
          <cell r="A1273" t="str">
            <v>3421AH</v>
          </cell>
          <cell r="I1273">
            <v>120.218265</v>
          </cell>
        </row>
        <row r="1274">
          <cell r="A1274" t="str">
            <v>3423AA</v>
          </cell>
          <cell r="I1274">
            <v>37.188675000000003</v>
          </cell>
        </row>
        <row r="1275">
          <cell r="A1275" t="str">
            <v>3423AB</v>
          </cell>
          <cell r="I1275">
            <v>42.729300000000002</v>
          </cell>
        </row>
        <row r="1276">
          <cell r="A1276" t="str">
            <v>3423AC</v>
          </cell>
          <cell r="I1276">
            <v>15.726509999999998</v>
          </cell>
        </row>
        <row r="1277">
          <cell r="A1277" t="str">
            <v>3423BA</v>
          </cell>
          <cell r="I1277">
            <v>22.419584999999998</v>
          </cell>
        </row>
        <row r="1278">
          <cell r="A1278" t="str">
            <v>3423CA</v>
          </cell>
          <cell r="I1278">
            <v>1.5513749999999999</v>
          </cell>
        </row>
        <row r="1279">
          <cell r="A1279" t="str">
            <v>3423DA</v>
          </cell>
          <cell r="I1279">
            <v>55.743119999999998</v>
          </cell>
        </row>
        <row r="1280">
          <cell r="A1280" t="str">
            <v>3423EA</v>
          </cell>
          <cell r="I1280">
            <v>14.015565</v>
          </cell>
        </row>
        <row r="1281">
          <cell r="A1281" t="str">
            <v>3425AB</v>
          </cell>
          <cell r="I1281">
            <v>10.593674999999999</v>
          </cell>
        </row>
        <row r="1282">
          <cell r="A1282" t="str">
            <v>3425BA</v>
          </cell>
          <cell r="I1282">
            <v>2.3846849999999997</v>
          </cell>
        </row>
        <row r="1283">
          <cell r="A1283" t="str">
            <v>3425CA</v>
          </cell>
          <cell r="I1283">
            <v>14.75136</v>
          </cell>
        </row>
        <row r="1284">
          <cell r="A1284" t="str">
            <v>3425CB</v>
          </cell>
          <cell r="I1284">
            <v>14.75136</v>
          </cell>
        </row>
        <row r="1285">
          <cell r="A1285" t="str">
            <v>3431AB</v>
          </cell>
          <cell r="I1285">
            <v>2.9963699999999998</v>
          </cell>
        </row>
        <row r="1286">
          <cell r="A1286" t="str">
            <v>3431AC</v>
          </cell>
          <cell r="I1286">
            <v>3.0495599999999996</v>
          </cell>
        </row>
        <row r="1287">
          <cell r="A1287" t="str">
            <v>3431AE</v>
          </cell>
          <cell r="I1287">
            <v>5.3544599999999996</v>
          </cell>
        </row>
        <row r="1288">
          <cell r="A1288" t="str">
            <v>3431BB</v>
          </cell>
          <cell r="I1288">
            <v>3.0495599999999996</v>
          </cell>
        </row>
        <row r="1289">
          <cell r="A1289" t="str">
            <v>3431BC</v>
          </cell>
          <cell r="I1289">
            <v>3.5371350000000001</v>
          </cell>
        </row>
        <row r="1290">
          <cell r="A1290" t="str">
            <v>3431BD</v>
          </cell>
          <cell r="I1290">
            <v>5.3544599999999996</v>
          </cell>
        </row>
        <row r="1291">
          <cell r="A1291" t="str">
            <v>3431BE</v>
          </cell>
          <cell r="I1291">
            <v>7.4200049999999989</v>
          </cell>
        </row>
        <row r="1292">
          <cell r="A1292" t="str">
            <v>3452AA</v>
          </cell>
          <cell r="I1292">
            <v>462.27429000000001</v>
          </cell>
        </row>
        <row r="1293">
          <cell r="A1293" t="str">
            <v>3452BA</v>
          </cell>
          <cell r="I1293">
            <v>38.775509999999997</v>
          </cell>
        </row>
        <row r="1294">
          <cell r="A1294" t="str">
            <v>3453AA</v>
          </cell>
          <cell r="I1294">
            <v>71.310059999999993</v>
          </cell>
        </row>
        <row r="1295">
          <cell r="A1295" t="str">
            <v>3453AB</v>
          </cell>
          <cell r="I1295">
            <v>25.681904999999997</v>
          </cell>
        </row>
        <row r="1296">
          <cell r="A1296" t="str">
            <v>3453AC</v>
          </cell>
          <cell r="I1296">
            <v>102.328695</v>
          </cell>
        </row>
        <row r="1297">
          <cell r="A1297" t="str">
            <v>3453BA</v>
          </cell>
          <cell r="I1297">
            <v>5.0441849999999997</v>
          </cell>
        </row>
        <row r="1298">
          <cell r="A1298" t="str">
            <v>3454AA</v>
          </cell>
          <cell r="I1298">
            <v>420.31624499999998</v>
          </cell>
        </row>
        <row r="1299">
          <cell r="A1299" t="str">
            <v>3456AA</v>
          </cell>
          <cell r="I1299">
            <v>40.388939999999998</v>
          </cell>
        </row>
        <row r="1300">
          <cell r="A1300" t="str">
            <v>3456AB</v>
          </cell>
          <cell r="I1300">
            <v>24.653564999999997</v>
          </cell>
        </row>
        <row r="1301">
          <cell r="A1301" t="str">
            <v>3456BA</v>
          </cell>
          <cell r="I1301">
            <v>31.036364999999996</v>
          </cell>
        </row>
        <row r="1302">
          <cell r="A1302" t="str">
            <v>3456BB</v>
          </cell>
          <cell r="I1302">
            <v>18.244169999999997</v>
          </cell>
        </row>
        <row r="1303">
          <cell r="A1303" t="str">
            <v>3456BC</v>
          </cell>
          <cell r="I1303">
            <v>24.573779999999999</v>
          </cell>
        </row>
        <row r="1304">
          <cell r="A1304" t="str">
            <v>3456BD</v>
          </cell>
          <cell r="I1304">
            <v>12.951764999999998</v>
          </cell>
        </row>
        <row r="1305">
          <cell r="A1305" t="str">
            <v>3456BE</v>
          </cell>
          <cell r="I1305">
            <v>146.22817499999999</v>
          </cell>
        </row>
        <row r="1306">
          <cell r="A1306" t="str">
            <v>3456BF</v>
          </cell>
          <cell r="I1306">
            <v>55.007324999999994</v>
          </cell>
        </row>
        <row r="1307">
          <cell r="A1307" t="str">
            <v>3456BG</v>
          </cell>
          <cell r="I1307">
            <v>15.363044999999998</v>
          </cell>
        </row>
        <row r="1308">
          <cell r="A1308" t="str">
            <v>3456BH</v>
          </cell>
          <cell r="I1308">
            <v>38.615940000000002</v>
          </cell>
        </row>
        <row r="1309">
          <cell r="A1309" t="str">
            <v>3500AA</v>
          </cell>
          <cell r="I1309">
            <v>1.9414349999999998</v>
          </cell>
        </row>
        <row r="1310">
          <cell r="A1310" t="str">
            <v>3500BA</v>
          </cell>
          <cell r="I1310">
            <v>13.731885</v>
          </cell>
        </row>
        <row r="1311">
          <cell r="A1311" t="str">
            <v>3500BB</v>
          </cell>
          <cell r="I1311">
            <v>11.746124999999999</v>
          </cell>
        </row>
        <row r="1312">
          <cell r="A1312" t="str">
            <v>3510AA</v>
          </cell>
          <cell r="I1312">
            <v>32.401574999999994</v>
          </cell>
        </row>
        <row r="1313">
          <cell r="A1313" t="str">
            <v>3510AB</v>
          </cell>
          <cell r="I1313">
            <v>31.018635</v>
          </cell>
        </row>
        <row r="1314">
          <cell r="A1314" t="str">
            <v>3510AC</v>
          </cell>
          <cell r="I1314">
            <v>82.098765</v>
          </cell>
        </row>
        <row r="1315">
          <cell r="A1315" t="str">
            <v>3510AD</v>
          </cell>
          <cell r="I1315">
            <v>10.90395</v>
          </cell>
        </row>
        <row r="1316">
          <cell r="A1316" t="str">
            <v>3510BA</v>
          </cell>
          <cell r="I1316">
            <v>741.52179000000001</v>
          </cell>
        </row>
        <row r="1317">
          <cell r="A1317" t="str">
            <v>3510BB</v>
          </cell>
          <cell r="I1317">
            <v>1134.6668099999999</v>
          </cell>
        </row>
        <row r="1318">
          <cell r="A1318" t="str">
            <v>3510BC</v>
          </cell>
          <cell r="I1318">
            <v>1256.2502849999998</v>
          </cell>
        </row>
        <row r="1319">
          <cell r="A1319" t="str">
            <v>3510CA</v>
          </cell>
          <cell r="I1319">
            <v>55.388519999999993</v>
          </cell>
        </row>
        <row r="1320">
          <cell r="A1320" t="str">
            <v>3520AA</v>
          </cell>
          <cell r="I1320">
            <v>19.78668</v>
          </cell>
        </row>
        <row r="1321">
          <cell r="A1321" t="str">
            <v>3520AB</v>
          </cell>
          <cell r="I1321">
            <v>25.540064999999998</v>
          </cell>
        </row>
        <row r="1322">
          <cell r="A1322" t="str">
            <v>3520BA</v>
          </cell>
          <cell r="I1322">
            <v>8.4394799999999996</v>
          </cell>
        </row>
        <row r="1323">
          <cell r="A1323" t="str">
            <v>3520BB</v>
          </cell>
          <cell r="I1323">
            <v>10.185884999999999</v>
          </cell>
        </row>
        <row r="1324">
          <cell r="A1324" t="str">
            <v>3520CA</v>
          </cell>
          <cell r="I1324">
            <v>17.269020000000001</v>
          </cell>
        </row>
        <row r="1325">
          <cell r="A1325" t="str">
            <v>3520DA</v>
          </cell>
          <cell r="I1325">
            <v>11.471309999999999</v>
          </cell>
        </row>
        <row r="1326">
          <cell r="A1326" t="str">
            <v>3521AA</v>
          </cell>
          <cell r="I1326">
            <v>71.496224999999995</v>
          </cell>
        </row>
        <row r="1327">
          <cell r="A1327" t="str">
            <v>3521BA</v>
          </cell>
          <cell r="I1327">
            <v>221.01331499999998</v>
          </cell>
        </row>
        <row r="1328">
          <cell r="A1328" t="str">
            <v>3521CA</v>
          </cell>
          <cell r="I1328">
            <v>13.20885</v>
          </cell>
        </row>
        <row r="1329">
          <cell r="A1329" t="str">
            <v>3521CB</v>
          </cell>
          <cell r="I1329">
            <v>31.373234999999998</v>
          </cell>
        </row>
        <row r="1330">
          <cell r="A1330" t="str">
            <v>3610AA</v>
          </cell>
          <cell r="I1330">
            <v>46.266434999999994</v>
          </cell>
        </row>
        <row r="1331">
          <cell r="A1331" t="str">
            <v>3611AA</v>
          </cell>
          <cell r="I1331">
            <v>43.323254999999996</v>
          </cell>
        </row>
        <row r="1332">
          <cell r="A1332" t="str">
            <v>3611AB</v>
          </cell>
          <cell r="I1332">
            <v>95.40513</v>
          </cell>
        </row>
        <row r="1333">
          <cell r="A1333" t="str">
            <v>3611BA</v>
          </cell>
          <cell r="I1333">
            <v>32.534550000000003</v>
          </cell>
        </row>
        <row r="1334">
          <cell r="A1334" t="str">
            <v>3620AA</v>
          </cell>
          <cell r="I1334">
            <v>14.361299999999998</v>
          </cell>
        </row>
        <row r="1335">
          <cell r="A1335" t="str">
            <v>3620AB</v>
          </cell>
          <cell r="I1335">
            <v>3.0850199999999997</v>
          </cell>
        </row>
        <row r="1336">
          <cell r="A1336" t="str">
            <v>3620BA</v>
          </cell>
          <cell r="I1336">
            <v>15.292124999999999</v>
          </cell>
        </row>
        <row r="1337">
          <cell r="A1337" t="str">
            <v>3630AA</v>
          </cell>
          <cell r="I1337">
            <v>12.30462</v>
          </cell>
        </row>
        <row r="1338">
          <cell r="A1338" t="str">
            <v>3630AB</v>
          </cell>
          <cell r="I1338">
            <v>11.453579999999999</v>
          </cell>
        </row>
        <row r="1339">
          <cell r="A1339" t="str">
            <v>3635AA</v>
          </cell>
          <cell r="I1339">
            <v>419.01308999999998</v>
          </cell>
        </row>
        <row r="1340">
          <cell r="A1340" t="str">
            <v>3635AB</v>
          </cell>
          <cell r="I1340">
            <v>779.18030999999996</v>
          </cell>
        </row>
        <row r="1341">
          <cell r="A1341" t="str">
            <v>3635BA</v>
          </cell>
          <cell r="I1341">
            <v>539.40865499999995</v>
          </cell>
        </row>
        <row r="1342">
          <cell r="A1342" t="str">
            <v>3635BB</v>
          </cell>
          <cell r="I1342">
            <v>1013.2960949999999</v>
          </cell>
        </row>
        <row r="1343">
          <cell r="A1343" t="str">
            <v>3636AA</v>
          </cell>
          <cell r="I1343">
            <v>125.75002499999999</v>
          </cell>
        </row>
        <row r="1344">
          <cell r="A1344" t="str">
            <v>3710AA</v>
          </cell>
          <cell r="I1344">
            <v>71.753309999999999</v>
          </cell>
        </row>
        <row r="1345">
          <cell r="A1345" t="str">
            <v>3710AB</v>
          </cell>
          <cell r="I1345">
            <v>81.504809999999992</v>
          </cell>
        </row>
        <row r="1346">
          <cell r="A1346" t="str">
            <v>3710AC</v>
          </cell>
          <cell r="I1346">
            <v>71.753309999999999</v>
          </cell>
        </row>
        <row r="1347">
          <cell r="A1347" t="str">
            <v>3710AD</v>
          </cell>
          <cell r="I1347">
            <v>76.629059999999996</v>
          </cell>
        </row>
        <row r="1348">
          <cell r="A1348" t="str">
            <v>3710AE</v>
          </cell>
          <cell r="I1348">
            <v>86.380559999999988</v>
          </cell>
        </row>
        <row r="1349">
          <cell r="A1349" t="str">
            <v>3710AF</v>
          </cell>
          <cell r="I1349">
            <v>86.380559999999988</v>
          </cell>
        </row>
        <row r="1350">
          <cell r="A1350" t="str">
            <v>3710BA</v>
          </cell>
          <cell r="I1350">
            <v>120.44875499999999</v>
          </cell>
        </row>
        <row r="1351">
          <cell r="A1351" t="str">
            <v>3710BB</v>
          </cell>
          <cell r="I1351">
            <v>120.44875499999999</v>
          </cell>
        </row>
        <row r="1352">
          <cell r="A1352" t="str">
            <v>3710BC</v>
          </cell>
          <cell r="I1352">
            <v>139.95175499999999</v>
          </cell>
        </row>
        <row r="1353">
          <cell r="A1353" t="str">
            <v>3710BD</v>
          </cell>
          <cell r="I1353">
            <v>110.697255</v>
          </cell>
        </row>
        <row r="1354">
          <cell r="A1354" t="str">
            <v>3710BE</v>
          </cell>
          <cell r="I1354">
            <v>149.70325499999998</v>
          </cell>
        </row>
        <row r="1355">
          <cell r="A1355" t="str">
            <v>3710CA</v>
          </cell>
          <cell r="I1355">
            <v>115.57300499999999</v>
          </cell>
        </row>
        <row r="1356">
          <cell r="A1356" t="str">
            <v>3710CB</v>
          </cell>
          <cell r="I1356">
            <v>115.57300499999999</v>
          </cell>
        </row>
        <row r="1357">
          <cell r="A1357" t="str">
            <v>3710CC</v>
          </cell>
          <cell r="I1357">
            <v>149.70325499999998</v>
          </cell>
        </row>
        <row r="1358">
          <cell r="A1358" t="str">
            <v>3710DA</v>
          </cell>
          <cell r="I1358">
            <v>120.44875499999999</v>
          </cell>
        </row>
        <row r="1359">
          <cell r="A1359" t="str">
            <v>3710EA</v>
          </cell>
          <cell r="I1359">
            <v>134.41112999999999</v>
          </cell>
        </row>
        <row r="1360">
          <cell r="A1360" t="str">
            <v>3710EB</v>
          </cell>
          <cell r="I1360">
            <v>134.41112999999999</v>
          </cell>
        </row>
        <row r="1361">
          <cell r="A1361" t="str">
            <v>3710FA</v>
          </cell>
          <cell r="I1361">
            <v>48.810690000000001</v>
          </cell>
        </row>
        <row r="1362">
          <cell r="A1362" t="str">
            <v>3710FB</v>
          </cell>
          <cell r="I1362">
            <v>53.686439999999997</v>
          </cell>
        </row>
        <row r="1363">
          <cell r="A1363" t="str">
            <v>3710FC</v>
          </cell>
          <cell r="I1363">
            <v>58.562190000000001</v>
          </cell>
        </row>
        <row r="1364">
          <cell r="A1364" t="str">
            <v>3710FD</v>
          </cell>
          <cell r="I1364">
            <v>63.437939999999998</v>
          </cell>
        </row>
        <row r="1365">
          <cell r="A1365" t="str">
            <v>3710FE</v>
          </cell>
          <cell r="I1365">
            <v>78.730064999999996</v>
          </cell>
        </row>
        <row r="1366">
          <cell r="A1366" t="str">
            <v>3710FF</v>
          </cell>
          <cell r="I1366">
            <v>117.736065</v>
          </cell>
        </row>
        <row r="1367">
          <cell r="A1367" t="str">
            <v>3710FG</v>
          </cell>
          <cell r="I1367">
            <v>127.48756499999999</v>
          </cell>
        </row>
        <row r="1368">
          <cell r="A1368" t="str">
            <v>3710FH</v>
          </cell>
          <cell r="I1368">
            <v>83.605814999999993</v>
          </cell>
        </row>
        <row r="1369">
          <cell r="A1369" t="str">
            <v>3710GA</v>
          </cell>
          <cell r="I1369">
            <v>71.753309999999999</v>
          </cell>
        </row>
        <row r="1370">
          <cell r="A1370" t="str">
            <v>3710GH</v>
          </cell>
          <cell r="I1370">
            <v>101.00780999999999</v>
          </cell>
        </row>
        <row r="1371">
          <cell r="A1371" t="str">
            <v>3710HA</v>
          </cell>
          <cell r="I1371">
            <v>122.55862499999999</v>
          </cell>
        </row>
        <row r="1372">
          <cell r="A1372" t="str">
            <v>3710HB</v>
          </cell>
          <cell r="I1372">
            <v>107.93137499999999</v>
          </cell>
        </row>
        <row r="1373">
          <cell r="A1373" t="str">
            <v>3720AA</v>
          </cell>
          <cell r="I1373">
            <v>28.758059999999997</v>
          </cell>
        </row>
        <row r="1374">
          <cell r="A1374" t="str">
            <v>3720AB</v>
          </cell>
          <cell r="I1374">
            <v>31.417559999999995</v>
          </cell>
        </row>
        <row r="1375">
          <cell r="A1375" t="str">
            <v>3720AG</v>
          </cell>
          <cell r="I1375">
            <v>3.7233000000000001</v>
          </cell>
        </row>
        <row r="1376">
          <cell r="A1376" t="str">
            <v>3720AH</v>
          </cell>
          <cell r="I1376">
            <v>9.2816550000000007</v>
          </cell>
        </row>
        <row r="1377">
          <cell r="A1377" t="str">
            <v>3720CA</v>
          </cell>
          <cell r="I1377">
            <v>6.8260499999999995</v>
          </cell>
        </row>
        <row r="1378">
          <cell r="A1378" t="str">
            <v>3720DB</v>
          </cell>
          <cell r="I1378">
            <v>16.205220000000001</v>
          </cell>
        </row>
        <row r="1379">
          <cell r="A1379" t="str">
            <v>3720DC</v>
          </cell>
          <cell r="I1379">
            <v>11.763855</v>
          </cell>
        </row>
        <row r="1380">
          <cell r="A1380" t="str">
            <v>3720EA</v>
          </cell>
          <cell r="I1380">
            <v>11.5245</v>
          </cell>
        </row>
        <row r="1381">
          <cell r="A1381" t="str">
            <v>3730AA</v>
          </cell>
          <cell r="I1381">
            <v>12.295754999999998</v>
          </cell>
        </row>
        <row r="1382">
          <cell r="A1382" t="str">
            <v>3730PA</v>
          </cell>
          <cell r="I1382">
            <v>4.8136949999999992</v>
          </cell>
        </row>
        <row r="1383">
          <cell r="A1383" t="str">
            <v>3730UA</v>
          </cell>
          <cell r="I1383">
            <v>49.697189999999999</v>
          </cell>
        </row>
        <row r="1384">
          <cell r="A1384" t="str">
            <v>3730UB</v>
          </cell>
          <cell r="I1384">
            <v>49.590809999999998</v>
          </cell>
        </row>
        <row r="1385">
          <cell r="A1385" t="str">
            <v>3730UC</v>
          </cell>
          <cell r="I1385">
            <v>59.156145000000002</v>
          </cell>
        </row>
        <row r="1386">
          <cell r="A1386" t="str">
            <v>3730UD</v>
          </cell>
          <cell r="I1386">
            <v>18.306224999999998</v>
          </cell>
        </row>
        <row r="1387">
          <cell r="A1387" t="str">
            <v>3730UE</v>
          </cell>
          <cell r="I1387">
            <v>58.934519999999999</v>
          </cell>
        </row>
        <row r="1388">
          <cell r="A1388" t="str">
            <v>3740AA</v>
          </cell>
          <cell r="I1388">
            <v>9.4032499999999999</v>
          </cell>
        </row>
        <row r="1389">
          <cell r="A1389" t="str">
            <v>3740AB</v>
          </cell>
          <cell r="I1389">
            <v>14.550749999999999</v>
          </cell>
        </row>
        <row r="1390">
          <cell r="A1390" t="str">
            <v>3740AC</v>
          </cell>
          <cell r="I1390">
            <v>7.8082499999999992</v>
          </cell>
        </row>
        <row r="1391">
          <cell r="A1391" t="str">
            <v>3745ZA</v>
          </cell>
          <cell r="I1391">
            <v>1884.62808</v>
          </cell>
        </row>
        <row r="1392">
          <cell r="A1392" t="str">
            <v>3745ZB</v>
          </cell>
          <cell r="I1392">
            <v>2071.5022799999997</v>
          </cell>
        </row>
        <row r="1393">
          <cell r="A1393" t="str">
            <v>3745ZC</v>
          </cell>
          <cell r="I1393">
            <v>2368.3202099999999</v>
          </cell>
        </row>
        <row r="1394">
          <cell r="A1394" t="str">
            <v>3745ZD</v>
          </cell>
          <cell r="I1394">
            <v>2830.2576299999996</v>
          </cell>
        </row>
        <row r="1395">
          <cell r="A1395" t="str">
            <v>3745ZE</v>
          </cell>
          <cell r="I1395">
            <v>2930.2636949999996</v>
          </cell>
        </row>
        <row r="1396">
          <cell r="A1396" t="str">
            <v>3810AA</v>
          </cell>
          <cell r="I1396">
            <v>13.031549999999999</v>
          </cell>
        </row>
        <row r="1397">
          <cell r="A1397" t="str">
            <v>3820AA</v>
          </cell>
          <cell r="I1397">
            <v>2.3226300000000002</v>
          </cell>
        </row>
        <row r="1398">
          <cell r="A1398" t="str">
            <v>3830AA</v>
          </cell>
          <cell r="I1398">
            <v>17.233560000000001</v>
          </cell>
        </row>
        <row r="1399">
          <cell r="A1399" t="str">
            <v>3830AB</v>
          </cell>
          <cell r="I1399">
            <v>6.7196699999999998</v>
          </cell>
        </row>
        <row r="1400">
          <cell r="A1400" t="str">
            <v>3830AD</v>
          </cell>
          <cell r="I1400">
            <v>4.3172550000000003</v>
          </cell>
        </row>
        <row r="1401">
          <cell r="A1401" t="str">
            <v>3840AA</v>
          </cell>
          <cell r="I1401">
            <v>10.895084999999998</v>
          </cell>
        </row>
        <row r="1402">
          <cell r="A1402" t="str">
            <v>3840BA</v>
          </cell>
          <cell r="I1402">
            <v>5.2569449999999991</v>
          </cell>
        </row>
        <row r="1403">
          <cell r="A1403" t="str">
            <v>3840CA</v>
          </cell>
          <cell r="I1403">
            <v>6.090255</v>
          </cell>
        </row>
        <row r="1404">
          <cell r="A1404" t="str">
            <v>3840DA</v>
          </cell>
          <cell r="I1404">
            <v>14.396759999999999</v>
          </cell>
        </row>
        <row r="1405">
          <cell r="A1405" t="str">
            <v>3850AA</v>
          </cell>
          <cell r="I1405">
            <v>3.5016750000000001</v>
          </cell>
        </row>
        <row r="1406">
          <cell r="A1406" t="str">
            <v>3850AB</v>
          </cell>
          <cell r="I1406">
            <v>29.263364999999997</v>
          </cell>
        </row>
        <row r="1407">
          <cell r="A1407" t="str">
            <v>3850AC</v>
          </cell>
          <cell r="I1407">
            <v>6.4625849999999998</v>
          </cell>
        </row>
        <row r="1408">
          <cell r="A1408" t="str">
            <v>3850AD</v>
          </cell>
          <cell r="I1408">
            <v>11.95002</v>
          </cell>
        </row>
        <row r="1409">
          <cell r="A1409" t="str">
            <v>3860AA</v>
          </cell>
          <cell r="I1409">
            <v>23.5809</v>
          </cell>
        </row>
        <row r="1410">
          <cell r="A1410" t="str">
            <v>3860AB</v>
          </cell>
          <cell r="I1410">
            <v>22.366395000000001</v>
          </cell>
        </row>
        <row r="1411">
          <cell r="A1411" t="str">
            <v>3860AC</v>
          </cell>
          <cell r="I1411">
            <v>32.038109999999996</v>
          </cell>
        </row>
        <row r="1412">
          <cell r="A1412" t="str">
            <v>3861BA</v>
          </cell>
          <cell r="I1412">
            <v>24.573779999999999</v>
          </cell>
        </row>
        <row r="1413">
          <cell r="A1413" t="str">
            <v>3861BC</v>
          </cell>
          <cell r="I1413">
            <v>1.9768949999999998</v>
          </cell>
        </row>
        <row r="1414">
          <cell r="A1414" t="str">
            <v>3861CA</v>
          </cell>
          <cell r="I1414">
            <v>4.4325000000000001</v>
          </cell>
        </row>
        <row r="1415">
          <cell r="A1415" t="str">
            <v>3870AA</v>
          </cell>
          <cell r="I1415">
            <v>13.04928</v>
          </cell>
        </row>
        <row r="1416">
          <cell r="A1416" t="str">
            <v>3870AB</v>
          </cell>
          <cell r="I1416">
            <v>32.756174999999999</v>
          </cell>
        </row>
        <row r="1417">
          <cell r="A1417" t="str">
            <v>3870AC</v>
          </cell>
          <cell r="I1417">
            <v>27.933615</v>
          </cell>
        </row>
        <row r="1418">
          <cell r="A1418" t="str">
            <v>3870AE</v>
          </cell>
          <cell r="I1418">
            <v>16.675064999999996</v>
          </cell>
        </row>
        <row r="1419">
          <cell r="A1419" t="str">
            <v>3870AF</v>
          </cell>
          <cell r="I1419">
            <v>36.674504999999996</v>
          </cell>
        </row>
        <row r="1420">
          <cell r="A1420" t="str">
            <v>3870AG</v>
          </cell>
          <cell r="I1420">
            <v>29.848455000000001</v>
          </cell>
        </row>
        <row r="1421">
          <cell r="A1421" t="str">
            <v>3870CA</v>
          </cell>
          <cell r="I1421">
            <v>30.770415</v>
          </cell>
        </row>
        <row r="1422">
          <cell r="A1422" t="str">
            <v>3870XA</v>
          </cell>
          <cell r="I1422">
            <v>27.933615</v>
          </cell>
        </row>
        <row r="1423">
          <cell r="A1423" t="str">
            <v>3870XB</v>
          </cell>
          <cell r="I1423">
            <v>18.616499999999998</v>
          </cell>
        </row>
        <row r="1424">
          <cell r="A1424" t="str">
            <v>3901AA</v>
          </cell>
          <cell r="I1424">
            <v>6.4714499999999999</v>
          </cell>
        </row>
        <row r="1425">
          <cell r="A1425" t="str">
            <v>3901AB</v>
          </cell>
          <cell r="I1425">
            <v>32.445900000000002</v>
          </cell>
        </row>
        <row r="1426">
          <cell r="A1426" t="str">
            <v>3901AC</v>
          </cell>
          <cell r="I1426">
            <v>10.221344999999999</v>
          </cell>
        </row>
        <row r="1427">
          <cell r="A1427" t="str">
            <v>3901AD</v>
          </cell>
          <cell r="I1427">
            <v>17.747729999999997</v>
          </cell>
        </row>
        <row r="1428">
          <cell r="A1428" t="str">
            <v>3901AE</v>
          </cell>
          <cell r="I1428">
            <v>10.877355</v>
          </cell>
        </row>
        <row r="1429">
          <cell r="A1429" t="str">
            <v>3903AA</v>
          </cell>
          <cell r="I1429">
            <v>9.1309500000000003</v>
          </cell>
        </row>
        <row r="1430">
          <cell r="A1430" t="str">
            <v>3903AB</v>
          </cell>
          <cell r="I1430">
            <v>6.2498249999999995</v>
          </cell>
        </row>
        <row r="1431">
          <cell r="A1431" t="str">
            <v>3903AC</v>
          </cell>
          <cell r="I1431">
            <v>13.519124999999999</v>
          </cell>
        </row>
        <row r="1432">
          <cell r="A1432" t="str">
            <v>3903AD</v>
          </cell>
          <cell r="I1432">
            <v>37.764899999999997</v>
          </cell>
        </row>
        <row r="1433">
          <cell r="A1433" t="str">
            <v>3903AE</v>
          </cell>
          <cell r="I1433">
            <v>24.192584999999998</v>
          </cell>
        </row>
        <row r="1434">
          <cell r="A1434" t="str">
            <v>3904AA</v>
          </cell>
          <cell r="I1434">
            <v>4.3793100000000003</v>
          </cell>
        </row>
        <row r="1435">
          <cell r="A1435" t="str">
            <v>3904AB</v>
          </cell>
          <cell r="I1435">
            <v>18.45693</v>
          </cell>
        </row>
        <row r="1436">
          <cell r="A1436" t="str">
            <v>3904AC</v>
          </cell>
          <cell r="I1436">
            <v>195.41119499999999</v>
          </cell>
        </row>
        <row r="1437">
          <cell r="A1437" t="str">
            <v>3904AD</v>
          </cell>
          <cell r="I1437">
            <v>66.026520000000005</v>
          </cell>
        </row>
        <row r="1438">
          <cell r="A1438" t="str">
            <v>3905AA</v>
          </cell>
          <cell r="I1438">
            <v>35.397945</v>
          </cell>
        </row>
        <row r="1439">
          <cell r="A1439" t="str">
            <v>3905AB</v>
          </cell>
          <cell r="I1439">
            <v>46.629899999999999</v>
          </cell>
        </row>
        <row r="1440">
          <cell r="A1440" t="str">
            <v>3905BA</v>
          </cell>
          <cell r="I1440">
            <v>8.6965649999999997</v>
          </cell>
        </row>
        <row r="1441">
          <cell r="A1441" t="str">
            <v>3905CA</v>
          </cell>
          <cell r="I1441">
            <v>4.2640649999999996</v>
          </cell>
        </row>
        <row r="1442">
          <cell r="A1442" t="str">
            <v>3906AA</v>
          </cell>
          <cell r="I1442">
            <v>156.42292499999999</v>
          </cell>
        </row>
        <row r="1443">
          <cell r="A1443" t="str">
            <v>3906AB</v>
          </cell>
          <cell r="I1443">
            <v>216.35918999999998</v>
          </cell>
        </row>
        <row r="1444">
          <cell r="A1444" t="str">
            <v>3906BA</v>
          </cell>
          <cell r="I1444">
            <v>14.680439999999997</v>
          </cell>
        </row>
        <row r="1445">
          <cell r="A1445" t="str">
            <v>3907AA</v>
          </cell>
          <cell r="I1445">
            <v>43.651260000000001</v>
          </cell>
        </row>
        <row r="1446">
          <cell r="A1446" t="str">
            <v>3909AA</v>
          </cell>
          <cell r="I1446">
            <v>65.556674999999998</v>
          </cell>
        </row>
        <row r="1447">
          <cell r="A1447" t="str">
            <v>3909AB</v>
          </cell>
          <cell r="I1447">
            <v>27.16236</v>
          </cell>
        </row>
        <row r="1448">
          <cell r="A1448" t="str">
            <v>3909AC</v>
          </cell>
          <cell r="I1448">
            <v>23.128784999999997</v>
          </cell>
        </row>
        <row r="1449">
          <cell r="A1449" t="str">
            <v>3909AD</v>
          </cell>
          <cell r="I1449">
            <v>20.504745</v>
          </cell>
        </row>
        <row r="1450">
          <cell r="A1450" t="str">
            <v>3909AE</v>
          </cell>
          <cell r="I1450">
            <v>56.062260000000002</v>
          </cell>
        </row>
        <row r="1451">
          <cell r="A1451" t="str">
            <v>3909AF</v>
          </cell>
          <cell r="I1451">
            <v>31.585995</v>
          </cell>
        </row>
        <row r="1452">
          <cell r="A1452" t="str">
            <v>3909BA</v>
          </cell>
          <cell r="I1452">
            <v>125.04969</v>
          </cell>
        </row>
        <row r="1453">
          <cell r="A1453" t="str">
            <v>3909CA</v>
          </cell>
          <cell r="I1453">
            <v>29.680019999999995</v>
          </cell>
        </row>
        <row r="1454">
          <cell r="A1454" t="str">
            <v>3909FA</v>
          </cell>
          <cell r="I1454">
            <v>35.734814999999998</v>
          </cell>
        </row>
        <row r="1455">
          <cell r="A1455" t="str">
            <v>3909GA</v>
          </cell>
          <cell r="I1455">
            <v>6.9501599999999994</v>
          </cell>
        </row>
        <row r="1456">
          <cell r="A1456" t="str">
            <v>3911AA</v>
          </cell>
          <cell r="I1456">
            <v>15.522615</v>
          </cell>
        </row>
        <row r="1457">
          <cell r="A1457" t="str">
            <v>3911BA</v>
          </cell>
          <cell r="I1457">
            <v>5.7622499999999999</v>
          </cell>
        </row>
        <row r="1458">
          <cell r="A1458" t="str">
            <v>3913AA</v>
          </cell>
          <cell r="I1458">
            <v>46.248705000000001</v>
          </cell>
        </row>
        <row r="1459">
          <cell r="A1459" t="str">
            <v>3913AB</v>
          </cell>
          <cell r="I1459">
            <v>17.118314999999999</v>
          </cell>
        </row>
        <row r="1460">
          <cell r="A1460" t="str">
            <v>3913AC</v>
          </cell>
          <cell r="I1460">
            <v>8.9093250000000008</v>
          </cell>
        </row>
        <row r="1461">
          <cell r="A1461" t="str">
            <v>3913AD</v>
          </cell>
          <cell r="I1461">
            <v>6.9501599999999994</v>
          </cell>
        </row>
        <row r="1462">
          <cell r="A1462" t="str">
            <v>3913BA</v>
          </cell>
          <cell r="I1462">
            <v>39.059190000000001</v>
          </cell>
        </row>
        <row r="1463">
          <cell r="A1463" t="str">
            <v>3913BB</v>
          </cell>
          <cell r="I1463">
            <v>89.208494999999985</v>
          </cell>
        </row>
        <row r="1464">
          <cell r="A1464" t="str">
            <v>3915AA</v>
          </cell>
          <cell r="I1464">
            <v>7.6327649999999991</v>
          </cell>
        </row>
        <row r="1465">
          <cell r="A1465" t="str">
            <v>3915AB</v>
          </cell>
          <cell r="I1465">
            <v>12.614894999999999</v>
          </cell>
        </row>
        <row r="1466">
          <cell r="A1466" t="str">
            <v>3917AA</v>
          </cell>
          <cell r="I1466">
            <v>6.6842099999999993</v>
          </cell>
        </row>
        <row r="1467">
          <cell r="A1467" t="str">
            <v>3917AB</v>
          </cell>
          <cell r="I1467">
            <v>5.38992</v>
          </cell>
        </row>
        <row r="1468">
          <cell r="A1468" t="str">
            <v>3917AC</v>
          </cell>
          <cell r="I1468">
            <v>3.1382099999999999</v>
          </cell>
        </row>
        <row r="1469">
          <cell r="A1469" t="str">
            <v>3917AD</v>
          </cell>
          <cell r="I1469">
            <v>9.2107349999999997</v>
          </cell>
        </row>
        <row r="1470">
          <cell r="A1470" t="str">
            <v>3917AE</v>
          </cell>
          <cell r="I1470">
            <v>29.50272</v>
          </cell>
        </row>
        <row r="1471">
          <cell r="A1471" t="str">
            <v>3917AF</v>
          </cell>
          <cell r="I1471">
            <v>43.270065000000002</v>
          </cell>
        </row>
        <row r="1472">
          <cell r="A1472" t="str">
            <v>3917AG</v>
          </cell>
          <cell r="I1472">
            <v>42.844544999999997</v>
          </cell>
        </row>
        <row r="1473">
          <cell r="A1473" t="str">
            <v>3917AH</v>
          </cell>
          <cell r="I1473">
            <v>16.967610000000001</v>
          </cell>
        </row>
        <row r="1474">
          <cell r="A1474" t="str">
            <v>3917AJ</v>
          </cell>
          <cell r="I1474">
            <v>5.6558699999999993</v>
          </cell>
        </row>
        <row r="1475">
          <cell r="A1475" t="str">
            <v>3917AK</v>
          </cell>
          <cell r="I1475">
            <v>2.7924749999999996</v>
          </cell>
        </row>
        <row r="1476">
          <cell r="A1476" t="str">
            <v>3917AL</v>
          </cell>
          <cell r="I1476">
            <v>7.4643299999999995</v>
          </cell>
        </row>
        <row r="1477">
          <cell r="A1477" t="str">
            <v>3919AA</v>
          </cell>
          <cell r="I1477">
            <v>10.283399999999999</v>
          </cell>
        </row>
        <row r="1478">
          <cell r="A1478" t="str">
            <v>3919AB</v>
          </cell>
          <cell r="I1478">
            <v>10.469564999999999</v>
          </cell>
        </row>
        <row r="1479">
          <cell r="A1479" t="str">
            <v>3919BA</v>
          </cell>
          <cell r="I1479">
            <v>13.652099999999999</v>
          </cell>
        </row>
        <row r="1480">
          <cell r="A1480" t="str">
            <v>3919BB</v>
          </cell>
          <cell r="I1480">
            <v>7.7391449999999997</v>
          </cell>
        </row>
        <row r="1481">
          <cell r="A1481" t="str">
            <v>3919CA</v>
          </cell>
          <cell r="I1481">
            <v>6.8969699999999996</v>
          </cell>
        </row>
        <row r="1482">
          <cell r="A1482" t="str">
            <v>3919CB</v>
          </cell>
          <cell r="I1482">
            <v>9.9642599999999995</v>
          </cell>
        </row>
        <row r="1483">
          <cell r="A1483" t="str">
            <v>3919DA</v>
          </cell>
          <cell r="I1483">
            <v>15.008444999999998</v>
          </cell>
        </row>
        <row r="1484">
          <cell r="A1484" t="str">
            <v>3919EA</v>
          </cell>
          <cell r="I1484">
            <v>13.802804999999999</v>
          </cell>
        </row>
        <row r="1485">
          <cell r="A1485" t="str">
            <v>3919FA</v>
          </cell>
          <cell r="I1485">
            <v>18.731744999999997</v>
          </cell>
        </row>
        <row r="1486">
          <cell r="A1486" t="str">
            <v>3919GA</v>
          </cell>
          <cell r="I1486">
            <v>26.781164999999998</v>
          </cell>
        </row>
        <row r="1487">
          <cell r="A1487" t="str">
            <v>3919HA</v>
          </cell>
          <cell r="I1487">
            <v>18.031409999999997</v>
          </cell>
        </row>
        <row r="1488">
          <cell r="A1488" t="str">
            <v>3919IA</v>
          </cell>
          <cell r="I1488">
            <v>20.655449999999998</v>
          </cell>
        </row>
        <row r="1489">
          <cell r="A1489" t="str">
            <v>3919JA</v>
          </cell>
          <cell r="I1489">
            <v>18.643094999999999</v>
          </cell>
        </row>
        <row r="1490">
          <cell r="A1490" t="str">
            <v>3919KA</v>
          </cell>
          <cell r="I1490">
            <v>2.2694399999999999</v>
          </cell>
        </row>
        <row r="1491">
          <cell r="A1491" t="str">
            <v>3921AA</v>
          </cell>
          <cell r="I1491">
            <v>19.068615000000001</v>
          </cell>
        </row>
        <row r="1492">
          <cell r="A1492" t="str">
            <v>3921AB</v>
          </cell>
          <cell r="I1492">
            <v>11.178764999999999</v>
          </cell>
        </row>
        <row r="1493">
          <cell r="A1493" t="str">
            <v>3921AC</v>
          </cell>
          <cell r="I1493">
            <v>16.994205000000001</v>
          </cell>
        </row>
        <row r="1494">
          <cell r="A1494" t="str">
            <v>3921AD</v>
          </cell>
          <cell r="I1494">
            <v>19.777814999999997</v>
          </cell>
        </row>
        <row r="1495">
          <cell r="A1495" t="str">
            <v>3921AE</v>
          </cell>
          <cell r="I1495">
            <v>6.090255</v>
          </cell>
        </row>
        <row r="1496">
          <cell r="A1496" t="str">
            <v>3923AA</v>
          </cell>
          <cell r="I1496">
            <v>13.19112</v>
          </cell>
        </row>
        <row r="1497">
          <cell r="A1497" t="str">
            <v>3923AB</v>
          </cell>
          <cell r="I1497">
            <v>9.23733</v>
          </cell>
        </row>
        <row r="1498">
          <cell r="A1498" t="str">
            <v>3923AC</v>
          </cell>
          <cell r="I1498">
            <v>6.090255</v>
          </cell>
        </row>
        <row r="1499">
          <cell r="A1499" t="str">
            <v>3925AB</v>
          </cell>
          <cell r="I1499">
            <v>11.240819999999999</v>
          </cell>
        </row>
        <row r="1500">
          <cell r="A1500" t="str">
            <v>3925BA</v>
          </cell>
          <cell r="I1500">
            <v>8.1026100000000003</v>
          </cell>
        </row>
        <row r="1501">
          <cell r="A1501" t="str">
            <v>3925CA</v>
          </cell>
          <cell r="I1501">
            <v>6.8792399999999994</v>
          </cell>
        </row>
        <row r="1502">
          <cell r="A1502" t="str">
            <v>3925DA</v>
          </cell>
          <cell r="I1502">
            <v>44.62641</v>
          </cell>
        </row>
        <row r="1503">
          <cell r="A1503" t="str">
            <v>3925EA</v>
          </cell>
          <cell r="I1503">
            <v>6.5778299999999996</v>
          </cell>
        </row>
        <row r="1504">
          <cell r="A1504" t="str">
            <v>3925FA</v>
          </cell>
          <cell r="I1504">
            <v>12.916304999999999</v>
          </cell>
        </row>
        <row r="1505">
          <cell r="A1505" t="str">
            <v>3925GA</v>
          </cell>
          <cell r="I1505">
            <v>13.652099999999999</v>
          </cell>
        </row>
        <row r="1506">
          <cell r="A1506" t="str">
            <v>3925SA</v>
          </cell>
          <cell r="I1506">
            <v>66.177225000000007</v>
          </cell>
        </row>
        <row r="1507">
          <cell r="A1507" t="str">
            <v>3925SB</v>
          </cell>
          <cell r="I1507">
            <v>69.705494999999999</v>
          </cell>
        </row>
        <row r="1508">
          <cell r="A1508" t="str">
            <v>3926AA</v>
          </cell>
          <cell r="I1508">
            <v>41.966909999999999</v>
          </cell>
        </row>
        <row r="1509">
          <cell r="A1509" t="str">
            <v>3926AB</v>
          </cell>
          <cell r="I1509">
            <v>9.4323599999999992</v>
          </cell>
        </row>
        <row r="1510">
          <cell r="A1510" t="str">
            <v>3927AA</v>
          </cell>
          <cell r="I1510">
            <v>33.740189999999998</v>
          </cell>
        </row>
        <row r="1511">
          <cell r="A1511" t="str">
            <v>3927AB</v>
          </cell>
          <cell r="I1511">
            <v>36.311039999999998</v>
          </cell>
        </row>
        <row r="1512">
          <cell r="A1512" t="str">
            <v>3927BA</v>
          </cell>
          <cell r="I1512">
            <v>23.102189999999997</v>
          </cell>
        </row>
        <row r="1513">
          <cell r="A1513" t="str">
            <v>3929AA</v>
          </cell>
          <cell r="I1513">
            <v>5.8420349999999992</v>
          </cell>
        </row>
        <row r="1514">
          <cell r="A1514" t="str">
            <v>3931AA</v>
          </cell>
          <cell r="I1514">
            <v>1.80846</v>
          </cell>
        </row>
        <row r="1515">
          <cell r="A1515" t="str">
            <v>3935HA</v>
          </cell>
          <cell r="I1515">
            <v>9.4766849999999998</v>
          </cell>
        </row>
        <row r="1516">
          <cell r="A1516" t="str">
            <v>3951AA</v>
          </cell>
          <cell r="I1516">
            <v>102.15139499999999</v>
          </cell>
        </row>
        <row r="1517">
          <cell r="A1517" t="str">
            <v>3951AB</v>
          </cell>
          <cell r="I1517">
            <v>48.340845000000002</v>
          </cell>
        </row>
        <row r="1518">
          <cell r="A1518" t="str">
            <v>3951AC</v>
          </cell>
          <cell r="I1518">
            <v>139.92516000000001</v>
          </cell>
        </row>
        <row r="1519">
          <cell r="A1519" t="str">
            <v>3951AD</v>
          </cell>
          <cell r="I1519">
            <v>102.42621</v>
          </cell>
        </row>
        <row r="1520">
          <cell r="A1520" t="str">
            <v>3951FA</v>
          </cell>
          <cell r="I1520">
            <v>43.216874999999995</v>
          </cell>
        </row>
        <row r="1521">
          <cell r="A1521" t="str">
            <v>3960CA</v>
          </cell>
          <cell r="I1521">
            <v>27.703125</v>
          </cell>
        </row>
        <row r="1522">
          <cell r="A1522" t="str">
            <v>3960XA</v>
          </cell>
          <cell r="I1522">
            <v>221.625</v>
          </cell>
        </row>
        <row r="1523">
          <cell r="A1523" t="str">
            <v>4111AB</v>
          </cell>
          <cell r="I1523">
            <v>5.8869999999999996</v>
          </cell>
        </row>
        <row r="1524">
          <cell r="A1524" t="str">
            <v>4111AC</v>
          </cell>
          <cell r="I1524">
            <v>10.121</v>
          </cell>
        </row>
        <row r="1525">
          <cell r="A1525" t="str">
            <v>4111AD</v>
          </cell>
          <cell r="I1525">
            <v>17.24775</v>
          </cell>
        </row>
        <row r="1526">
          <cell r="A1526" t="str">
            <v>4111AF</v>
          </cell>
          <cell r="I1526">
            <v>24.961749999999999</v>
          </cell>
        </row>
        <row r="1527">
          <cell r="A1527" t="str">
            <v>4111AJ</v>
          </cell>
          <cell r="I1527">
            <v>10.773499999999999</v>
          </cell>
        </row>
        <row r="1528">
          <cell r="A1528" t="str">
            <v>4112AA</v>
          </cell>
          <cell r="I1528">
            <v>28.876749999999998</v>
          </cell>
        </row>
        <row r="1529">
          <cell r="A1529" t="str">
            <v>4112AB</v>
          </cell>
          <cell r="I1529">
            <v>33.161500000000004</v>
          </cell>
        </row>
        <row r="1530">
          <cell r="A1530" t="str">
            <v>4112AC</v>
          </cell>
          <cell r="I1530">
            <v>11.88275</v>
          </cell>
        </row>
        <row r="1531">
          <cell r="A1531" t="str">
            <v>4112AD</v>
          </cell>
          <cell r="I1531">
            <v>21.61225</v>
          </cell>
        </row>
        <row r="1532">
          <cell r="A1532" t="str">
            <v>4112AE</v>
          </cell>
          <cell r="I1532">
            <v>5.8869999999999996</v>
          </cell>
        </row>
        <row r="1533">
          <cell r="A1533" t="str">
            <v>4113AC</v>
          </cell>
          <cell r="I1533">
            <v>6.3872499999999999</v>
          </cell>
        </row>
        <row r="1534">
          <cell r="A1534" t="str">
            <v>4113AD</v>
          </cell>
          <cell r="I1534">
            <v>11.86825</v>
          </cell>
        </row>
        <row r="1535">
          <cell r="A1535" t="str">
            <v>4113AF</v>
          </cell>
          <cell r="I1535">
            <v>15.718</v>
          </cell>
        </row>
        <row r="1536">
          <cell r="A1536" t="str">
            <v>4113AG</v>
          </cell>
          <cell r="I1536">
            <v>20.227499999999999</v>
          </cell>
        </row>
        <row r="1537">
          <cell r="A1537" t="str">
            <v>4131AA</v>
          </cell>
          <cell r="I1537">
            <v>7.0252499999999998</v>
          </cell>
        </row>
        <row r="1538">
          <cell r="A1538" t="str">
            <v>4131AC</v>
          </cell>
          <cell r="I1538">
            <v>13.427</v>
          </cell>
        </row>
        <row r="1539">
          <cell r="A1539" t="str">
            <v>4131AD</v>
          </cell>
          <cell r="I1539">
            <v>3.3349999999999995</v>
          </cell>
        </row>
        <row r="1540">
          <cell r="A1540" t="str">
            <v>4131AE</v>
          </cell>
          <cell r="I1540">
            <v>15.471499999999999</v>
          </cell>
        </row>
        <row r="1541">
          <cell r="A1541" t="str">
            <v>4131BA</v>
          </cell>
          <cell r="I1541">
            <v>10.244250000000001</v>
          </cell>
        </row>
        <row r="1542">
          <cell r="A1542" t="str">
            <v>4133AB</v>
          </cell>
          <cell r="I1542">
            <v>12.5425</v>
          </cell>
        </row>
        <row r="1543">
          <cell r="A1543" t="str">
            <v>4133AC</v>
          </cell>
          <cell r="I1543">
            <v>19.364750000000001</v>
          </cell>
        </row>
        <row r="1544">
          <cell r="A1544" t="str">
            <v>4133AD</v>
          </cell>
          <cell r="I1544">
            <v>18.27</v>
          </cell>
        </row>
        <row r="1545">
          <cell r="A1545" t="str">
            <v>4133AE</v>
          </cell>
          <cell r="I1545">
            <v>18.842749999999999</v>
          </cell>
        </row>
        <row r="1546">
          <cell r="A1546" t="str">
            <v>4133AF</v>
          </cell>
          <cell r="I1546">
            <v>22.764999999999997</v>
          </cell>
        </row>
        <row r="1547">
          <cell r="A1547" t="str">
            <v>4133FA</v>
          </cell>
          <cell r="I1547">
            <v>10.584999999999999</v>
          </cell>
        </row>
        <row r="1548">
          <cell r="A1548" t="str">
            <v>4134AB</v>
          </cell>
          <cell r="I1548">
            <v>14.3695</v>
          </cell>
        </row>
        <row r="1549">
          <cell r="A1549" t="str">
            <v>4134AC</v>
          </cell>
          <cell r="I1549">
            <v>24.135249999999999</v>
          </cell>
        </row>
        <row r="1550">
          <cell r="A1550" t="str">
            <v>4134AE</v>
          </cell>
          <cell r="I1550">
            <v>20.481249999999999</v>
          </cell>
        </row>
        <row r="1551">
          <cell r="A1551" t="str">
            <v>4134AF</v>
          </cell>
          <cell r="I1551">
            <v>27.52825</v>
          </cell>
        </row>
        <row r="1552">
          <cell r="A1552" t="str">
            <v>4134AG</v>
          </cell>
          <cell r="I1552">
            <v>16.377749999999999</v>
          </cell>
        </row>
        <row r="1553">
          <cell r="A1553" t="str">
            <v>4150AA</v>
          </cell>
          <cell r="I1553">
            <v>3.8497499999999998</v>
          </cell>
        </row>
        <row r="1554">
          <cell r="A1554" t="str">
            <v>4210AA</v>
          </cell>
          <cell r="I1554">
            <v>9.0625</v>
          </cell>
        </row>
        <row r="1555">
          <cell r="A1555" t="str">
            <v>4210AB</v>
          </cell>
          <cell r="I1555">
            <v>14.819000000000001</v>
          </cell>
        </row>
        <row r="1556">
          <cell r="A1556" t="str">
            <v>4210AC</v>
          </cell>
          <cell r="I1556">
            <v>18.161249999999999</v>
          </cell>
        </row>
        <row r="1557">
          <cell r="A1557" t="str">
            <v>4210AD</v>
          </cell>
          <cell r="I1557">
            <v>20.88</v>
          </cell>
        </row>
        <row r="1558">
          <cell r="A1558" t="str">
            <v>4210AE</v>
          </cell>
          <cell r="I1558">
            <v>22.71425</v>
          </cell>
        </row>
        <row r="1559">
          <cell r="A1559" t="str">
            <v>4210AF</v>
          </cell>
          <cell r="I1559">
            <v>24.287499999999998</v>
          </cell>
        </row>
        <row r="1560">
          <cell r="A1560" t="str">
            <v>4210BA</v>
          </cell>
          <cell r="I1560">
            <v>21.387499999999999</v>
          </cell>
        </row>
        <row r="1561">
          <cell r="A1561" t="str">
            <v>4210BB</v>
          </cell>
          <cell r="I1561">
            <v>21.387499999999999</v>
          </cell>
        </row>
        <row r="1562">
          <cell r="A1562" t="str">
            <v>4210CA</v>
          </cell>
          <cell r="I1562">
            <v>31.537499999999998</v>
          </cell>
        </row>
        <row r="1563">
          <cell r="A1563" t="str">
            <v>4210CB</v>
          </cell>
          <cell r="I1563">
            <v>31.537499999999998</v>
          </cell>
        </row>
        <row r="1564">
          <cell r="A1564" t="str">
            <v>4230ZA</v>
          </cell>
          <cell r="I1564">
            <v>4.9807499999999996</v>
          </cell>
        </row>
        <row r="1565">
          <cell r="A1565" t="str">
            <v>4230ZB</v>
          </cell>
          <cell r="I1565">
            <v>6.7932499999999996</v>
          </cell>
        </row>
        <row r="1566">
          <cell r="A1566" t="str">
            <v>4230ZC</v>
          </cell>
          <cell r="I1566">
            <v>8.0619999999999994</v>
          </cell>
        </row>
        <row r="1567">
          <cell r="A1567" t="str">
            <v>4230ZD</v>
          </cell>
          <cell r="I1567">
            <v>7.9169999999999998</v>
          </cell>
        </row>
        <row r="1568">
          <cell r="A1568" t="str">
            <v>4250AA</v>
          </cell>
          <cell r="I1568">
            <v>5.8507499999999997</v>
          </cell>
        </row>
        <row r="1569">
          <cell r="A1569" t="str">
            <v>4250BA</v>
          </cell>
          <cell r="I1569">
            <v>4.9807499999999996</v>
          </cell>
        </row>
        <row r="1570">
          <cell r="A1570" t="str">
            <v>4250CA</v>
          </cell>
          <cell r="I1570">
            <v>70.6875</v>
          </cell>
        </row>
        <row r="1571">
          <cell r="A1571" t="str">
            <v>4270AB</v>
          </cell>
          <cell r="I1571">
            <v>17.733499999999999</v>
          </cell>
        </row>
        <row r="1572">
          <cell r="A1572" t="str">
            <v>4270AC</v>
          </cell>
          <cell r="I1572">
            <v>34.604249999999993</v>
          </cell>
        </row>
        <row r="1573">
          <cell r="A1573" t="str">
            <v>4270AD</v>
          </cell>
          <cell r="I1573">
            <v>46.196999999999996</v>
          </cell>
        </row>
        <row r="1574">
          <cell r="A1574" t="str">
            <v>4270AE</v>
          </cell>
          <cell r="I1574">
            <v>33.465999999999994</v>
          </cell>
        </row>
        <row r="1575">
          <cell r="A1575" t="str">
            <v>4270AF</v>
          </cell>
          <cell r="I1575">
            <v>43.231749999999998</v>
          </cell>
        </row>
        <row r="1576">
          <cell r="A1576" t="str">
            <v>4270BB</v>
          </cell>
          <cell r="I1576">
            <v>19.103750000000002</v>
          </cell>
        </row>
        <row r="1577">
          <cell r="A1577" t="str">
            <v>4270BC</v>
          </cell>
          <cell r="I1577">
            <v>35.974499999999999</v>
          </cell>
        </row>
        <row r="1578">
          <cell r="A1578" t="str">
            <v>4270BD</v>
          </cell>
          <cell r="I1578">
            <v>47.922499999999992</v>
          </cell>
        </row>
        <row r="1579">
          <cell r="A1579" t="str">
            <v>4270BE</v>
          </cell>
          <cell r="I1579">
            <v>35.184249999999999</v>
          </cell>
        </row>
        <row r="1580">
          <cell r="A1580" t="str">
            <v>4270BF</v>
          </cell>
          <cell r="I1580">
            <v>45.4285</v>
          </cell>
        </row>
        <row r="1581">
          <cell r="A1581" t="str">
            <v>4290AA</v>
          </cell>
          <cell r="I1581">
            <v>4.5385</v>
          </cell>
        </row>
        <row r="1582">
          <cell r="A1582" t="str">
            <v>4310AA</v>
          </cell>
          <cell r="I1582">
            <v>6.8402879999999993</v>
          </cell>
        </row>
        <row r="1583">
          <cell r="A1583" t="str">
            <v>4310AB</v>
          </cell>
          <cell r="I1583">
            <v>33.333767999999999</v>
          </cell>
        </row>
        <row r="1584">
          <cell r="A1584" t="str">
            <v>4310AD</v>
          </cell>
          <cell r="I1584">
            <v>12.492792000000001</v>
          </cell>
        </row>
        <row r="1585">
          <cell r="A1585" t="str">
            <v>4310AE</v>
          </cell>
          <cell r="I1585">
            <v>8.5672080000000008</v>
          </cell>
        </row>
        <row r="1586">
          <cell r="A1586" t="str">
            <v>4310CA</v>
          </cell>
          <cell r="I1586">
            <v>7.1772479999999996</v>
          </cell>
        </row>
        <row r="1587">
          <cell r="A1587" t="str">
            <v>4310DA</v>
          </cell>
          <cell r="I1587">
            <v>35.700912000000002</v>
          </cell>
        </row>
        <row r="1588">
          <cell r="A1588" t="str">
            <v>4310EA</v>
          </cell>
          <cell r="I1588">
            <v>35.700912000000002</v>
          </cell>
        </row>
        <row r="1589">
          <cell r="A1589" t="str">
            <v>4312AA</v>
          </cell>
          <cell r="I1589">
            <v>37.60575</v>
          </cell>
        </row>
        <row r="1590">
          <cell r="A1590" t="str">
            <v>4313AA</v>
          </cell>
          <cell r="I1590">
            <v>11.375249999999999</v>
          </cell>
        </row>
        <row r="1591">
          <cell r="A1591" t="str">
            <v>4313BA</v>
          </cell>
          <cell r="I1591">
            <v>15.174249999999999</v>
          </cell>
        </row>
        <row r="1592">
          <cell r="A1592" t="str">
            <v>4313BB</v>
          </cell>
          <cell r="I1592">
            <v>17.283999999999999</v>
          </cell>
        </row>
        <row r="1593">
          <cell r="A1593" t="str">
            <v>4313BC</v>
          </cell>
          <cell r="I1593">
            <v>19.393750000000001</v>
          </cell>
        </row>
        <row r="1594">
          <cell r="A1594" t="str">
            <v>4313CA</v>
          </cell>
          <cell r="I1594">
            <v>12.781749999999999</v>
          </cell>
        </row>
        <row r="1595">
          <cell r="A1595" t="str">
            <v>4313DB</v>
          </cell>
          <cell r="I1595">
            <v>9.4612499999999997</v>
          </cell>
        </row>
        <row r="1596">
          <cell r="A1596" t="str">
            <v>4314AA</v>
          </cell>
          <cell r="I1596">
            <v>96.540999999999997</v>
          </cell>
        </row>
        <row r="1597">
          <cell r="A1597" t="str">
            <v>4314BA</v>
          </cell>
          <cell r="I1597">
            <v>35.394500000000001</v>
          </cell>
        </row>
        <row r="1598">
          <cell r="A1598" t="str">
            <v>4314CA</v>
          </cell>
          <cell r="I1598">
            <v>49.734999999999992</v>
          </cell>
        </row>
        <row r="1599">
          <cell r="A1599" t="str">
            <v>4314ZA</v>
          </cell>
          <cell r="I1599">
            <v>6.8402879999999993</v>
          </cell>
        </row>
        <row r="1600">
          <cell r="A1600" t="str">
            <v>4314ZB</v>
          </cell>
          <cell r="I1600">
            <v>4.4226000000000001</v>
          </cell>
        </row>
        <row r="1601">
          <cell r="A1601" t="str">
            <v>4314ZC</v>
          </cell>
          <cell r="I1601">
            <v>72.968688</v>
          </cell>
        </row>
        <row r="1602">
          <cell r="A1602" t="str">
            <v>4314ZD</v>
          </cell>
          <cell r="I1602">
            <v>12.897144000000001</v>
          </cell>
        </row>
        <row r="1603">
          <cell r="A1603" t="str">
            <v>4314ZE</v>
          </cell>
          <cell r="I1603">
            <v>70.020288000000008</v>
          </cell>
        </row>
        <row r="1604">
          <cell r="A1604" t="str">
            <v>4315AA</v>
          </cell>
          <cell r="I1604">
            <v>62.244936000000003</v>
          </cell>
        </row>
        <row r="1605">
          <cell r="A1605" t="str">
            <v>4315BA</v>
          </cell>
          <cell r="I1605">
            <v>48.555936000000003</v>
          </cell>
        </row>
        <row r="1606">
          <cell r="A1606" t="str">
            <v>4315CA</v>
          </cell>
          <cell r="I1606">
            <v>43.198272000000003</v>
          </cell>
        </row>
        <row r="1607">
          <cell r="A1607" t="str">
            <v>4317AA</v>
          </cell>
          <cell r="I1607">
            <v>13.352040000000001</v>
          </cell>
        </row>
        <row r="1608">
          <cell r="A1608" t="str">
            <v>4317BA</v>
          </cell>
          <cell r="I1608">
            <v>10.723752000000001</v>
          </cell>
        </row>
        <row r="1609">
          <cell r="A1609" t="str">
            <v>4317CA</v>
          </cell>
          <cell r="I1609">
            <v>13.377312000000002</v>
          </cell>
        </row>
        <row r="1610">
          <cell r="A1610" t="str">
            <v>4319AA</v>
          </cell>
          <cell r="I1610">
            <v>48.202128000000002</v>
          </cell>
        </row>
        <row r="1611">
          <cell r="A1611" t="str">
            <v>4319BA</v>
          </cell>
          <cell r="I1611">
            <v>33.721271999999999</v>
          </cell>
        </row>
        <row r="1612">
          <cell r="A1612" t="str">
            <v>4319CA</v>
          </cell>
          <cell r="I1612">
            <v>36.779184000000001</v>
          </cell>
        </row>
        <row r="1613">
          <cell r="A1613" t="str">
            <v>4320AA</v>
          </cell>
          <cell r="I1613">
            <v>67.653144000000012</v>
          </cell>
        </row>
        <row r="1614">
          <cell r="A1614" t="str">
            <v>4320AB</v>
          </cell>
          <cell r="I1614">
            <v>54.233711999999997</v>
          </cell>
        </row>
        <row r="1615">
          <cell r="A1615" t="str">
            <v>4320AC</v>
          </cell>
          <cell r="I1615">
            <v>47.915712000000006</v>
          </cell>
        </row>
        <row r="1616">
          <cell r="A1616" t="str">
            <v>4320AD</v>
          </cell>
          <cell r="I1616">
            <v>39.752856000000001</v>
          </cell>
        </row>
        <row r="1617">
          <cell r="A1617" t="str">
            <v>4321AA</v>
          </cell>
          <cell r="I1617">
            <v>10.605816000000001</v>
          </cell>
        </row>
        <row r="1618">
          <cell r="A1618" t="str">
            <v>4321BA</v>
          </cell>
          <cell r="I1618">
            <v>8.4998160000000009</v>
          </cell>
        </row>
        <row r="1619">
          <cell r="A1619" t="str">
            <v>4321CA</v>
          </cell>
          <cell r="I1619">
            <v>11.119680000000001</v>
          </cell>
        </row>
        <row r="1620">
          <cell r="A1620" t="str">
            <v>4323AA</v>
          </cell>
          <cell r="I1620">
            <v>4.4141760000000003</v>
          </cell>
        </row>
        <row r="1621">
          <cell r="A1621" t="str">
            <v>4323BA</v>
          </cell>
          <cell r="I1621">
            <v>17.783064</v>
          </cell>
        </row>
        <row r="1622">
          <cell r="A1622" t="str">
            <v>4323BB</v>
          </cell>
          <cell r="I1622">
            <v>27.908712000000005</v>
          </cell>
        </row>
        <row r="1623">
          <cell r="A1623" t="str">
            <v>4323CA</v>
          </cell>
          <cell r="I1623">
            <v>15.154776</v>
          </cell>
        </row>
        <row r="1624">
          <cell r="A1624" t="str">
            <v>4323CB</v>
          </cell>
          <cell r="I1624">
            <v>25.280424000000004</v>
          </cell>
        </row>
        <row r="1625">
          <cell r="A1625" t="str">
            <v>4323DA</v>
          </cell>
          <cell r="I1625">
            <v>12.753936000000001</v>
          </cell>
        </row>
        <row r="1626">
          <cell r="A1626" t="str">
            <v>4325AA</v>
          </cell>
          <cell r="I1626">
            <v>23.553504</v>
          </cell>
        </row>
        <row r="1627">
          <cell r="A1627" t="str">
            <v>4325AB</v>
          </cell>
          <cell r="I1627">
            <v>32.356583999999998</v>
          </cell>
        </row>
        <row r="1628">
          <cell r="A1628" t="str">
            <v>4325BA</v>
          </cell>
          <cell r="I1628">
            <v>20.916792000000001</v>
          </cell>
        </row>
        <row r="1629">
          <cell r="A1629" t="str">
            <v>4325BB</v>
          </cell>
          <cell r="I1629">
            <v>29.728296</v>
          </cell>
        </row>
        <row r="1630">
          <cell r="A1630" t="str">
            <v>4325CA</v>
          </cell>
          <cell r="I1630">
            <v>6.7813200000000009</v>
          </cell>
        </row>
        <row r="1631">
          <cell r="A1631" t="str">
            <v>4326AA</v>
          </cell>
          <cell r="I1631">
            <v>28.313064000000001</v>
          </cell>
        </row>
        <row r="1632">
          <cell r="A1632" t="str">
            <v>4326AB</v>
          </cell>
          <cell r="I1632">
            <v>37.124568000000004</v>
          </cell>
        </row>
        <row r="1633">
          <cell r="A1633" t="str">
            <v>4326AC</v>
          </cell>
          <cell r="I1633">
            <v>6.1242479999999997</v>
          </cell>
        </row>
        <row r="1634">
          <cell r="A1634" t="str">
            <v>4326BA</v>
          </cell>
          <cell r="I1634">
            <v>25.684775999999999</v>
          </cell>
        </row>
        <row r="1635">
          <cell r="A1635" t="str">
            <v>4326BB</v>
          </cell>
          <cell r="I1635">
            <v>34.487856000000001</v>
          </cell>
        </row>
        <row r="1636">
          <cell r="A1636" t="str">
            <v>4326CA</v>
          </cell>
          <cell r="I1636">
            <v>36.459072000000006</v>
          </cell>
        </row>
        <row r="1637">
          <cell r="A1637" t="str">
            <v>4326CB</v>
          </cell>
          <cell r="I1637">
            <v>32.718816000000004</v>
          </cell>
        </row>
        <row r="1638">
          <cell r="A1638" t="str">
            <v>4326CC</v>
          </cell>
          <cell r="I1638">
            <v>32.508216000000004</v>
          </cell>
        </row>
        <row r="1639">
          <cell r="A1639" t="str">
            <v>4326CE</v>
          </cell>
          <cell r="I1639">
            <v>32.718816000000004</v>
          </cell>
        </row>
        <row r="1640">
          <cell r="A1640" t="str">
            <v>4326CF</v>
          </cell>
          <cell r="I1640">
            <v>28.557359999999999</v>
          </cell>
        </row>
        <row r="1641">
          <cell r="A1641" t="str">
            <v>4326CG</v>
          </cell>
          <cell r="I1641">
            <v>32.508216000000004</v>
          </cell>
        </row>
        <row r="1642">
          <cell r="A1642" t="str">
            <v>4326DA</v>
          </cell>
          <cell r="I1642">
            <v>44.807256000000002</v>
          </cell>
        </row>
        <row r="1643">
          <cell r="A1643" t="str">
            <v>4326DB</v>
          </cell>
          <cell r="I1643">
            <v>39.592800000000004</v>
          </cell>
        </row>
        <row r="1644">
          <cell r="A1644" t="str">
            <v>4327AA</v>
          </cell>
          <cell r="I1644">
            <v>7.2362160000000006</v>
          </cell>
        </row>
        <row r="1645">
          <cell r="A1645" t="str">
            <v>4327BA</v>
          </cell>
          <cell r="I1645">
            <v>5.4924479999999996</v>
          </cell>
        </row>
        <row r="1646">
          <cell r="A1646" t="str">
            <v>4328AA</v>
          </cell>
          <cell r="I1646">
            <v>11.768328</v>
          </cell>
        </row>
        <row r="1647">
          <cell r="A1647" t="str">
            <v>4328AB</v>
          </cell>
          <cell r="I1647">
            <v>14.775696</v>
          </cell>
        </row>
        <row r="1648">
          <cell r="A1648" t="str">
            <v>4328AC</v>
          </cell>
          <cell r="I1648">
            <v>13.714272000000001</v>
          </cell>
        </row>
        <row r="1649">
          <cell r="A1649" t="str">
            <v>4328BA</v>
          </cell>
          <cell r="I1649">
            <v>4.0856399999999997</v>
          </cell>
        </row>
        <row r="1650">
          <cell r="A1650" t="str">
            <v>4328BB</v>
          </cell>
          <cell r="I1650">
            <v>46.492055999999998</v>
          </cell>
        </row>
        <row r="1651">
          <cell r="A1651" t="str">
            <v>4328BC</v>
          </cell>
          <cell r="I1651">
            <v>32.120712000000005</v>
          </cell>
        </row>
        <row r="1652">
          <cell r="A1652" t="str">
            <v>4328BD</v>
          </cell>
          <cell r="I1652">
            <v>3.6897120000000001</v>
          </cell>
        </row>
        <row r="1653">
          <cell r="A1653" t="str">
            <v>4328BE</v>
          </cell>
          <cell r="I1653">
            <v>14.480856000000001</v>
          </cell>
        </row>
        <row r="1654">
          <cell r="A1654" t="str">
            <v>4328CA</v>
          </cell>
          <cell r="I1654">
            <v>6.8487120000000008</v>
          </cell>
        </row>
        <row r="1655">
          <cell r="A1655" t="str">
            <v>4328DA</v>
          </cell>
          <cell r="I1655">
            <v>7.6911120000000013</v>
          </cell>
        </row>
        <row r="1656">
          <cell r="A1656" t="str">
            <v>4328DB</v>
          </cell>
          <cell r="I1656">
            <v>2.6367120000000002</v>
          </cell>
        </row>
        <row r="1657">
          <cell r="A1657" t="str">
            <v>4328EA</v>
          </cell>
          <cell r="I1657">
            <v>9.4770000000000003</v>
          </cell>
        </row>
        <row r="1658">
          <cell r="A1658" t="str">
            <v>4328EB</v>
          </cell>
          <cell r="I1658">
            <v>6.1074000000000002</v>
          </cell>
        </row>
        <row r="1659">
          <cell r="A1659" t="str">
            <v>4329AA</v>
          </cell>
          <cell r="I1659">
            <v>31.008744000000004</v>
          </cell>
        </row>
        <row r="1660">
          <cell r="A1660" t="str">
            <v>4329BA</v>
          </cell>
          <cell r="I1660">
            <v>28.372032000000001</v>
          </cell>
        </row>
        <row r="1661">
          <cell r="A1661" t="str">
            <v>4329CA</v>
          </cell>
          <cell r="I1661">
            <v>8.1038879999999995</v>
          </cell>
        </row>
        <row r="1662">
          <cell r="A1662" t="str">
            <v>4332ZA</v>
          </cell>
          <cell r="I1662">
            <v>25.111944000000001</v>
          </cell>
        </row>
        <row r="1663">
          <cell r="A1663" t="str">
            <v>4332ZB</v>
          </cell>
          <cell r="I1663">
            <v>22.113</v>
          </cell>
        </row>
        <row r="1664">
          <cell r="A1664" t="str">
            <v>4332ZC</v>
          </cell>
          <cell r="I1664">
            <v>48.176856000000001</v>
          </cell>
        </row>
        <row r="1665">
          <cell r="A1665" t="str">
            <v>4332ZD</v>
          </cell>
          <cell r="I1665">
            <v>43.855344000000002</v>
          </cell>
        </row>
        <row r="1666">
          <cell r="A1666" t="str">
            <v>4332ZE</v>
          </cell>
          <cell r="I1666">
            <v>25.642656000000002</v>
          </cell>
        </row>
        <row r="1667">
          <cell r="A1667" t="str">
            <v>4332ZF</v>
          </cell>
          <cell r="I1667">
            <v>22.643712000000001</v>
          </cell>
        </row>
        <row r="1668">
          <cell r="A1668" t="str">
            <v>4332ZG</v>
          </cell>
          <cell r="I1668">
            <v>9.5865120000000008</v>
          </cell>
        </row>
        <row r="1669">
          <cell r="A1669" t="str">
            <v>4340AA</v>
          </cell>
          <cell r="I1669">
            <v>38.366999999999997</v>
          </cell>
        </row>
        <row r="1670">
          <cell r="A1670" t="str">
            <v>4340BA</v>
          </cell>
          <cell r="I1670">
            <v>24.135249999999999</v>
          </cell>
        </row>
        <row r="1671">
          <cell r="A1671" t="str">
            <v>4350AA</v>
          </cell>
          <cell r="I1671">
            <v>1.3260000000000001</v>
          </cell>
        </row>
        <row r="1672">
          <cell r="A1672" t="str">
            <v>4351AA</v>
          </cell>
          <cell r="I1672">
            <v>5.899</v>
          </cell>
        </row>
        <row r="1673">
          <cell r="A1673" t="str">
            <v>4351AB</v>
          </cell>
          <cell r="I1673">
            <v>2.0314999999999999</v>
          </cell>
        </row>
        <row r="1674">
          <cell r="A1674" t="str">
            <v>4351EA</v>
          </cell>
          <cell r="I1674">
            <v>12.2485</v>
          </cell>
        </row>
        <row r="1675">
          <cell r="A1675" t="str">
            <v>4351ED</v>
          </cell>
          <cell r="I1675">
            <v>16.812999999999999</v>
          </cell>
        </row>
        <row r="1676">
          <cell r="A1676" t="str">
            <v>4351FA</v>
          </cell>
          <cell r="I1676">
            <v>3.1025</v>
          </cell>
        </row>
        <row r="1677">
          <cell r="A1677" t="str">
            <v>4352AA</v>
          </cell>
          <cell r="I1677">
            <v>2.7115</v>
          </cell>
        </row>
        <row r="1678">
          <cell r="A1678" t="str">
            <v>4352AB</v>
          </cell>
          <cell r="I1678">
            <v>4.8875000000000002</v>
          </cell>
        </row>
        <row r="1679">
          <cell r="A1679" t="str">
            <v>4352AC</v>
          </cell>
          <cell r="I1679">
            <v>2.7115</v>
          </cell>
        </row>
        <row r="1680">
          <cell r="A1680" t="str">
            <v>4352AD</v>
          </cell>
          <cell r="I1680">
            <v>1.3514999999999999</v>
          </cell>
        </row>
        <row r="1681">
          <cell r="A1681" t="str">
            <v>4352AE</v>
          </cell>
          <cell r="I1681">
            <v>1.887</v>
          </cell>
        </row>
        <row r="1682">
          <cell r="A1682" t="str">
            <v>4352AF</v>
          </cell>
          <cell r="I1682">
            <v>0.81599999999999995</v>
          </cell>
        </row>
        <row r="1683">
          <cell r="A1683" t="str">
            <v>4352BA</v>
          </cell>
          <cell r="I1683">
            <v>3.145</v>
          </cell>
        </row>
        <row r="1684">
          <cell r="A1684" t="str">
            <v>4352BB</v>
          </cell>
          <cell r="I1684">
            <v>2.8899999999999997</v>
          </cell>
        </row>
        <row r="1685">
          <cell r="A1685" t="str">
            <v>4352BC</v>
          </cell>
          <cell r="I1685">
            <v>3.3149999999999999</v>
          </cell>
        </row>
        <row r="1686">
          <cell r="A1686" t="str">
            <v>4352CA</v>
          </cell>
          <cell r="I1686">
            <v>2.601</v>
          </cell>
        </row>
        <row r="1687">
          <cell r="A1687" t="str">
            <v>4352CB</v>
          </cell>
          <cell r="I1687">
            <v>5.4145000000000003</v>
          </cell>
        </row>
        <row r="1688">
          <cell r="A1688" t="str">
            <v>4352CC</v>
          </cell>
          <cell r="I1688">
            <v>2.4395000000000002</v>
          </cell>
        </row>
        <row r="1689">
          <cell r="A1689" t="str">
            <v>4352CD</v>
          </cell>
          <cell r="I1689">
            <v>1.4364999999999999</v>
          </cell>
        </row>
        <row r="1690">
          <cell r="A1690" t="str">
            <v>4352CE</v>
          </cell>
          <cell r="I1690">
            <v>1.649</v>
          </cell>
        </row>
        <row r="1691">
          <cell r="A1691" t="str">
            <v>4352CF</v>
          </cell>
          <cell r="I1691">
            <v>0.85</v>
          </cell>
        </row>
        <row r="1692">
          <cell r="A1692" t="str">
            <v>4352CG</v>
          </cell>
          <cell r="I1692">
            <v>1.87</v>
          </cell>
        </row>
        <row r="1693">
          <cell r="A1693" t="str">
            <v>4352CH</v>
          </cell>
          <cell r="I1693">
            <v>2.4649999999999999</v>
          </cell>
        </row>
        <row r="1694">
          <cell r="A1694" t="str">
            <v>4352CJ</v>
          </cell>
          <cell r="I1694">
            <v>2.9750000000000001</v>
          </cell>
        </row>
        <row r="1695">
          <cell r="A1695" t="str">
            <v>4353AA</v>
          </cell>
          <cell r="I1695">
            <v>1.4364999999999999</v>
          </cell>
        </row>
        <row r="1696">
          <cell r="A1696" t="str">
            <v>4353BA</v>
          </cell>
          <cell r="I1696">
            <v>5.0914999999999999</v>
          </cell>
        </row>
        <row r="1697">
          <cell r="A1697" t="str">
            <v>4354AA</v>
          </cell>
          <cell r="I1697">
            <v>1.3260000000000001</v>
          </cell>
        </row>
        <row r="1698">
          <cell r="A1698" t="str">
            <v>4354AB</v>
          </cell>
          <cell r="I1698">
            <v>3.1790000000000003</v>
          </cell>
        </row>
        <row r="1699">
          <cell r="A1699" t="str">
            <v>4354AC</v>
          </cell>
          <cell r="I1699">
            <v>1.4789999999999999</v>
          </cell>
        </row>
        <row r="1700">
          <cell r="A1700" t="str">
            <v>4354AD</v>
          </cell>
          <cell r="I1700">
            <v>4.726</v>
          </cell>
        </row>
        <row r="1701">
          <cell r="A1701" t="str">
            <v>4354AE</v>
          </cell>
          <cell r="I1701">
            <v>2.0655000000000001</v>
          </cell>
        </row>
        <row r="1702">
          <cell r="A1702" t="str">
            <v>4354AF</v>
          </cell>
          <cell r="I1702">
            <v>1.5725</v>
          </cell>
        </row>
        <row r="1703">
          <cell r="A1703" t="str">
            <v>4354AG</v>
          </cell>
          <cell r="I1703">
            <v>3.4509999999999996</v>
          </cell>
        </row>
        <row r="1704">
          <cell r="A1704" t="str">
            <v>4354BA</v>
          </cell>
          <cell r="I1704">
            <v>5.2614999999999998</v>
          </cell>
        </row>
        <row r="1705">
          <cell r="A1705" t="str">
            <v>4355AA</v>
          </cell>
          <cell r="I1705">
            <v>7.8199999999999994</v>
          </cell>
        </row>
        <row r="1706">
          <cell r="A1706" t="str">
            <v>4355AB</v>
          </cell>
          <cell r="I1706">
            <v>18.7</v>
          </cell>
        </row>
        <row r="1707">
          <cell r="A1707" t="str">
            <v>4355AC</v>
          </cell>
          <cell r="I1707">
            <v>14.45</v>
          </cell>
        </row>
        <row r="1708">
          <cell r="A1708" t="str">
            <v>4355BA</v>
          </cell>
          <cell r="I1708">
            <v>6.4514999999999993</v>
          </cell>
        </row>
        <row r="1709">
          <cell r="A1709" t="str">
            <v>4356AA</v>
          </cell>
          <cell r="I1709">
            <v>8.8059999999999992</v>
          </cell>
        </row>
        <row r="1710">
          <cell r="A1710" t="str">
            <v>4356AB</v>
          </cell>
          <cell r="I1710">
            <v>7.48</v>
          </cell>
        </row>
        <row r="1711">
          <cell r="A1711" t="str">
            <v>4356AC</v>
          </cell>
          <cell r="I1711">
            <v>8.1174999999999997</v>
          </cell>
        </row>
        <row r="1712">
          <cell r="A1712" t="str">
            <v>4356AD</v>
          </cell>
          <cell r="I1712">
            <v>8.644499999999999</v>
          </cell>
        </row>
        <row r="1713">
          <cell r="A1713" t="str">
            <v>4356BA</v>
          </cell>
          <cell r="I1713">
            <v>7.9219999999999997</v>
          </cell>
        </row>
        <row r="1714">
          <cell r="A1714" t="str">
            <v>4356BB</v>
          </cell>
          <cell r="I1714">
            <v>8.4574999999999996</v>
          </cell>
        </row>
        <row r="1715">
          <cell r="A1715" t="str">
            <v>4356BC</v>
          </cell>
          <cell r="I1715">
            <v>9.3584999999999994</v>
          </cell>
        </row>
        <row r="1716">
          <cell r="A1716" t="str">
            <v>4356BD</v>
          </cell>
          <cell r="I1716">
            <v>9.8855000000000004</v>
          </cell>
        </row>
        <row r="1717">
          <cell r="A1717" t="str">
            <v>4356CA</v>
          </cell>
          <cell r="I1717">
            <v>7.2930000000000001</v>
          </cell>
        </row>
        <row r="1718">
          <cell r="A1718" t="str">
            <v>4356CB</v>
          </cell>
          <cell r="I1718">
            <v>8.3469999999999995</v>
          </cell>
        </row>
        <row r="1719">
          <cell r="A1719" t="str">
            <v>4357AA</v>
          </cell>
          <cell r="I1719">
            <v>4.6834999999999996</v>
          </cell>
        </row>
        <row r="1720">
          <cell r="A1720" t="str">
            <v>4357BA</v>
          </cell>
          <cell r="I1720">
            <v>2.9664999999999999</v>
          </cell>
        </row>
        <row r="1721">
          <cell r="A1721" t="str">
            <v>4358AA</v>
          </cell>
          <cell r="I1721">
            <v>5.6950000000000003</v>
          </cell>
        </row>
        <row r="1722">
          <cell r="A1722" t="str">
            <v>4358AB</v>
          </cell>
          <cell r="I1722">
            <v>8.5254999999999992</v>
          </cell>
        </row>
        <row r="1723">
          <cell r="A1723" t="str">
            <v>4359AA</v>
          </cell>
          <cell r="I1723">
            <v>19.635000000000002</v>
          </cell>
        </row>
        <row r="1724">
          <cell r="A1724" t="str">
            <v>4360BA</v>
          </cell>
          <cell r="I1724">
            <v>5.9669999999999996</v>
          </cell>
        </row>
        <row r="1725">
          <cell r="A1725" t="str">
            <v>4360BB</v>
          </cell>
          <cell r="I1725">
            <v>6.9444999999999997</v>
          </cell>
        </row>
        <row r="1726">
          <cell r="A1726" t="str">
            <v>4361AA</v>
          </cell>
          <cell r="I1726">
            <v>10.591000000000001</v>
          </cell>
        </row>
        <row r="1727">
          <cell r="A1727" t="str">
            <v>4361AB</v>
          </cell>
          <cell r="I1727">
            <v>13.3535</v>
          </cell>
        </row>
        <row r="1728">
          <cell r="A1728" t="str">
            <v>4362AA</v>
          </cell>
          <cell r="I1728">
            <v>63.631</v>
          </cell>
        </row>
        <row r="1729">
          <cell r="A1729" t="str">
            <v>4362BA</v>
          </cell>
          <cell r="I1729">
            <v>4.5305</v>
          </cell>
        </row>
        <row r="1730">
          <cell r="A1730" t="str">
            <v>4362BB</v>
          </cell>
          <cell r="I1730">
            <v>38.708999999999996</v>
          </cell>
        </row>
        <row r="1731">
          <cell r="A1731" t="str">
            <v>4362BC</v>
          </cell>
          <cell r="I1731">
            <v>45.628</v>
          </cell>
        </row>
        <row r="1732">
          <cell r="A1732" t="str">
            <v>4362CB</v>
          </cell>
          <cell r="I1732">
            <v>19.023</v>
          </cell>
        </row>
        <row r="1733">
          <cell r="A1733" t="str">
            <v>4362DA</v>
          </cell>
          <cell r="I1733">
            <v>18.368499999999997</v>
          </cell>
        </row>
        <row r="1734">
          <cell r="A1734" t="str">
            <v>4362EA</v>
          </cell>
          <cell r="I1734">
            <v>17.433500000000002</v>
          </cell>
        </row>
        <row r="1735">
          <cell r="A1735" t="str">
            <v>4362FA</v>
          </cell>
          <cell r="I1735">
            <v>17.280499999999996</v>
          </cell>
        </row>
        <row r="1736">
          <cell r="A1736" t="str">
            <v>4362GA</v>
          </cell>
          <cell r="I1736">
            <v>2.1844999999999999</v>
          </cell>
        </row>
        <row r="1737">
          <cell r="A1737" t="str">
            <v>4362HA</v>
          </cell>
          <cell r="I1737">
            <v>1.8784999999999998</v>
          </cell>
        </row>
        <row r="1738">
          <cell r="A1738" t="str">
            <v>4362XA</v>
          </cell>
          <cell r="I1738">
            <v>1.4449999999999998</v>
          </cell>
        </row>
        <row r="1739">
          <cell r="A1739" t="str">
            <v>4363AA</v>
          </cell>
          <cell r="I1739">
            <v>49.826999999999998</v>
          </cell>
        </row>
        <row r="1740">
          <cell r="A1740" t="str">
            <v>4363BA</v>
          </cell>
          <cell r="I1740">
            <v>3.7994999999999997</v>
          </cell>
        </row>
        <row r="1741">
          <cell r="A1741" t="str">
            <v>4363BB</v>
          </cell>
          <cell r="I1741">
            <v>30.820999999999998</v>
          </cell>
        </row>
        <row r="1742">
          <cell r="A1742" t="str">
            <v>4363BC</v>
          </cell>
          <cell r="I1742">
            <v>36.345999999999997</v>
          </cell>
        </row>
        <row r="1743">
          <cell r="A1743" t="str">
            <v>4363CA</v>
          </cell>
          <cell r="I1743">
            <v>11.645</v>
          </cell>
        </row>
        <row r="1744">
          <cell r="A1744" t="str">
            <v>4363DA</v>
          </cell>
          <cell r="I1744">
            <v>14.433</v>
          </cell>
        </row>
        <row r="1745">
          <cell r="A1745" t="str">
            <v>4363EA</v>
          </cell>
          <cell r="I1745">
            <v>13.667999999999997</v>
          </cell>
        </row>
        <row r="1746">
          <cell r="A1746" t="str">
            <v>4363FA</v>
          </cell>
          <cell r="I1746">
            <v>13.481</v>
          </cell>
        </row>
        <row r="1747">
          <cell r="A1747" t="str">
            <v>4363GA</v>
          </cell>
          <cell r="I1747">
            <v>1.768</v>
          </cell>
        </row>
        <row r="1748">
          <cell r="A1748" t="str">
            <v>4363HA</v>
          </cell>
          <cell r="I1748">
            <v>1.4704999999999999</v>
          </cell>
        </row>
        <row r="1749">
          <cell r="A1749" t="str">
            <v>4364AA</v>
          </cell>
          <cell r="I1749">
            <v>36.048499999999997</v>
          </cell>
        </row>
        <row r="1750">
          <cell r="A1750" t="str">
            <v>4364AB</v>
          </cell>
          <cell r="I1750">
            <v>2.7115</v>
          </cell>
        </row>
        <row r="1751">
          <cell r="A1751" t="str">
            <v>4364AC</v>
          </cell>
          <cell r="I1751">
            <v>22.941499999999998</v>
          </cell>
        </row>
        <row r="1752">
          <cell r="A1752" t="str">
            <v>4364AD</v>
          </cell>
          <cell r="I1752">
            <v>27.064</v>
          </cell>
        </row>
        <row r="1753">
          <cell r="A1753" t="str">
            <v>4364BB</v>
          </cell>
          <cell r="I1753">
            <v>10.5655</v>
          </cell>
        </row>
        <row r="1754">
          <cell r="A1754" t="str">
            <v>4364CA</v>
          </cell>
          <cell r="I1754">
            <v>10.505999999999998</v>
          </cell>
        </row>
        <row r="1755">
          <cell r="A1755" t="str">
            <v>4364DA</v>
          </cell>
          <cell r="I1755">
            <v>9.9109999999999996</v>
          </cell>
        </row>
        <row r="1756">
          <cell r="A1756" t="str">
            <v>4364EA</v>
          </cell>
          <cell r="I1756">
            <v>9.6984999999999992</v>
          </cell>
        </row>
        <row r="1757">
          <cell r="A1757" t="str">
            <v>4364FA</v>
          </cell>
          <cell r="I1757">
            <v>1.3514999999999999</v>
          </cell>
        </row>
        <row r="1758">
          <cell r="A1758" t="str">
            <v>4364GA</v>
          </cell>
          <cell r="I1758">
            <v>1.0285</v>
          </cell>
        </row>
        <row r="1759">
          <cell r="A1759" t="str">
            <v>4364XX</v>
          </cell>
          <cell r="I1759">
            <v>3.4509999999999996</v>
          </cell>
        </row>
        <row r="1760">
          <cell r="A1760" t="str">
            <v>4364ZA</v>
          </cell>
          <cell r="I1760">
            <v>49.223499999999994</v>
          </cell>
        </row>
        <row r="1761">
          <cell r="A1761" t="str">
            <v>4364ZB</v>
          </cell>
          <cell r="I1761">
            <v>4.8534999999999995</v>
          </cell>
        </row>
        <row r="1762">
          <cell r="A1762" t="str">
            <v>4364ZC</v>
          </cell>
          <cell r="I1762">
            <v>31.509499999999999</v>
          </cell>
        </row>
        <row r="1763">
          <cell r="A1763" t="str">
            <v>4364ZD</v>
          </cell>
          <cell r="I1763">
            <v>25.5595</v>
          </cell>
        </row>
        <row r="1764">
          <cell r="A1764" t="str">
            <v>4364ZE</v>
          </cell>
          <cell r="I1764">
            <v>16.073499999999999</v>
          </cell>
        </row>
        <row r="1765">
          <cell r="A1765" t="str">
            <v>4364ZF</v>
          </cell>
          <cell r="I1765">
            <v>30.889000000000003</v>
          </cell>
        </row>
        <row r="1766">
          <cell r="A1766" t="str">
            <v>4364ZG</v>
          </cell>
          <cell r="I1766">
            <v>25.278999999999996</v>
          </cell>
        </row>
        <row r="1767">
          <cell r="A1767" t="str">
            <v>4364ZH</v>
          </cell>
          <cell r="I1767">
            <v>27.922499999999999</v>
          </cell>
        </row>
        <row r="1768">
          <cell r="A1768" t="str">
            <v>4364ZJ</v>
          </cell>
          <cell r="I1768">
            <v>2.992</v>
          </cell>
        </row>
        <row r="1769">
          <cell r="A1769" t="str">
            <v>4364ZL</v>
          </cell>
          <cell r="I1769">
            <v>19.430999999999997</v>
          </cell>
        </row>
        <row r="1770">
          <cell r="A1770" t="str">
            <v>4364ZM</v>
          </cell>
          <cell r="I1770">
            <v>18.105</v>
          </cell>
        </row>
        <row r="1771">
          <cell r="A1771" t="str">
            <v>4365AA</v>
          </cell>
          <cell r="I1771">
            <v>11.101000000000001</v>
          </cell>
        </row>
        <row r="1772">
          <cell r="A1772" t="str">
            <v>4365BA</v>
          </cell>
          <cell r="I1772">
            <v>1.9804999999999999</v>
          </cell>
        </row>
        <row r="1773">
          <cell r="A1773" t="str">
            <v>4365CA</v>
          </cell>
          <cell r="I1773">
            <v>2.0059999999999998</v>
          </cell>
        </row>
        <row r="1774">
          <cell r="A1774" t="str">
            <v>4366AA</v>
          </cell>
          <cell r="I1774">
            <v>3.6634999999999995</v>
          </cell>
        </row>
        <row r="1775">
          <cell r="A1775" t="str">
            <v>4366AB</v>
          </cell>
          <cell r="I1775">
            <v>5.4740000000000002</v>
          </cell>
        </row>
        <row r="1776">
          <cell r="A1776" t="str">
            <v>4366XX</v>
          </cell>
          <cell r="I1776">
            <v>2.7284999999999999</v>
          </cell>
        </row>
        <row r="1777">
          <cell r="A1777" t="str">
            <v>4366ZA</v>
          </cell>
          <cell r="I1777">
            <v>60.630499999999998</v>
          </cell>
        </row>
        <row r="1778">
          <cell r="A1778" t="str">
            <v>4366ZB</v>
          </cell>
          <cell r="I1778">
            <v>4.8194999999999997</v>
          </cell>
        </row>
        <row r="1779">
          <cell r="A1779" t="str">
            <v>4366ZC</v>
          </cell>
          <cell r="I1779">
            <v>41.726500000000001</v>
          </cell>
        </row>
        <row r="1780">
          <cell r="A1780" t="str">
            <v>4366ZD</v>
          </cell>
          <cell r="I1780">
            <v>47.838000000000001</v>
          </cell>
        </row>
        <row r="1781">
          <cell r="A1781" t="str">
            <v>4366ZE</v>
          </cell>
          <cell r="I1781">
            <v>17.067999999999998</v>
          </cell>
        </row>
        <row r="1782">
          <cell r="A1782" t="str">
            <v>4366ZF</v>
          </cell>
          <cell r="I1782">
            <v>22.032</v>
          </cell>
        </row>
        <row r="1783">
          <cell r="A1783" t="str">
            <v>4366ZG</v>
          </cell>
          <cell r="I1783">
            <v>21.377499999999998</v>
          </cell>
        </row>
        <row r="1784">
          <cell r="A1784" t="str">
            <v>4366ZH</v>
          </cell>
          <cell r="I1784">
            <v>22.099999999999998</v>
          </cell>
        </row>
        <row r="1785">
          <cell r="A1785" t="str">
            <v>4366ZJ</v>
          </cell>
          <cell r="I1785">
            <v>2.125</v>
          </cell>
        </row>
        <row r="1786">
          <cell r="A1786" t="str">
            <v>4366ZK</v>
          </cell>
          <cell r="I1786">
            <v>15.010999999999999</v>
          </cell>
        </row>
        <row r="1787">
          <cell r="A1787" t="str">
            <v>4366ZL</v>
          </cell>
          <cell r="I1787">
            <v>14.211999999999998</v>
          </cell>
        </row>
        <row r="1788">
          <cell r="A1788" t="str">
            <v>4366ZM</v>
          </cell>
          <cell r="I1788">
            <v>12.885999999999999</v>
          </cell>
        </row>
        <row r="1789">
          <cell r="A1789" t="str">
            <v>4367AA</v>
          </cell>
          <cell r="I1789">
            <v>7.31</v>
          </cell>
        </row>
        <row r="1790">
          <cell r="A1790" t="str">
            <v>4367AB</v>
          </cell>
          <cell r="I1790">
            <v>8.3214999999999986</v>
          </cell>
        </row>
        <row r="1791">
          <cell r="A1791" t="str">
            <v>4367AC</v>
          </cell>
          <cell r="I1791">
            <v>6.9954999999999998</v>
          </cell>
        </row>
        <row r="1792">
          <cell r="A1792" t="str">
            <v>4367AD</v>
          </cell>
          <cell r="I1792">
            <v>7.7774999999999999</v>
          </cell>
        </row>
        <row r="1793">
          <cell r="A1793" t="str">
            <v>4367ZN</v>
          </cell>
          <cell r="I1793">
            <v>9.1120000000000001</v>
          </cell>
        </row>
        <row r="1794">
          <cell r="A1794" t="str">
            <v>4367ZP</v>
          </cell>
          <cell r="I1794">
            <v>9.35</v>
          </cell>
        </row>
        <row r="1795">
          <cell r="A1795" t="str">
            <v>4380AA</v>
          </cell>
          <cell r="I1795">
            <v>15.750500000000001</v>
          </cell>
        </row>
        <row r="1796">
          <cell r="A1796" t="str">
            <v>4380AB</v>
          </cell>
          <cell r="I1796">
            <v>4.4880000000000004</v>
          </cell>
        </row>
        <row r="1797">
          <cell r="A1797" t="str">
            <v>4380BA</v>
          </cell>
          <cell r="I1797">
            <v>21.9895</v>
          </cell>
        </row>
        <row r="1798">
          <cell r="A1798" t="str">
            <v>4380CA</v>
          </cell>
          <cell r="I1798">
            <v>5.3380000000000001</v>
          </cell>
        </row>
        <row r="1799">
          <cell r="A1799" t="str">
            <v>4380DA</v>
          </cell>
          <cell r="I1799">
            <v>17.6035</v>
          </cell>
        </row>
        <row r="1800">
          <cell r="A1800" t="str">
            <v>4380DB</v>
          </cell>
          <cell r="I1800">
            <v>33.387999999999998</v>
          </cell>
        </row>
        <row r="1801">
          <cell r="A1801" t="str">
            <v>4380DC</v>
          </cell>
          <cell r="I1801">
            <v>21.742999999999999</v>
          </cell>
        </row>
        <row r="1802">
          <cell r="A1802" t="str">
            <v>4380DD</v>
          </cell>
          <cell r="I1802">
            <v>38.700499999999998</v>
          </cell>
        </row>
        <row r="1803">
          <cell r="A1803" t="str">
            <v>4380EA</v>
          </cell>
          <cell r="I1803">
            <v>6.3834999999999997</v>
          </cell>
        </row>
        <row r="1804">
          <cell r="A1804" t="str">
            <v>4380EB</v>
          </cell>
          <cell r="I1804">
            <v>5.5505000000000004</v>
          </cell>
        </row>
        <row r="1805">
          <cell r="A1805" t="str">
            <v>4380EC</v>
          </cell>
          <cell r="I1805">
            <v>13.676499999999999</v>
          </cell>
        </row>
        <row r="1806">
          <cell r="A1806" t="str">
            <v>4380ED</v>
          </cell>
          <cell r="I1806">
            <v>12.613999999999999</v>
          </cell>
        </row>
        <row r="1807">
          <cell r="A1807" t="str">
            <v>4380FA</v>
          </cell>
          <cell r="I1807">
            <v>14.075999999999999</v>
          </cell>
        </row>
        <row r="1808">
          <cell r="A1808" t="str">
            <v>4381AA</v>
          </cell>
          <cell r="I1808">
            <v>11.721499999999999</v>
          </cell>
        </row>
        <row r="1809">
          <cell r="A1809" t="str">
            <v>4381AB</v>
          </cell>
          <cell r="I1809">
            <v>4.3264999999999993</v>
          </cell>
        </row>
        <row r="1810">
          <cell r="A1810" t="str">
            <v>4381BB</v>
          </cell>
          <cell r="I1810">
            <v>20.858999999999998</v>
          </cell>
        </row>
        <row r="1811">
          <cell r="A1811" t="str">
            <v>4381CA</v>
          </cell>
          <cell r="I1811">
            <v>4.9639999999999995</v>
          </cell>
        </row>
        <row r="1812">
          <cell r="A1812" t="str">
            <v>4381DA</v>
          </cell>
          <cell r="I1812">
            <v>12.324999999999999</v>
          </cell>
        </row>
        <row r="1813">
          <cell r="A1813" t="str">
            <v>4381DB</v>
          </cell>
          <cell r="I1813">
            <v>24.6585</v>
          </cell>
        </row>
        <row r="1814">
          <cell r="A1814" t="str">
            <v>4381DC</v>
          </cell>
          <cell r="I1814">
            <v>16.107499999999998</v>
          </cell>
        </row>
        <row r="1815">
          <cell r="A1815" t="str">
            <v>4381DD</v>
          </cell>
          <cell r="I1815">
            <v>32.146999999999998</v>
          </cell>
        </row>
        <row r="1816">
          <cell r="A1816" t="str">
            <v>4381EA</v>
          </cell>
          <cell r="I1816">
            <v>4.9639999999999995</v>
          </cell>
        </row>
        <row r="1817">
          <cell r="A1817" t="str">
            <v>4381EB</v>
          </cell>
          <cell r="I1817">
            <v>10.098000000000001</v>
          </cell>
        </row>
        <row r="1818">
          <cell r="A1818" t="str">
            <v>4381EC</v>
          </cell>
          <cell r="I1818">
            <v>9.2989999999999995</v>
          </cell>
        </row>
        <row r="1819">
          <cell r="A1819" t="str">
            <v>4381FA</v>
          </cell>
          <cell r="I1819">
            <v>10.548500000000001</v>
          </cell>
        </row>
        <row r="1820">
          <cell r="A1820" t="str">
            <v>4381HA</v>
          </cell>
          <cell r="I1820">
            <v>7.7264999999999997</v>
          </cell>
        </row>
        <row r="1821">
          <cell r="A1821" t="str">
            <v>4381HB</v>
          </cell>
          <cell r="I1821">
            <v>3.1790000000000003</v>
          </cell>
        </row>
        <row r="1822">
          <cell r="A1822" t="str">
            <v>4381HC</v>
          </cell>
          <cell r="I1822">
            <v>2.7029999999999998</v>
          </cell>
        </row>
        <row r="1823">
          <cell r="A1823" t="str">
            <v>4381JB</v>
          </cell>
          <cell r="I1823">
            <v>14.331</v>
          </cell>
        </row>
        <row r="1824">
          <cell r="A1824" t="str">
            <v>4381KA</v>
          </cell>
          <cell r="I1824">
            <v>3.2385000000000002</v>
          </cell>
        </row>
        <row r="1825">
          <cell r="A1825" t="str">
            <v>4381LA</v>
          </cell>
          <cell r="I1825">
            <v>8.2195</v>
          </cell>
        </row>
        <row r="1826">
          <cell r="A1826" t="str">
            <v>4381LB</v>
          </cell>
          <cell r="I1826">
            <v>16.439</v>
          </cell>
        </row>
        <row r="1827">
          <cell r="A1827" t="str">
            <v>4381LC</v>
          </cell>
          <cell r="I1827">
            <v>10.811999999999999</v>
          </cell>
        </row>
        <row r="1828">
          <cell r="A1828" t="str">
            <v>4381LD</v>
          </cell>
          <cell r="I1828">
            <v>21.343499999999999</v>
          </cell>
        </row>
        <row r="1829">
          <cell r="A1829" t="str">
            <v>4381MA</v>
          </cell>
          <cell r="I1829">
            <v>3.2385000000000002</v>
          </cell>
        </row>
        <row r="1830">
          <cell r="A1830" t="str">
            <v>4381MB</v>
          </cell>
          <cell r="I1830">
            <v>6.8169999999999993</v>
          </cell>
        </row>
        <row r="1831">
          <cell r="A1831" t="str">
            <v>4381MC</v>
          </cell>
          <cell r="I1831">
            <v>6.29</v>
          </cell>
        </row>
        <row r="1832">
          <cell r="A1832" t="str">
            <v>4381NA</v>
          </cell>
          <cell r="I1832">
            <v>6.9444999999999997</v>
          </cell>
        </row>
        <row r="1833">
          <cell r="A1833" t="str">
            <v>4382AA</v>
          </cell>
          <cell r="I1833">
            <v>9.9449999999999985</v>
          </cell>
        </row>
        <row r="1834">
          <cell r="A1834" t="str">
            <v>4382BB</v>
          </cell>
          <cell r="I1834">
            <v>18.997500000000002</v>
          </cell>
        </row>
        <row r="1835">
          <cell r="A1835" t="str">
            <v>4382CA</v>
          </cell>
          <cell r="I1835">
            <v>4.2839999999999998</v>
          </cell>
        </row>
        <row r="1836">
          <cell r="A1836" t="str">
            <v>4382DA</v>
          </cell>
          <cell r="I1836">
            <v>16.124499999999998</v>
          </cell>
        </row>
        <row r="1837">
          <cell r="A1837" t="str">
            <v>4382DB</v>
          </cell>
          <cell r="I1837">
            <v>28.492000000000001</v>
          </cell>
        </row>
        <row r="1838">
          <cell r="A1838" t="str">
            <v>4382DC</v>
          </cell>
          <cell r="I1838">
            <v>11.823499999999999</v>
          </cell>
        </row>
        <row r="1839">
          <cell r="A1839" t="str">
            <v>4382DD</v>
          </cell>
          <cell r="I1839">
            <v>20.986499999999999</v>
          </cell>
        </row>
        <row r="1840">
          <cell r="A1840" t="str">
            <v>4382EA</v>
          </cell>
          <cell r="I1840">
            <v>4.8194999999999997</v>
          </cell>
        </row>
        <row r="1841">
          <cell r="A1841" t="str">
            <v>4382FA</v>
          </cell>
          <cell r="I1841">
            <v>8.16</v>
          </cell>
        </row>
        <row r="1842">
          <cell r="A1842" t="str">
            <v>4383AA</v>
          </cell>
          <cell r="I1842">
            <v>10.7355</v>
          </cell>
        </row>
        <row r="1843">
          <cell r="A1843" t="str">
            <v>4383AB</v>
          </cell>
          <cell r="I1843">
            <v>9.9449999999999985</v>
          </cell>
        </row>
        <row r="1844">
          <cell r="A1844" t="str">
            <v>4383BB</v>
          </cell>
          <cell r="I1844">
            <v>21.555999999999997</v>
          </cell>
        </row>
        <row r="1845">
          <cell r="A1845" t="str">
            <v>4383CA</v>
          </cell>
          <cell r="I1845">
            <v>4.556</v>
          </cell>
        </row>
        <row r="1846">
          <cell r="A1846" t="str">
            <v>4383DA</v>
          </cell>
          <cell r="I1846">
            <v>17.450500000000002</v>
          </cell>
        </row>
        <row r="1847">
          <cell r="A1847" t="str">
            <v>4383DB</v>
          </cell>
          <cell r="I1847">
            <v>30.089999999999996</v>
          </cell>
        </row>
        <row r="1848">
          <cell r="A1848" t="str">
            <v>4383DC</v>
          </cell>
          <cell r="I1848">
            <v>13.1495</v>
          </cell>
        </row>
        <row r="1849">
          <cell r="A1849" t="str">
            <v>4383DD</v>
          </cell>
          <cell r="I1849">
            <v>26.298999999999999</v>
          </cell>
        </row>
        <row r="1850">
          <cell r="A1850" t="str">
            <v>4383ES</v>
          </cell>
          <cell r="I1850">
            <v>5.0830000000000002</v>
          </cell>
        </row>
        <row r="1851">
          <cell r="A1851" t="str">
            <v>4383FA</v>
          </cell>
          <cell r="I1851">
            <v>13.2005</v>
          </cell>
        </row>
        <row r="1852">
          <cell r="A1852" t="str">
            <v>4384AA</v>
          </cell>
          <cell r="I1852">
            <v>7.7519999999999989</v>
          </cell>
        </row>
        <row r="1853">
          <cell r="A1853" t="str">
            <v>4386AA</v>
          </cell>
          <cell r="I1853">
            <v>6.8339999999999987</v>
          </cell>
        </row>
        <row r="1854">
          <cell r="A1854" t="str">
            <v>4386XX</v>
          </cell>
          <cell r="I1854">
            <v>10.846</v>
          </cell>
        </row>
        <row r="1855">
          <cell r="A1855" t="str">
            <v>4387AA</v>
          </cell>
          <cell r="I1855">
            <v>9.7919999999999998</v>
          </cell>
        </row>
        <row r="1856">
          <cell r="A1856" t="str">
            <v>4387BB</v>
          </cell>
          <cell r="I1856">
            <v>26.962</v>
          </cell>
        </row>
        <row r="1857">
          <cell r="A1857" t="str">
            <v>4387CA</v>
          </cell>
          <cell r="I1857">
            <v>5.8310000000000004</v>
          </cell>
        </row>
        <row r="1858">
          <cell r="A1858" t="str">
            <v>4387DA</v>
          </cell>
          <cell r="I1858">
            <v>11.645</v>
          </cell>
        </row>
        <row r="1859">
          <cell r="A1859" t="str">
            <v>4387DB</v>
          </cell>
          <cell r="I1859">
            <v>20.638000000000002</v>
          </cell>
        </row>
        <row r="1860">
          <cell r="A1860" t="str">
            <v>4387DC</v>
          </cell>
          <cell r="I1860">
            <v>15.8865</v>
          </cell>
        </row>
        <row r="1861">
          <cell r="A1861" t="str">
            <v>4387DD</v>
          </cell>
          <cell r="I1861">
            <v>28.058499999999999</v>
          </cell>
        </row>
        <row r="1862">
          <cell r="A1862" t="str">
            <v>4388AA</v>
          </cell>
          <cell r="I1862">
            <v>7.4119999999999999</v>
          </cell>
        </row>
        <row r="1863">
          <cell r="A1863" t="str">
            <v>4388BB</v>
          </cell>
          <cell r="I1863">
            <v>18.564</v>
          </cell>
        </row>
        <row r="1864">
          <cell r="A1864" t="str">
            <v>4388CA</v>
          </cell>
          <cell r="I1864">
            <v>5.6269999999999998</v>
          </cell>
        </row>
        <row r="1865">
          <cell r="A1865" t="str">
            <v>4388DA</v>
          </cell>
          <cell r="I1865">
            <v>10.030000000000001</v>
          </cell>
        </row>
        <row r="1866">
          <cell r="A1866" t="str">
            <v>4388DB</v>
          </cell>
          <cell r="I1866">
            <v>19.55</v>
          </cell>
        </row>
        <row r="1867">
          <cell r="A1867" t="str">
            <v>4388DC</v>
          </cell>
          <cell r="I1867">
            <v>15.155499999999998</v>
          </cell>
        </row>
        <row r="1868">
          <cell r="A1868" t="str">
            <v>4388DD</v>
          </cell>
          <cell r="I1868">
            <v>26.757999999999999</v>
          </cell>
        </row>
        <row r="1869">
          <cell r="A1869" t="str">
            <v>4390AA</v>
          </cell>
          <cell r="I1869">
            <v>4.1224999999999996</v>
          </cell>
        </row>
        <row r="1870">
          <cell r="A1870" t="str">
            <v>4390BA</v>
          </cell>
          <cell r="I1870">
            <v>4.4115000000000002</v>
          </cell>
        </row>
        <row r="1871">
          <cell r="A1871" t="str">
            <v>4390CA</v>
          </cell>
          <cell r="I1871">
            <v>5.2104999999999997</v>
          </cell>
        </row>
        <row r="1872">
          <cell r="A1872" t="str">
            <v>4391AA</v>
          </cell>
          <cell r="I1872">
            <v>5.0744999999999996</v>
          </cell>
        </row>
        <row r="1873">
          <cell r="A1873" t="str">
            <v>4391BA</v>
          </cell>
          <cell r="I1873">
            <v>5.5590000000000002</v>
          </cell>
        </row>
        <row r="1874">
          <cell r="A1874" t="str">
            <v>4391CA</v>
          </cell>
          <cell r="I1874">
            <v>6.3580000000000005</v>
          </cell>
        </row>
        <row r="1875">
          <cell r="A1875" t="str">
            <v>4391DA</v>
          </cell>
          <cell r="I1875">
            <v>5.27</v>
          </cell>
        </row>
        <row r="1876">
          <cell r="A1876" t="str">
            <v>4392AA</v>
          </cell>
          <cell r="I1876">
            <v>2.3715000000000002</v>
          </cell>
        </row>
        <row r="1877">
          <cell r="A1877" t="str">
            <v>4392BA</v>
          </cell>
          <cell r="I1877">
            <v>2.1334999999999997</v>
          </cell>
        </row>
        <row r="1878">
          <cell r="A1878" t="str">
            <v>4392BB</v>
          </cell>
          <cell r="I1878">
            <v>2.1589999999999998</v>
          </cell>
        </row>
        <row r="1879">
          <cell r="A1879" t="str">
            <v>4392CA</v>
          </cell>
          <cell r="I1879">
            <v>3.3915000000000002</v>
          </cell>
        </row>
        <row r="1880">
          <cell r="A1880" t="str">
            <v>4392DA</v>
          </cell>
          <cell r="I1880">
            <v>3.1705000000000001</v>
          </cell>
        </row>
        <row r="1881">
          <cell r="A1881" t="str">
            <v>4392DB</v>
          </cell>
          <cell r="I1881">
            <v>3.2214999999999998</v>
          </cell>
        </row>
        <row r="1882">
          <cell r="A1882" t="str">
            <v>4392XX</v>
          </cell>
          <cell r="I1882">
            <v>2.3969999999999998</v>
          </cell>
        </row>
        <row r="1883">
          <cell r="A1883" t="str">
            <v>4392XZ</v>
          </cell>
          <cell r="I1883">
            <v>3.6549999999999998</v>
          </cell>
        </row>
        <row r="1884">
          <cell r="A1884" t="str">
            <v>4393AA</v>
          </cell>
          <cell r="I1884">
            <v>1.7</v>
          </cell>
        </row>
        <row r="1885">
          <cell r="A1885" t="str">
            <v>4393BA</v>
          </cell>
          <cell r="I1885">
            <v>3.1959999999999997</v>
          </cell>
        </row>
        <row r="1886">
          <cell r="A1886" t="str">
            <v>4396AA</v>
          </cell>
          <cell r="I1886">
            <v>2.5499999999999998</v>
          </cell>
        </row>
        <row r="1887">
          <cell r="A1887" t="str">
            <v>4396AB</v>
          </cell>
          <cell r="I1887">
            <v>3.774</v>
          </cell>
        </row>
        <row r="1888">
          <cell r="A1888" t="str">
            <v>4396AC</v>
          </cell>
          <cell r="I1888">
            <v>4.9894999999999996</v>
          </cell>
        </row>
        <row r="1889">
          <cell r="A1889" t="str">
            <v>4396AD</v>
          </cell>
          <cell r="I1889">
            <v>6.2134999999999998</v>
          </cell>
        </row>
        <row r="1890">
          <cell r="A1890" t="str">
            <v>4396AE</v>
          </cell>
          <cell r="I1890">
            <v>9.1884999999999994</v>
          </cell>
        </row>
        <row r="1891">
          <cell r="A1891" t="str">
            <v>4410AA</v>
          </cell>
          <cell r="I1891">
            <v>13.013500000000001</v>
          </cell>
        </row>
        <row r="1892">
          <cell r="A1892" t="str">
            <v>4410BA</v>
          </cell>
          <cell r="I1892">
            <v>24.700999999999997</v>
          </cell>
        </row>
        <row r="1893">
          <cell r="A1893" t="str">
            <v>4411AA</v>
          </cell>
          <cell r="I1893">
            <v>2.2949999999999999</v>
          </cell>
        </row>
        <row r="1894">
          <cell r="A1894" t="str">
            <v>4411AB</v>
          </cell>
          <cell r="I1894">
            <v>4.59</v>
          </cell>
        </row>
        <row r="1895">
          <cell r="A1895" t="str">
            <v>4412AA</v>
          </cell>
          <cell r="I1895">
            <v>4.335</v>
          </cell>
        </row>
        <row r="1896">
          <cell r="A1896" t="str">
            <v>4412AB</v>
          </cell>
          <cell r="I1896">
            <v>4.8449999999999998</v>
          </cell>
        </row>
        <row r="1897">
          <cell r="A1897" t="str">
            <v>4415AA</v>
          </cell>
          <cell r="I1897">
            <v>10.939499999999999</v>
          </cell>
        </row>
        <row r="1898">
          <cell r="A1898" t="str">
            <v>4420AA</v>
          </cell>
          <cell r="I1898">
            <v>6.9954999999999998</v>
          </cell>
        </row>
        <row r="1899">
          <cell r="A1899" t="str">
            <v>4420BA</v>
          </cell>
          <cell r="I1899">
            <v>5.7374999999999998</v>
          </cell>
        </row>
        <row r="1900">
          <cell r="A1900" t="str">
            <v>4420CA</v>
          </cell>
          <cell r="I1900">
            <v>9.4775000000000009</v>
          </cell>
        </row>
        <row r="1901">
          <cell r="A1901" t="str">
            <v>4420DA</v>
          </cell>
          <cell r="I1901">
            <v>6.3069999999999995</v>
          </cell>
        </row>
        <row r="1902">
          <cell r="A1902" t="str">
            <v>4421AA</v>
          </cell>
          <cell r="I1902">
            <v>4.4710000000000001</v>
          </cell>
        </row>
        <row r="1903">
          <cell r="A1903" t="str">
            <v>4421AB</v>
          </cell>
          <cell r="I1903">
            <v>5.27</v>
          </cell>
        </row>
        <row r="1904">
          <cell r="A1904" t="str">
            <v>4421AC</v>
          </cell>
          <cell r="I1904">
            <v>5.27</v>
          </cell>
        </row>
        <row r="1905">
          <cell r="A1905" t="str">
            <v>4421AD</v>
          </cell>
          <cell r="I1905">
            <v>4.4710000000000001</v>
          </cell>
        </row>
        <row r="1906">
          <cell r="A1906" t="str">
            <v>4421BA</v>
          </cell>
          <cell r="I1906">
            <v>8.5594999999999999</v>
          </cell>
        </row>
        <row r="1907">
          <cell r="A1907" t="str">
            <v>4421BB</v>
          </cell>
          <cell r="I1907">
            <v>10.6845</v>
          </cell>
        </row>
        <row r="1908">
          <cell r="A1908" t="str">
            <v>4421CA</v>
          </cell>
          <cell r="I1908">
            <v>10.420999999999999</v>
          </cell>
        </row>
        <row r="1909">
          <cell r="A1909" t="str">
            <v>4421CB</v>
          </cell>
          <cell r="I1909">
            <v>12.545999999999999</v>
          </cell>
        </row>
        <row r="1910">
          <cell r="A1910" t="str">
            <v>4421DA</v>
          </cell>
          <cell r="I1910">
            <v>9.2309999999999999</v>
          </cell>
        </row>
        <row r="1911">
          <cell r="A1911" t="str">
            <v>4421DB</v>
          </cell>
          <cell r="I1911">
            <v>10.030000000000001</v>
          </cell>
        </row>
        <row r="1912">
          <cell r="A1912" t="str">
            <v>4421EA</v>
          </cell>
          <cell r="I1912">
            <v>21.385999999999999</v>
          </cell>
        </row>
        <row r="1913">
          <cell r="A1913" t="str">
            <v>4421EB</v>
          </cell>
          <cell r="I1913">
            <v>22.185000000000002</v>
          </cell>
        </row>
        <row r="1914">
          <cell r="A1914" t="str">
            <v>4421FA</v>
          </cell>
          <cell r="I1914">
            <v>5.3294999999999995</v>
          </cell>
        </row>
        <row r="1915">
          <cell r="A1915" t="str">
            <v>4421FB</v>
          </cell>
          <cell r="I1915">
            <v>6.12</v>
          </cell>
        </row>
        <row r="1916">
          <cell r="A1916" t="str">
            <v>4421GA</v>
          </cell>
          <cell r="I1916">
            <v>12.682</v>
          </cell>
        </row>
        <row r="1917">
          <cell r="A1917" t="str">
            <v>4421GB</v>
          </cell>
          <cell r="I1917">
            <v>13.481</v>
          </cell>
        </row>
        <row r="1918">
          <cell r="A1918" t="str">
            <v>4421HA</v>
          </cell>
          <cell r="I1918">
            <v>10.786499999999998</v>
          </cell>
        </row>
        <row r="1919">
          <cell r="A1919" t="str">
            <v>4421JA</v>
          </cell>
          <cell r="I1919">
            <v>11.441000000000001</v>
          </cell>
        </row>
        <row r="1920">
          <cell r="A1920" t="str">
            <v>4421JB</v>
          </cell>
          <cell r="I1920">
            <v>13.685</v>
          </cell>
        </row>
        <row r="1921">
          <cell r="A1921" t="str">
            <v>4421JC</v>
          </cell>
          <cell r="I1921">
            <v>14.730499999999997</v>
          </cell>
        </row>
        <row r="1922">
          <cell r="A1922" t="str">
            <v>4421JD</v>
          </cell>
          <cell r="I1922">
            <v>11.5855</v>
          </cell>
        </row>
        <row r="1923">
          <cell r="A1923" t="str">
            <v>4421JE</v>
          </cell>
          <cell r="I1923">
            <v>12.24</v>
          </cell>
        </row>
        <row r="1924">
          <cell r="A1924" t="str">
            <v>4421JF</v>
          </cell>
          <cell r="I1924">
            <v>14.483999999999998</v>
          </cell>
        </row>
        <row r="1925">
          <cell r="A1925" t="str">
            <v>4421JG</v>
          </cell>
          <cell r="I1925">
            <v>15.521000000000001</v>
          </cell>
        </row>
        <row r="1926">
          <cell r="A1926" t="str">
            <v>4421KA</v>
          </cell>
          <cell r="I1926">
            <v>9.6050000000000004</v>
          </cell>
        </row>
        <row r="1927">
          <cell r="A1927" t="str">
            <v>4421KB</v>
          </cell>
          <cell r="I1927">
            <v>7.6499999999999995</v>
          </cell>
        </row>
        <row r="1928">
          <cell r="A1928" t="str">
            <v>4425AA</v>
          </cell>
          <cell r="I1928">
            <v>7.0542499999999997</v>
          </cell>
        </row>
        <row r="1929">
          <cell r="A1929" t="str">
            <v>4425AB</v>
          </cell>
          <cell r="I1929">
            <v>3.7119999999999997</v>
          </cell>
        </row>
        <row r="1930">
          <cell r="A1930" t="str">
            <v>4425BA</v>
          </cell>
          <cell r="I1930">
            <v>7.6342499999999989</v>
          </cell>
        </row>
        <row r="1931">
          <cell r="A1931" t="str">
            <v>4425BB</v>
          </cell>
          <cell r="I1931">
            <v>4.3644999999999996</v>
          </cell>
        </row>
        <row r="1932">
          <cell r="A1932" t="str">
            <v>4425BC</v>
          </cell>
          <cell r="I1932">
            <v>2.7477499999999999</v>
          </cell>
        </row>
        <row r="1933">
          <cell r="A1933" t="str">
            <v>4425BD</v>
          </cell>
          <cell r="I1933">
            <v>3.7410000000000001</v>
          </cell>
        </row>
        <row r="1934">
          <cell r="A1934" t="str">
            <v>4425BE</v>
          </cell>
          <cell r="I1934">
            <v>2.552</v>
          </cell>
        </row>
        <row r="1935">
          <cell r="A1935" t="str">
            <v>4425CA</v>
          </cell>
          <cell r="I1935">
            <v>2.7404999999999999</v>
          </cell>
        </row>
        <row r="1936">
          <cell r="A1936" t="str">
            <v>4425DA</v>
          </cell>
          <cell r="I1936">
            <v>21.808</v>
          </cell>
        </row>
        <row r="1937">
          <cell r="A1937" t="str">
            <v>4425EA</v>
          </cell>
          <cell r="I1937">
            <v>19.53875</v>
          </cell>
        </row>
        <row r="1938">
          <cell r="A1938" t="str">
            <v>4426AA</v>
          </cell>
          <cell r="I1938">
            <v>2.2184999999999997</v>
          </cell>
        </row>
        <row r="1939">
          <cell r="A1939" t="str">
            <v>4426AB</v>
          </cell>
          <cell r="I1939">
            <v>6.9275000000000002</v>
          </cell>
        </row>
        <row r="1940">
          <cell r="A1940" t="str">
            <v>4426AC</v>
          </cell>
          <cell r="I1940">
            <v>9.452</v>
          </cell>
        </row>
        <row r="1941">
          <cell r="A1941" t="str">
            <v>4426AE</v>
          </cell>
          <cell r="I1941">
            <v>9.4094999999999995</v>
          </cell>
        </row>
        <row r="1942">
          <cell r="A1942" t="str">
            <v>4426AG</v>
          </cell>
          <cell r="I1942">
            <v>7.1230000000000002</v>
          </cell>
        </row>
        <row r="1943">
          <cell r="A1943" t="str">
            <v>4426AH</v>
          </cell>
          <cell r="I1943">
            <v>7.8285000000000009</v>
          </cell>
        </row>
        <row r="1944">
          <cell r="A1944" t="str">
            <v>4426AJ</v>
          </cell>
          <cell r="I1944">
            <v>9.5879999999999992</v>
          </cell>
        </row>
        <row r="1945">
          <cell r="A1945" t="str">
            <v>4426AK</v>
          </cell>
          <cell r="I1945">
            <v>3.2809999999999997</v>
          </cell>
        </row>
        <row r="1946">
          <cell r="A1946" t="str">
            <v>4426AL</v>
          </cell>
          <cell r="I1946">
            <v>8.9845000000000006</v>
          </cell>
        </row>
        <row r="1947">
          <cell r="A1947" t="str">
            <v>4426AM</v>
          </cell>
          <cell r="I1947">
            <v>3.145</v>
          </cell>
        </row>
        <row r="1948">
          <cell r="A1948" t="str">
            <v>4430AA</v>
          </cell>
          <cell r="I1948">
            <v>6.9275000000000002</v>
          </cell>
        </row>
        <row r="1949">
          <cell r="A1949" t="str">
            <v>4430AB</v>
          </cell>
          <cell r="I1949">
            <v>2.4224999999999999</v>
          </cell>
        </row>
        <row r="1950">
          <cell r="A1950" t="str">
            <v>4430AC</v>
          </cell>
          <cell r="I1950">
            <v>9.2055000000000007</v>
          </cell>
        </row>
        <row r="1951">
          <cell r="A1951" t="str">
            <v>4430AD</v>
          </cell>
          <cell r="I1951">
            <v>9.2055000000000007</v>
          </cell>
        </row>
        <row r="1952">
          <cell r="A1952" t="str">
            <v>4430AE</v>
          </cell>
          <cell r="I1952">
            <v>2.2184999999999997</v>
          </cell>
        </row>
        <row r="1953">
          <cell r="A1953" t="str">
            <v>4430AF</v>
          </cell>
          <cell r="I1953">
            <v>10.047000000000001</v>
          </cell>
        </row>
        <row r="1954">
          <cell r="A1954" t="str">
            <v>4430AG</v>
          </cell>
          <cell r="I1954">
            <v>19.014500000000002</v>
          </cell>
        </row>
        <row r="1955">
          <cell r="A1955" t="str">
            <v>4430AH</v>
          </cell>
          <cell r="I1955">
            <v>6.9275000000000002</v>
          </cell>
        </row>
        <row r="1956">
          <cell r="A1956" t="str">
            <v>4430AJ</v>
          </cell>
          <cell r="I1956">
            <v>12.775499999999999</v>
          </cell>
        </row>
        <row r="1957">
          <cell r="A1957" t="str">
            <v>4432AA</v>
          </cell>
          <cell r="I1957">
            <v>12.9795</v>
          </cell>
        </row>
        <row r="1958">
          <cell r="A1958" t="str">
            <v>4432AC</v>
          </cell>
          <cell r="I1958">
            <v>15.078999999999999</v>
          </cell>
        </row>
        <row r="1959">
          <cell r="A1959" t="str">
            <v>4432AE</v>
          </cell>
          <cell r="I1959">
            <v>4.0629999999999997</v>
          </cell>
        </row>
        <row r="1960">
          <cell r="A1960" t="str">
            <v>4432AF</v>
          </cell>
          <cell r="I1960">
            <v>12.9795</v>
          </cell>
        </row>
        <row r="1961">
          <cell r="A1961" t="str">
            <v>4432AG</v>
          </cell>
          <cell r="I1961">
            <v>24.692499999999999</v>
          </cell>
        </row>
        <row r="1962">
          <cell r="A1962" t="str">
            <v>4432AH</v>
          </cell>
          <cell r="I1962">
            <v>11.628</v>
          </cell>
        </row>
        <row r="1963">
          <cell r="A1963" t="str">
            <v>4432AJ</v>
          </cell>
          <cell r="I1963">
            <v>21.836500000000001</v>
          </cell>
        </row>
        <row r="1964">
          <cell r="A1964" t="str">
            <v>4435AA</v>
          </cell>
          <cell r="I1964">
            <v>8.4915000000000003</v>
          </cell>
        </row>
        <row r="1965">
          <cell r="A1965" t="str">
            <v>4435AB</v>
          </cell>
          <cell r="I1965">
            <v>2.9750000000000001</v>
          </cell>
        </row>
        <row r="1966">
          <cell r="A1966" t="str">
            <v>4435AC</v>
          </cell>
          <cell r="I1966">
            <v>10.8375</v>
          </cell>
        </row>
        <row r="1967">
          <cell r="A1967" t="str">
            <v>4435AE</v>
          </cell>
          <cell r="I1967">
            <v>2.8899999999999997</v>
          </cell>
        </row>
        <row r="1968">
          <cell r="A1968" t="str">
            <v>4435AF</v>
          </cell>
          <cell r="I1968">
            <v>8.4915000000000003</v>
          </cell>
        </row>
        <row r="1969">
          <cell r="A1969" t="str">
            <v>4435AG</v>
          </cell>
          <cell r="I1969">
            <v>15.8695</v>
          </cell>
        </row>
        <row r="1970">
          <cell r="A1970" t="str">
            <v>4435AH</v>
          </cell>
          <cell r="I1970">
            <v>11.526</v>
          </cell>
        </row>
        <row r="1971">
          <cell r="A1971" t="str">
            <v>4435AJ</v>
          </cell>
          <cell r="I1971">
            <v>21.946999999999999</v>
          </cell>
        </row>
        <row r="1972">
          <cell r="A1972" t="str">
            <v>4440AA</v>
          </cell>
          <cell r="I1972">
            <v>10.4125</v>
          </cell>
        </row>
        <row r="1973">
          <cell r="A1973" t="str">
            <v>4440AB</v>
          </cell>
          <cell r="I1973">
            <v>40.799999999999997</v>
          </cell>
        </row>
        <row r="1974">
          <cell r="A1974" t="str">
            <v>4440AC</v>
          </cell>
          <cell r="I1974">
            <v>25.602</v>
          </cell>
        </row>
        <row r="1975">
          <cell r="A1975" t="str">
            <v>4440AD</v>
          </cell>
          <cell r="I1975">
            <v>33.574999999999996</v>
          </cell>
        </row>
        <row r="1976">
          <cell r="A1976" t="str">
            <v>4500DA</v>
          </cell>
          <cell r="I1976">
            <v>108.375</v>
          </cell>
        </row>
        <row r="1977">
          <cell r="A1977" t="str">
            <v>4500DB</v>
          </cell>
          <cell r="I1977">
            <v>135.46449999999999</v>
          </cell>
        </row>
        <row r="1978">
          <cell r="A1978" t="str">
            <v>4500DC</v>
          </cell>
          <cell r="I1978">
            <v>162.554</v>
          </cell>
        </row>
        <row r="1979">
          <cell r="A1979" t="str">
            <v>4500DD</v>
          </cell>
          <cell r="I1979">
            <v>189.65199999999999</v>
          </cell>
        </row>
        <row r="1980">
          <cell r="A1980" t="str">
            <v>4500EA</v>
          </cell>
          <cell r="I1980">
            <v>324.05399999999997</v>
          </cell>
        </row>
        <row r="1981">
          <cell r="A1981" t="str">
            <v>4500EB</v>
          </cell>
          <cell r="I1981">
            <v>486.08100000000002</v>
          </cell>
        </row>
        <row r="1982">
          <cell r="A1982" t="str">
            <v>4500FA</v>
          </cell>
          <cell r="I1982">
            <v>177.429</v>
          </cell>
        </row>
        <row r="1983">
          <cell r="A1983" t="str">
            <v>4500FB</v>
          </cell>
          <cell r="I1983">
            <v>97.027500000000003</v>
          </cell>
        </row>
        <row r="1984">
          <cell r="A1984" t="str">
            <v>4500GA</v>
          </cell>
          <cell r="I1984">
            <v>11.874499999999999</v>
          </cell>
        </row>
        <row r="1985">
          <cell r="A1985" t="str">
            <v>4500HA</v>
          </cell>
          <cell r="I1985">
            <v>46.792499999999997</v>
          </cell>
        </row>
        <row r="1986">
          <cell r="A1986" t="str">
            <v>4505DA</v>
          </cell>
          <cell r="I1986">
            <v>69.912499999999994</v>
          </cell>
        </row>
        <row r="1987">
          <cell r="A1987" t="str">
            <v>4505DB</v>
          </cell>
          <cell r="I1987">
            <v>85.263499999999993</v>
          </cell>
        </row>
        <row r="1988">
          <cell r="A1988" t="str">
            <v>4505DC</v>
          </cell>
          <cell r="I1988">
            <v>101.4645</v>
          </cell>
        </row>
        <row r="1989">
          <cell r="A1989" t="str">
            <v>4505DD</v>
          </cell>
          <cell r="I1989">
            <v>117.66550000000001</v>
          </cell>
        </row>
        <row r="1990">
          <cell r="A1990" t="str">
            <v>4505EA</v>
          </cell>
          <cell r="I1990">
            <v>189.1165</v>
          </cell>
        </row>
        <row r="1991">
          <cell r="A1991" t="str">
            <v>4505EB</v>
          </cell>
          <cell r="I1991">
            <v>283.67899999999997</v>
          </cell>
        </row>
        <row r="1992">
          <cell r="A1992" t="str">
            <v>4505FA</v>
          </cell>
          <cell r="I1992">
            <v>118.4645</v>
          </cell>
        </row>
        <row r="1993">
          <cell r="A1993" t="str">
            <v>4505FB</v>
          </cell>
          <cell r="I1993">
            <v>48.875</v>
          </cell>
        </row>
        <row r="1994">
          <cell r="A1994" t="str">
            <v>4505GA</v>
          </cell>
          <cell r="I1994">
            <v>8.3724999999999987</v>
          </cell>
        </row>
        <row r="1995">
          <cell r="A1995" t="str">
            <v>4505HA</v>
          </cell>
          <cell r="I1995">
            <v>22.924499999999998</v>
          </cell>
        </row>
        <row r="1996">
          <cell r="A1996" t="str">
            <v>4506AA</v>
          </cell>
          <cell r="I1996">
            <v>36.762499999999996</v>
          </cell>
        </row>
        <row r="1997">
          <cell r="A1997" t="str">
            <v>4506AB</v>
          </cell>
          <cell r="I1997">
            <v>119.102</v>
          </cell>
        </row>
        <row r="1998">
          <cell r="A1998" t="str">
            <v>4506AC</v>
          </cell>
          <cell r="I1998">
            <v>82.339500000000001</v>
          </cell>
        </row>
        <row r="1999">
          <cell r="A1999" t="str">
            <v>4506AD</v>
          </cell>
          <cell r="I1999">
            <v>36.762499999999996</v>
          </cell>
        </row>
        <row r="2000">
          <cell r="A2000" t="str">
            <v>4506AE</v>
          </cell>
          <cell r="I2000">
            <v>14.841000000000001</v>
          </cell>
        </row>
        <row r="2001">
          <cell r="A2001" t="str">
            <v>4506AF</v>
          </cell>
          <cell r="I2001">
            <v>45.951000000000001</v>
          </cell>
        </row>
        <row r="2002">
          <cell r="A2002" t="str">
            <v>4506AG</v>
          </cell>
          <cell r="I2002">
            <v>56.839500000000001</v>
          </cell>
        </row>
        <row r="2003">
          <cell r="A2003" t="str">
            <v>4506AH</v>
          </cell>
          <cell r="I2003">
            <v>66.886499999999998</v>
          </cell>
        </row>
        <row r="2004">
          <cell r="A2004" t="str">
            <v>4506AJ</v>
          </cell>
          <cell r="I2004">
            <v>2.7965</v>
          </cell>
        </row>
        <row r="2005">
          <cell r="A2005" t="str">
            <v>4510DA</v>
          </cell>
          <cell r="I2005">
            <v>127.4915</v>
          </cell>
        </row>
        <row r="2006">
          <cell r="A2006" t="str">
            <v>4510DB</v>
          </cell>
          <cell r="I2006">
            <v>7.0379999999999994</v>
          </cell>
        </row>
        <row r="2007">
          <cell r="A2007" t="str">
            <v>4510EA</v>
          </cell>
          <cell r="I2007">
            <v>150.85799999999998</v>
          </cell>
        </row>
        <row r="2008">
          <cell r="A2008" t="str">
            <v>4510EB</v>
          </cell>
          <cell r="I2008">
            <v>218.58600000000001</v>
          </cell>
        </row>
        <row r="2009">
          <cell r="A2009" t="str">
            <v>4510FA</v>
          </cell>
          <cell r="I2009">
            <v>104.11649999999999</v>
          </cell>
        </row>
        <row r="2010">
          <cell r="A2010" t="str">
            <v>4510FB</v>
          </cell>
          <cell r="I2010">
            <v>62.951000000000001</v>
          </cell>
        </row>
        <row r="2011">
          <cell r="A2011" t="str">
            <v>4510GA</v>
          </cell>
          <cell r="I2011">
            <v>6.5110000000000001</v>
          </cell>
        </row>
        <row r="2012">
          <cell r="A2012" t="str">
            <v>4511DA</v>
          </cell>
          <cell r="I2012">
            <v>305.18400000000003</v>
          </cell>
        </row>
        <row r="2013">
          <cell r="A2013" t="str">
            <v>4511DB</v>
          </cell>
          <cell r="I2013">
            <v>17.135999999999999</v>
          </cell>
        </row>
        <row r="2014">
          <cell r="A2014" t="str">
            <v>4511EA</v>
          </cell>
          <cell r="I2014">
            <v>362.55900000000003</v>
          </cell>
        </row>
        <row r="2015">
          <cell r="A2015" t="str">
            <v>4511EB</v>
          </cell>
          <cell r="I2015">
            <v>525.64</v>
          </cell>
        </row>
        <row r="2016">
          <cell r="A2016" t="str">
            <v>4511FA</v>
          </cell>
          <cell r="I2016">
            <v>252.858</v>
          </cell>
        </row>
        <row r="2017">
          <cell r="A2017" t="str">
            <v>4511FB</v>
          </cell>
          <cell r="I2017">
            <v>124.304</v>
          </cell>
        </row>
        <row r="2018">
          <cell r="A2018" t="str">
            <v>4511GA</v>
          </cell>
          <cell r="I2018">
            <v>15.674000000000001</v>
          </cell>
        </row>
        <row r="2019">
          <cell r="A2019" t="str">
            <v>4520AD</v>
          </cell>
          <cell r="I2019">
            <v>86.887</v>
          </cell>
        </row>
        <row r="2020">
          <cell r="A2020" t="str">
            <v>4520AE</v>
          </cell>
          <cell r="I2020">
            <v>103.91249999999999</v>
          </cell>
        </row>
        <row r="2021">
          <cell r="A2021" t="str">
            <v>4520AF</v>
          </cell>
          <cell r="I2021">
            <v>155.44799999999998</v>
          </cell>
        </row>
        <row r="2022">
          <cell r="A2022" t="str">
            <v>4520AG</v>
          </cell>
          <cell r="I2022">
            <v>50.328499999999998</v>
          </cell>
        </row>
        <row r="2023">
          <cell r="A2023" t="str">
            <v>4520AH</v>
          </cell>
          <cell r="I2023">
            <v>16.744999999999997</v>
          </cell>
        </row>
        <row r="2024">
          <cell r="A2024" t="str">
            <v>4520AJ</v>
          </cell>
          <cell r="I2024">
            <v>5.202</v>
          </cell>
        </row>
        <row r="2025">
          <cell r="A2025" t="str">
            <v>4520AK</v>
          </cell>
          <cell r="I2025">
            <v>4.6749999999999998</v>
          </cell>
        </row>
        <row r="2026">
          <cell r="A2026" t="str">
            <v>4520BD</v>
          </cell>
          <cell r="I2026">
            <v>53.176000000000002</v>
          </cell>
        </row>
        <row r="2027">
          <cell r="A2027" t="str">
            <v>4520BE</v>
          </cell>
          <cell r="I2027">
            <v>47.123999999999995</v>
          </cell>
        </row>
        <row r="2028">
          <cell r="A2028" t="str">
            <v>4520BF</v>
          </cell>
          <cell r="I2028">
            <v>70.422499999999999</v>
          </cell>
        </row>
        <row r="2029">
          <cell r="A2029" t="str">
            <v>4520BG</v>
          </cell>
          <cell r="I2029">
            <v>45.432500000000005</v>
          </cell>
        </row>
        <row r="2030">
          <cell r="A2030" t="str">
            <v>4520BH</v>
          </cell>
          <cell r="I2030">
            <v>14.458500000000001</v>
          </cell>
        </row>
        <row r="2031">
          <cell r="A2031" t="str">
            <v>4520BJ</v>
          </cell>
          <cell r="I2031">
            <v>3.077</v>
          </cell>
        </row>
        <row r="2032">
          <cell r="A2032" t="str">
            <v>4520BK</v>
          </cell>
          <cell r="I2032">
            <v>3.077</v>
          </cell>
        </row>
        <row r="2033">
          <cell r="A2033" t="str">
            <v>4520CD</v>
          </cell>
          <cell r="I2033">
            <v>31.467000000000002</v>
          </cell>
        </row>
        <row r="2034">
          <cell r="A2034" t="str">
            <v>4520CE</v>
          </cell>
          <cell r="I2034">
            <v>30.914499999999997</v>
          </cell>
        </row>
        <row r="2035">
          <cell r="A2035" t="str">
            <v>4520CF</v>
          </cell>
          <cell r="I2035">
            <v>46.911499999999997</v>
          </cell>
        </row>
        <row r="2036">
          <cell r="A2036" t="str">
            <v>4520CG</v>
          </cell>
          <cell r="I2036">
            <v>36.3035</v>
          </cell>
        </row>
        <row r="2037">
          <cell r="A2037" t="str">
            <v>4520CH</v>
          </cell>
          <cell r="I2037">
            <v>11.559999999999999</v>
          </cell>
        </row>
        <row r="2038">
          <cell r="A2038" t="str">
            <v>4520CJ</v>
          </cell>
          <cell r="I2038">
            <v>2.2864999999999998</v>
          </cell>
        </row>
        <row r="2039">
          <cell r="A2039" t="str">
            <v>4520CK</v>
          </cell>
          <cell r="I2039">
            <v>2.2864999999999998</v>
          </cell>
        </row>
        <row r="2040">
          <cell r="A2040" t="str">
            <v>4530AD</v>
          </cell>
          <cell r="I2040">
            <v>76.024000000000001</v>
          </cell>
        </row>
        <row r="2041">
          <cell r="A2041" t="str">
            <v>4530AE</v>
          </cell>
          <cell r="I2041">
            <v>200.99949999999998</v>
          </cell>
        </row>
        <row r="2042">
          <cell r="A2042" t="str">
            <v>4530AF</v>
          </cell>
          <cell r="I2042">
            <v>167.49250000000001</v>
          </cell>
        </row>
        <row r="2043">
          <cell r="A2043" t="str">
            <v>4530AG</v>
          </cell>
          <cell r="I2043">
            <v>90.805499999999995</v>
          </cell>
        </row>
        <row r="2044">
          <cell r="A2044" t="str">
            <v>4530AH</v>
          </cell>
          <cell r="I2044">
            <v>32.606000000000002</v>
          </cell>
        </row>
        <row r="2045">
          <cell r="A2045" t="str">
            <v>4530AJ</v>
          </cell>
          <cell r="I2045">
            <v>4.9894999999999996</v>
          </cell>
        </row>
        <row r="2046">
          <cell r="A2046" t="str">
            <v>4530AK</v>
          </cell>
          <cell r="I2046">
            <v>7.6499999999999995</v>
          </cell>
        </row>
        <row r="2047">
          <cell r="A2047" t="str">
            <v>4530BD</v>
          </cell>
          <cell r="I2047">
            <v>89.147999999999996</v>
          </cell>
        </row>
        <row r="2048">
          <cell r="A2048" t="str">
            <v>4530BE</v>
          </cell>
          <cell r="I2048">
            <v>184.44149999999999</v>
          </cell>
        </row>
        <row r="2049">
          <cell r="A2049" t="str">
            <v>4530BF</v>
          </cell>
          <cell r="I2049">
            <v>212.31299999999999</v>
          </cell>
        </row>
        <row r="2050">
          <cell r="A2050" t="str">
            <v>4530BG</v>
          </cell>
          <cell r="I2050">
            <v>96.457999999999998</v>
          </cell>
        </row>
        <row r="2051">
          <cell r="A2051" t="str">
            <v>4530BH</v>
          </cell>
          <cell r="I2051">
            <v>42.049499999999995</v>
          </cell>
        </row>
        <row r="2052">
          <cell r="A2052" t="str">
            <v>4530BJ</v>
          </cell>
          <cell r="I2052">
            <v>7.1144999999999987</v>
          </cell>
        </row>
        <row r="2053">
          <cell r="A2053" t="str">
            <v>4530BK</v>
          </cell>
          <cell r="I2053">
            <v>9.7750000000000004</v>
          </cell>
        </row>
        <row r="2054">
          <cell r="A2054" t="str">
            <v>4530CD</v>
          </cell>
          <cell r="I2054">
            <v>54.23</v>
          </cell>
        </row>
        <row r="2055">
          <cell r="A2055" t="str">
            <v>4530CE</v>
          </cell>
          <cell r="I2055">
            <v>109.327</v>
          </cell>
        </row>
        <row r="2056">
          <cell r="A2056" t="str">
            <v>4530CF</v>
          </cell>
          <cell r="I2056">
            <v>166.54050000000001</v>
          </cell>
        </row>
        <row r="2057">
          <cell r="A2057" t="str">
            <v>4530CG</v>
          </cell>
          <cell r="I2057">
            <v>60.613500000000002</v>
          </cell>
        </row>
        <row r="2058">
          <cell r="A2058" t="str">
            <v>4530CH</v>
          </cell>
          <cell r="I2058">
            <v>54.451000000000001</v>
          </cell>
        </row>
        <row r="2059">
          <cell r="A2059" t="str">
            <v>4530CJ</v>
          </cell>
          <cell r="I2059">
            <v>6.6979999999999995</v>
          </cell>
        </row>
        <row r="2060">
          <cell r="A2060" t="str">
            <v>4530CK</v>
          </cell>
          <cell r="I2060">
            <v>6.4344999999999999</v>
          </cell>
        </row>
        <row r="2061">
          <cell r="A2061" t="str">
            <v>4540AA</v>
          </cell>
          <cell r="I2061">
            <v>765</v>
          </cell>
        </row>
        <row r="2062">
          <cell r="A2062" t="str">
            <v>4540AB</v>
          </cell>
          <cell r="I2062">
            <v>1122</v>
          </cell>
        </row>
        <row r="2063">
          <cell r="A2063" t="str">
            <v>4540AC</v>
          </cell>
          <cell r="I2063">
            <v>408</v>
          </cell>
        </row>
        <row r="2064">
          <cell r="A2064" t="str">
            <v>4540AD</v>
          </cell>
          <cell r="I2064">
            <v>221</v>
          </cell>
        </row>
        <row r="2065">
          <cell r="A2065" t="str">
            <v>4600CA</v>
          </cell>
          <cell r="I2065">
            <v>118.63189</v>
          </cell>
        </row>
        <row r="2066">
          <cell r="A2066" t="str">
            <v>4600CB</v>
          </cell>
          <cell r="I2066">
            <v>253.13300999999998</v>
          </cell>
        </row>
        <row r="2067">
          <cell r="A2067" t="str">
            <v>4600CC</v>
          </cell>
          <cell r="I2067">
            <v>28.762499999999999</v>
          </cell>
        </row>
        <row r="2068">
          <cell r="A2068" t="str">
            <v>4600DD</v>
          </cell>
          <cell r="I2068">
            <v>39.247390000000003</v>
          </cell>
        </row>
        <row r="2069">
          <cell r="A2069" t="str">
            <v>4600FA</v>
          </cell>
          <cell r="I2069">
            <v>21.276579999999999</v>
          </cell>
        </row>
        <row r="2070">
          <cell r="A2070" t="str">
            <v>4600FB</v>
          </cell>
          <cell r="I2070">
            <v>63.822069999999997</v>
          </cell>
        </row>
        <row r="2071">
          <cell r="A2071" t="str">
            <v>4600FC</v>
          </cell>
          <cell r="I2071">
            <v>1.9175</v>
          </cell>
        </row>
        <row r="2072">
          <cell r="A2072" t="str">
            <v>4600FD</v>
          </cell>
          <cell r="I2072">
            <v>2.1552700000000002</v>
          </cell>
        </row>
        <row r="2073">
          <cell r="A2073" t="str">
            <v>4600GA</v>
          </cell>
          <cell r="I2073">
            <v>29.069299999999998</v>
          </cell>
        </row>
        <row r="2074">
          <cell r="A2074" t="str">
            <v>4600HA</v>
          </cell>
          <cell r="I2074">
            <v>19.773260000000001</v>
          </cell>
        </row>
        <row r="2075">
          <cell r="A2075" t="str">
            <v>4600SA</v>
          </cell>
          <cell r="I2075">
            <v>79.729650000000007</v>
          </cell>
        </row>
        <row r="2076">
          <cell r="A2076" t="str">
            <v>4600SB</v>
          </cell>
          <cell r="I2076">
            <v>119.59831000000001</v>
          </cell>
        </row>
        <row r="2077">
          <cell r="A2077" t="str">
            <v>4600SD</v>
          </cell>
          <cell r="I2077">
            <v>205.87814000000003</v>
          </cell>
        </row>
        <row r="2078">
          <cell r="A2078" t="str">
            <v>4600TA</v>
          </cell>
          <cell r="I2078">
            <v>43.143750000000004</v>
          </cell>
        </row>
        <row r="2079">
          <cell r="A2079" t="str">
            <v>4600TB</v>
          </cell>
          <cell r="I2079">
            <v>80.611699999999999</v>
          </cell>
        </row>
        <row r="2080">
          <cell r="A2080" t="str">
            <v>4601AA</v>
          </cell>
          <cell r="I2080">
            <v>210.66422000000003</v>
          </cell>
        </row>
        <row r="2081">
          <cell r="A2081" t="str">
            <v>4601AB</v>
          </cell>
          <cell r="I2081">
            <v>125.74198</v>
          </cell>
        </row>
        <row r="2082">
          <cell r="A2082" t="str">
            <v>4603AA</v>
          </cell>
          <cell r="I2082">
            <v>44.716099999999997</v>
          </cell>
        </row>
        <row r="2083">
          <cell r="A2083" t="str">
            <v>4603AB</v>
          </cell>
          <cell r="I2083">
            <v>14.16649</v>
          </cell>
        </row>
        <row r="2084">
          <cell r="A2084" t="str">
            <v>4603AC</v>
          </cell>
          <cell r="I2084">
            <v>10.46955</v>
          </cell>
        </row>
        <row r="2085">
          <cell r="A2085" t="str">
            <v>4603AD</v>
          </cell>
          <cell r="I2085">
            <v>9.2806999999999995</v>
          </cell>
        </row>
        <row r="2086">
          <cell r="A2086" t="str">
            <v>4603AE</v>
          </cell>
          <cell r="I2086">
            <v>8.1302000000000003</v>
          </cell>
        </row>
        <row r="2087">
          <cell r="A2087" t="str">
            <v>4603AF</v>
          </cell>
          <cell r="I2087">
            <v>8.935550000000001</v>
          </cell>
        </row>
        <row r="2088">
          <cell r="A2088" t="str">
            <v>4603AG</v>
          </cell>
          <cell r="I2088">
            <v>15.5701</v>
          </cell>
        </row>
        <row r="2089">
          <cell r="A2089" t="str">
            <v>4603AH</v>
          </cell>
          <cell r="I2089">
            <v>1.8254599999999999</v>
          </cell>
        </row>
        <row r="2090">
          <cell r="A2090" t="str">
            <v>4603AJ</v>
          </cell>
          <cell r="I2090">
            <v>2.2089599999999998</v>
          </cell>
        </row>
        <row r="2091">
          <cell r="A2091" t="str">
            <v>4605AD</v>
          </cell>
          <cell r="I2091">
            <v>32.950319999999998</v>
          </cell>
        </row>
        <row r="2092">
          <cell r="A2092" t="str">
            <v>4605AE</v>
          </cell>
          <cell r="I2092">
            <v>32.589829999999999</v>
          </cell>
        </row>
        <row r="2093">
          <cell r="A2093" t="str">
            <v>4605AF</v>
          </cell>
          <cell r="I2093">
            <v>19.888310000000001</v>
          </cell>
        </row>
        <row r="2094">
          <cell r="A2094" t="str">
            <v>4610AA</v>
          </cell>
          <cell r="I2094">
            <v>58.468410000000006</v>
          </cell>
        </row>
        <row r="2095">
          <cell r="A2095" t="str">
            <v>4612AA</v>
          </cell>
          <cell r="I2095">
            <v>44.768749999999997</v>
          </cell>
        </row>
        <row r="2096">
          <cell r="A2096" t="str">
            <v>4612AB</v>
          </cell>
          <cell r="I2096">
            <v>55.1</v>
          </cell>
        </row>
        <row r="2097">
          <cell r="A2097" t="str">
            <v>4612BA</v>
          </cell>
          <cell r="I2097">
            <v>41.317749999999997</v>
          </cell>
        </row>
        <row r="2098">
          <cell r="A2098" t="str">
            <v>4612CA</v>
          </cell>
          <cell r="I2098">
            <v>48.219750000000005</v>
          </cell>
        </row>
        <row r="2099">
          <cell r="A2099" t="str">
            <v>4612DA</v>
          </cell>
          <cell r="I2099">
            <v>13.782250000000001</v>
          </cell>
        </row>
        <row r="2100">
          <cell r="A2100" t="str">
            <v>4612EA</v>
          </cell>
          <cell r="I2100">
            <v>36.975000000000001</v>
          </cell>
        </row>
        <row r="2101">
          <cell r="A2101" t="str">
            <v>4612FA</v>
          </cell>
          <cell r="I2101">
            <v>44.768749999999997</v>
          </cell>
        </row>
        <row r="2102">
          <cell r="A2102" t="str">
            <v>4612GA</v>
          </cell>
          <cell r="I2102">
            <v>44.768749999999997</v>
          </cell>
        </row>
        <row r="2103">
          <cell r="A2103" t="str">
            <v>4612HA</v>
          </cell>
          <cell r="I2103">
            <v>36.25</v>
          </cell>
        </row>
        <row r="2104">
          <cell r="A2104" t="str">
            <v>4612JA</v>
          </cell>
          <cell r="I2104">
            <v>36.25</v>
          </cell>
        </row>
        <row r="2105">
          <cell r="A2105" t="str">
            <v>4612KA</v>
          </cell>
          <cell r="I2105">
            <v>36.25</v>
          </cell>
        </row>
        <row r="2106">
          <cell r="A2106" t="str">
            <v>4612KB</v>
          </cell>
          <cell r="I2106">
            <v>11.5565</v>
          </cell>
        </row>
        <row r="2107">
          <cell r="A2107" t="str">
            <v>4612KC</v>
          </cell>
          <cell r="I2107">
            <v>13.7315</v>
          </cell>
        </row>
        <row r="2108">
          <cell r="A2108" t="str">
            <v>4612LA</v>
          </cell>
          <cell r="I2108">
            <v>54.375</v>
          </cell>
        </row>
        <row r="2109">
          <cell r="A2109" t="str">
            <v>4612MA</v>
          </cell>
          <cell r="I2109">
            <v>261</v>
          </cell>
        </row>
        <row r="2110">
          <cell r="A2110" t="str">
            <v>4700AA</v>
          </cell>
          <cell r="I2110">
            <v>448.89350000000002</v>
          </cell>
        </row>
        <row r="2111">
          <cell r="A2111" t="str">
            <v>4700AB</v>
          </cell>
          <cell r="I2111">
            <v>536.01850000000002</v>
          </cell>
        </row>
        <row r="2112">
          <cell r="A2112" t="str">
            <v>4700AC</v>
          </cell>
          <cell r="I2112">
            <v>623.14350000000002</v>
          </cell>
        </row>
        <row r="2113">
          <cell r="A2113" t="str">
            <v>4700CA</v>
          </cell>
          <cell r="I2113">
            <v>687.95600000000002</v>
          </cell>
        </row>
        <row r="2114">
          <cell r="A2114" t="str">
            <v>4700CB</v>
          </cell>
          <cell r="I2114">
            <v>775.07249999999999</v>
          </cell>
        </row>
        <row r="2115">
          <cell r="A2115" t="str">
            <v>4700CC</v>
          </cell>
          <cell r="I2115">
            <v>862.19749999999999</v>
          </cell>
        </row>
        <row r="2116">
          <cell r="A2116" t="str">
            <v>4700DA</v>
          </cell>
          <cell r="I2116">
            <v>311.30399999999997</v>
          </cell>
        </row>
        <row r="2117">
          <cell r="A2117" t="str">
            <v>4700DB</v>
          </cell>
          <cell r="I2117">
            <v>352.21449999999999</v>
          </cell>
        </row>
        <row r="2118">
          <cell r="A2118" t="str">
            <v>4700DC</v>
          </cell>
          <cell r="I2118">
            <v>432.95600000000002</v>
          </cell>
        </row>
        <row r="2119">
          <cell r="A2119" t="str">
            <v>4700EA</v>
          </cell>
          <cell r="I2119">
            <v>593.65699999999993</v>
          </cell>
        </row>
        <row r="2120">
          <cell r="A2120" t="str">
            <v>4700EB</v>
          </cell>
          <cell r="I2120">
            <v>694.85799999999995</v>
          </cell>
        </row>
        <row r="2121">
          <cell r="A2121" t="str">
            <v>4700EC</v>
          </cell>
          <cell r="I2121">
            <v>796.05899999999997</v>
          </cell>
        </row>
        <row r="2122">
          <cell r="A2122" t="str">
            <v>4700FA</v>
          </cell>
          <cell r="I2122">
            <v>4.8365</v>
          </cell>
        </row>
        <row r="2123">
          <cell r="A2123" t="str">
            <v>4705AA</v>
          </cell>
          <cell r="I2123">
            <v>293.19049999999999</v>
          </cell>
        </row>
        <row r="2124">
          <cell r="A2124" t="str">
            <v>4705AB</v>
          </cell>
          <cell r="I2124">
            <v>349.8175</v>
          </cell>
        </row>
        <row r="2125">
          <cell r="A2125" t="str">
            <v>4705AC</v>
          </cell>
          <cell r="I2125">
            <v>406.45299999999997</v>
          </cell>
        </row>
        <row r="2126">
          <cell r="A2126" t="str">
            <v>4705CA</v>
          </cell>
          <cell r="I2126">
            <v>440.39350000000002</v>
          </cell>
        </row>
        <row r="2127">
          <cell r="A2127" t="str">
            <v>4705CB</v>
          </cell>
          <cell r="I2127">
            <v>497.029</v>
          </cell>
        </row>
        <row r="2128">
          <cell r="A2128" t="str">
            <v>4705CC</v>
          </cell>
          <cell r="I2128">
            <v>552.32999999999993</v>
          </cell>
        </row>
        <row r="2129">
          <cell r="A2129" t="str">
            <v>4705EA</v>
          </cell>
          <cell r="I2129">
            <v>164.52600000000001</v>
          </cell>
        </row>
        <row r="2130">
          <cell r="A2130" t="str">
            <v>4705EB</v>
          </cell>
          <cell r="I2130">
            <v>196.82599999999999</v>
          </cell>
        </row>
        <row r="2131">
          <cell r="A2131" t="str">
            <v>4705EC</v>
          </cell>
          <cell r="I2131">
            <v>227.79150000000001</v>
          </cell>
        </row>
        <row r="2132">
          <cell r="A2132" t="str">
            <v>4705GA</v>
          </cell>
          <cell r="I2132">
            <v>248.08949999999999</v>
          </cell>
        </row>
        <row r="2133">
          <cell r="A2133" t="str">
            <v>4705GB</v>
          </cell>
          <cell r="I2133">
            <v>280.3895</v>
          </cell>
        </row>
        <row r="2134">
          <cell r="A2134" t="str">
            <v>4705GC</v>
          </cell>
          <cell r="I2134">
            <v>311.35500000000002</v>
          </cell>
        </row>
        <row r="2135">
          <cell r="A2135" t="str">
            <v>4705JA</v>
          </cell>
          <cell r="I2135">
            <v>195.8655</v>
          </cell>
        </row>
        <row r="2136">
          <cell r="A2136" t="str">
            <v>4705JB</v>
          </cell>
          <cell r="I2136">
            <v>231.67599999999999</v>
          </cell>
        </row>
        <row r="2137">
          <cell r="A2137" t="str">
            <v>4705JC</v>
          </cell>
          <cell r="I2137">
            <v>271.94049999999999</v>
          </cell>
        </row>
        <row r="2138">
          <cell r="A2138" t="str">
            <v>4705KA</v>
          </cell>
          <cell r="I2138">
            <v>374.04250000000002</v>
          </cell>
        </row>
        <row r="2139">
          <cell r="A2139" t="str">
            <v>4705KB</v>
          </cell>
          <cell r="I2139">
            <v>436.20299999999992</v>
          </cell>
        </row>
        <row r="2140">
          <cell r="A2140" t="str">
            <v>4705KC</v>
          </cell>
          <cell r="I2140">
            <v>498.35499999999996</v>
          </cell>
        </row>
        <row r="2141">
          <cell r="A2141" t="str">
            <v>4711AA</v>
          </cell>
          <cell r="I2141">
            <v>10.285</v>
          </cell>
        </row>
        <row r="2142">
          <cell r="A2142" t="str">
            <v>4711AB</v>
          </cell>
          <cell r="I2142">
            <v>10.965</v>
          </cell>
        </row>
        <row r="2143">
          <cell r="A2143" t="str">
            <v>4801AA</v>
          </cell>
          <cell r="I2143">
            <v>20.74</v>
          </cell>
        </row>
        <row r="2144">
          <cell r="A2144" t="str">
            <v>4801AB</v>
          </cell>
          <cell r="I2144">
            <v>19.150500000000001</v>
          </cell>
        </row>
        <row r="2145">
          <cell r="A2145" t="str">
            <v>4801AC</v>
          </cell>
          <cell r="I2145">
            <v>22.338000000000001</v>
          </cell>
        </row>
        <row r="2146">
          <cell r="A2146" t="str">
            <v>4801AD</v>
          </cell>
          <cell r="I2146">
            <v>20.74</v>
          </cell>
        </row>
        <row r="2147">
          <cell r="A2147" t="str">
            <v>4802AA</v>
          </cell>
          <cell r="I2147">
            <v>26.7835</v>
          </cell>
        </row>
        <row r="2148">
          <cell r="A2148" t="str">
            <v>4802AB</v>
          </cell>
          <cell r="I2148">
            <v>24.6585</v>
          </cell>
        </row>
        <row r="2149">
          <cell r="A2149" t="str">
            <v>4802AC</v>
          </cell>
          <cell r="I2149">
            <v>28.908499999999997</v>
          </cell>
        </row>
        <row r="2150">
          <cell r="A2150" t="str">
            <v>4802AD</v>
          </cell>
          <cell r="I2150">
            <v>26.7835</v>
          </cell>
        </row>
        <row r="2151">
          <cell r="A2151" t="str">
            <v>4803AA</v>
          </cell>
          <cell r="I2151">
            <v>28.755499999999998</v>
          </cell>
        </row>
        <row r="2152">
          <cell r="A2152" t="str">
            <v>4803AB</v>
          </cell>
          <cell r="I2152">
            <v>27.956499999999998</v>
          </cell>
        </row>
        <row r="2153">
          <cell r="A2153" t="str">
            <v>4803AC</v>
          </cell>
          <cell r="I2153">
            <v>21.581499999999998</v>
          </cell>
        </row>
        <row r="2154">
          <cell r="A2154" t="str">
            <v>4803AD</v>
          </cell>
          <cell r="I2154">
            <v>20.782499999999999</v>
          </cell>
        </row>
        <row r="2155">
          <cell r="A2155" t="str">
            <v>4804AA</v>
          </cell>
          <cell r="I2155">
            <v>32.104500000000002</v>
          </cell>
        </row>
        <row r="2156">
          <cell r="A2156" t="str">
            <v>4804AB</v>
          </cell>
          <cell r="I2156">
            <v>29.979500000000002</v>
          </cell>
        </row>
        <row r="2157">
          <cell r="A2157" t="str">
            <v>4804AC</v>
          </cell>
          <cell r="I2157">
            <v>25.729499999999998</v>
          </cell>
        </row>
        <row r="2158">
          <cell r="A2158" t="str">
            <v>4804AD</v>
          </cell>
          <cell r="I2158">
            <v>24.939</v>
          </cell>
        </row>
        <row r="2159">
          <cell r="A2159" t="str">
            <v>4805AA</v>
          </cell>
          <cell r="I2159">
            <v>20.901499999999999</v>
          </cell>
        </row>
        <row r="2160">
          <cell r="A2160" t="str">
            <v>4805AB</v>
          </cell>
          <cell r="I2160">
            <v>17.34</v>
          </cell>
        </row>
        <row r="2161">
          <cell r="A2161" t="str">
            <v>4805AC</v>
          </cell>
          <cell r="I2161">
            <v>30.480999999999998</v>
          </cell>
        </row>
        <row r="2162">
          <cell r="A2162" t="str">
            <v>4805AD</v>
          </cell>
          <cell r="I2162">
            <v>21.709</v>
          </cell>
        </row>
        <row r="2163">
          <cell r="A2163" t="str">
            <v>4805AE</v>
          </cell>
          <cell r="I2163">
            <v>21.445499999999999</v>
          </cell>
        </row>
        <row r="2164">
          <cell r="A2164" t="str">
            <v>4805AF</v>
          </cell>
          <cell r="I2164">
            <v>15.070499999999999</v>
          </cell>
        </row>
        <row r="2165">
          <cell r="A2165" t="str">
            <v>4805AG</v>
          </cell>
          <cell r="I2165">
            <v>15.070499999999999</v>
          </cell>
        </row>
        <row r="2166">
          <cell r="A2166" t="str">
            <v>4806AA</v>
          </cell>
          <cell r="I2166">
            <v>14.2035</v>
          </cell>
        </row>
        <row r="2167">
          <cell r="A2167" t="str">
            <v>4806AB</v>
          </cell>
          <cell r="I2167">
            <v>15.529499999999999</v>
          </cell>
        </row>
        <row r="2168">
          <cell r="A2168" t="str">
            <v>4806AC</v>
          </cell>
          <cell r="I2168">
            <v>19.855999999999998</v>
          </cell>
        </row>
        <row r="2169">
          <cell r="A2169" t="str">
            <v>4806AD</v>
          </cell>
          <cell r="I2169">
            <v>22.167999999999999</v>
          </cell>
        </row>
        <row r="2170">
          <cell r="A2170" t="str">
            <v>4806AE</v>
          </cell>
          <cell r="I2170">
            <v>22.983999999999998</v>
          </cell>
        </row>
        <row r="2171">
          <cell r="A2171" t="str">
            <v>4806AF</v>
          </cell>
          <cell r="I2171">
            <v>14.220499999999999</v>
          </cell>
        </row>
        <row r="2172">
          <cell r="A2172" t="str">
            <v>4806AG</v>
          </cell>
          <cell r="I2172">
            <v>22.907499999999999</v>
          </cell>
        </row>
        <row r="2173">
          <cell r="A2173" t="str">
            <v>4806AH</v>
          </cell>
          <cell r="I2173">
            <v>11.559999999999999</v>
          </cell>
        </row>
        <row r="2174">
          <cell r="A2174" t="str">
            <v>4808AA</v>
          </cell>
          <cell r="I2174">
            <v>12.120999999999999</v>
          </cell>
        </row>
        <row r="2175">
          <cell r="A2175" t="str">
            <v>4808AB</v>
          </cell>
          <cell r="I2175">
            <v>13.939999999999998</v>
          </cell>
        </row>
        <row r="2176">
          <cell r="A2176" t="str">
            <v>4808AC</v>
          </cell>
          <cell r="I2176">
            <v>16.362500000000001</v>
          </cell>
        </row>
        <row r="2177">
          <cell r="A2177" t="str">
            <v>4808AD</v>
          </cell>
          <cell r="I2177">
            <v>23.961500000000001</v>
          </cell>
        </row>
        <row r="2178">
          <cell r="A2178" t="str">
            <v>4809AA</v>
          </cell>
          <cell r="I2178">
            <v>36.575499999999998</v>
          </cell>
        </row>
        <row r="2179">
          <cell r="A2179" t="str">
            <v>4810AA</v>
          </cell>
          <cell r="I2179">
            <v>10.9565</v>
          </cell>
        </row>
        <row r="2180">
          <cell r="A2180" t="str">
            <v>4810AB</v>
          </cell>
          <cell r="I2180">
            <v>12.291</v>
          </cell>
        </row>
        <row r="2181">
          <cell r="A2181" t="str">
            <v>4811AA</v>
          </cell>
          <cell r="I2181">
            <v>16.507000000000001</v>
          </cell>
        </row>
        <row r="2182">
          <cell r="A2182" t="str">
            <v>4811AB</v>
          </cell>
          <cell r="I2182">
            <v>18.632000000000001</v>
          </cell>
        </row>
        <row r="2183">
          <cell r="A2183" t="str">
            <v>4900AA</v>
          </cell>
          <cell r="I2183">
            <v>27.296249999999997</v>
          </cell>
        </row>
        <row r="2184">
          <cell r="A2184" t="str">
            <v>4900AB</v>
          </cell>
          <cell r="I2184">
            <v>38.396000000000001</v>
          </cell>
        </row>
        <row r="2185">
          <cell r="A2185" t="str">
            <v>4900AC</v>
          </cell>
          <cell r="I2185">
            <v>37.192499999999995</v>
          </cell>
        </row>
        <row r="2186">
          <cell r="A2186" t="str">
            <v>5150AC</v>
          </cell>
          <cell r="I2186">
            <v>51.181434000000003</v>
          </cell>
        </row>
        <row r="2187">
          <cell r="A2187" t="str">
            <v>5150AD</v>
          </cell>
          <cell r="I2187">
            <v>55.797702000000008</v>
          </cell>
        </row>
        <row r="2188">
          <cell r="A2188" t="str">
            <v>5150BC</v>
          </cell>
          <cell r="I2188">
            <v>69.424728000000002</v>
          </cell>
        </row>
        <row r="2189">
          <cell r="A2189" t="str">
            <v>5150BD</v>
          </cell>
          <cell r="I2189">
            <v>73.26888000000001</v>
          </cell>
        </row>
        <row r="2190">
          <cell r="A2190" t="str">
            <v>5200AC</v>
          </cell>
          <cell r="I2190">
            <v>57.621210000000005</v>
          </cell>
        </row>
        <row r="2191">
          <cell r="A2191" t="str">
            <v>5200AD</v>
          </cell>
          <cell r="I2191">
            <v>61.728210000000004</v>
          </cell>
        </row>
        <row r="2192">
          <cell r="A2192" t="str">
            <v>5250AC</v>
          </cell>
          <cell r="I2192">
            <v>99.397614000000004</v>
          </cell>
        </row>
        <row r="2193">
          <cell r="A2193" t="str">
            <v>5250AD</v>
          </cell>
          <cell r="I2193">
            <v>103.504614</v>
          </cell>
        </row>
        <row r="2194">
          <cell r="A2194" t="str">
            <v>5250AE</v>
          </cell>
          <cell r="I2194">
            <v>109.344768</v>
          </cell>
        </row>
        <row r="2195">
          <cell r="A2195" t="str">
            <v>5300AC</v>
          </cell>
          <cell r="I2195">
            <v>98.756922000000003</v>
          </cell>
        </row>
        <row r="2196">
          <cell r="A2196" t="str">
            <v>5300AD</v>
          </cell>
          <cell r="I2196">
            <v>103.381404</v>
          </cell>
        </row>
        <row r="2197">
          <cell r="A2197" t="str">
            <v>5350AA</v>
          </cell>
          <cell r="I2197">
            <v>118.61016000000001</v>
          </cell>
        </row>
        <row r="2198">
          <cell r="A2198" t="str">
            <v>5350AB</v>
          </cell>
          <cell r="I2198">
            <v>121.24685400000001</v>
          </cell>
        </row>
        <row r="2199">
          <cell r="A2199" t="str">
            <v>5350AC</v>
          </cell>
          <cell r="I2199">
            <v>91.142544000000001</v>
          </cell>
        </row>
        <row r="2200">
          <cell r="A2200" t="str">
            <v>5350AD</v>
          </cell>
          <cell r="I2200">
            <v>93.705312000000006</v>
          </cell>
        </row>
        <row r="2201">
          <cell r="A2201" t="str">
            <v>5350BC</v>
          </cell>
          <cell r="I2201">
            <v>77.400522000000009</v>
          </cell>
        </row>
        <row r="2202">
          <cell r="A2202" t="str">
            <v>5350BD</v>
          </cell>
          <cell r="I2202">
            <v>82.01679</v>
          </cell>
        </row>
        <row r="2203">
          <cell r="A2203" t="str">
            <v>5400AC</v>
          </cell>
          <cell r="I2203">
            <v>87.290177999999997</v>
          </cell>
        </row>
        <row r="2204">
          <cell r="A2204" t="str">
            <v>5400AD</v>
          </cell>
          <cell r="I2204">
            <v>89.861160000000012</v>
          </cell>
        </row>
        <row r="2205">
          <cell r="A2205" t="str">
            <v>5400BA</v>
          </cell>
          <cell r="I2205">
            <v>121.99432800000001</v>
          </cell>
        </row>
        <row r="2206">
          <cell r="A2206" t="str">
            <v>5400BB</v>
          </cell>
          <cell r="I2206">
            <v>124.56531000000001</v>
          </cell>
        </row>
        <row r="2207">
          <cell r="A2207" t="str">
            <v>5410AA</v>
          </cell>
          <cell r="I2207">
            <v>75.207384000000005</v>
          </cell>
        </row>
        <row r="2208">
          <cell r="A2208" t="str">
            <v>5410AB</v>
          </cell>
          <cell r="I2208">
            <v>153.49501800000002</v>
          </cell>
        </row>
        <row r="2209">
          <cell r="A2209" t="str">
            <v>5410AC</v>
          </cell>
          <cell r="I2209">
            <v>232.0455</v>
          </cell>
        </row>
        <row r="2210">
          <cell r="A2210" t="str">
            <v>5410BA</v>
          </cell>
          <cell r="I2210">
            <v>133.52678399999999</v>
          </cell>
        </row>
        <row r="2211">
          <cell r="A2211" t="str">
            <v>5410BB</v>
          </cell>
          <cell r="I2211">
            <v>250.806276</v>
          </cell>
        </row>
        <row r="2212">
          <cell r="A2212" t="str">
            <v>5410BC</v>
          </cell>
          <cell r="I2212">
            <v>308.94496800000002</v>
          </cell>
        </row>
        <row r="2213">
          <cell r="A2213" t="str">
            <v>5412AA</v>
          </cell>
          <cell r="I2213">
            <v>167.89416</v>
          </cell>
        </row>
        <row r="2214">
          <cell r="A2214" t="str">
            <v>5412AB</v>
          </cell>
          <cell r="I2214">
            <v>170.82655800000001</v>
          </cell>
        </row>
        <row r="2215">
          <cell r="A2215" t="str">
            <v>5420AA</v>
          </cell>
          <cell r="I2215">
            <v>124.74601800000001</v>
          </cell>
        </row>
        <row r="2216">
          <cell r="A2216" t="str">
            <v>5420AB</v>
          </cell>
          <cell r="I2216">
            <v>127.31700000000001</v>
          </cell>
        </row>
        <row r="2217">
          <cell r="A2217" t="str">
            <v>5501AC</v>
          </cell>
          <cell r="I2217">
            <v>66.599112000000005</v>
          </cell>
        </row>
        <row r="2218">
          <cell r="A2218" t="str">
            <v>5501AD</v>
          </cell>
          <cell r="I2218">
            <v>68.447261999999995</v>
          </cell>
        </row>
        <row r="2219">
          <cell r="A2219" t="str">
            <v>5510AC</v>
          </cell>
          <cell r="I2219">
            <v>81.778584000000009</v>
          </cell>
        </row>
        <row r="2220">
          <cell r="A2220" t="str">
            <v>5510AD</v>
          </cell>
          <cell r="I2220">
            <v>83.577449999999999</v>
          </cell>
        </row>
        <row r="2221">
          <cell r="A2221" t="str">
            <v>5510AE</v>
          </cell>
          <cell r="I2221">
            <v>93.467106000000001</v>
          </cell>
        </row>
        <row r="2222">
          <cell r="A2222" t="str">
            <v>5510AF</v>
          </cell>
          <cell r="I2222">
            <v>96.038088000000002</v>
          </cell>
        </row>
        <row r="2223">
          <cell r="A2223" t="str">
            <v>5560AC</v>
          </cell>
          <cell r="I2223">
            <v>118.601946</v>
          </cell>
        </row>
        <row r="2224">
          <cell r="A2224" t="str">
            <v>5560AD</v>
          </cell>
          <cell r="I2224">
            <v>120.40081200000002</v>
          </cell>
        </row>
        <row r="2225">
          <cell r="A2225" t="str">
            <v>5560AE</v>
          </cell>
          <cell r="I2225">
            <v>136.24561800000001</v>
          </cell>
        </row>
        <row r="2226">
          <cell r="A2226" t="str">
            <v>5560AF</v>
          </cell>
          <cell r="I2226">
            <v>138.81659999999999</v>
          </cell>
        </row>
        <row r="2227">
          <cell r="A2227" t="str">
            <v>5570ZA</v>
          </cell>
          <cell r="I2227">
            <v>155.44995</v>
          </cell>
        </row>
        <row r="2228">
          <cell r="A2228" t="str">
            <v>5570ZB</v>
          </cell>
          <cell r="I2228">
            <v>231.79908</v>
          </cell>
        </row>
        <row r="2229">
          <cell r="A2229" t="str">
            <v>5570ZC</v>
          </cell>
          <cell r="I2229">
            <v>162.02115000000001</v>
          </cell>
        </row>
        <row r="2230">
          <cell r="A2230" t="str">
            <v>5570ZD</v>
          </cell>
          <cell r="I2230">
            <v>238.37028000000001</v>
          </cell>
        </row>
        <row r="2231">
          <cell r="A2231" t="str">
            <v>5570ZE</v>
          </cell>
          <cell r="I2231">
            <v>403.88238000000001</v>
          </cell>
        </row>
        <row r="2232">
          <cell r="A2232" t="str">
            <v>5570ZF</v>
          </cell>
          <cell r="I2232">
            <v>480.23151000000001</v>
          </cell>
        </row>
        <row r="2233">
          <cell r="A2233" t="str">
            <v>5590ZA</v>
          </cell>
          <cell r="I2233">
            <v>216.84960000000001</v>
          </cell>
        </row>
        <row r="2234">
          <cell r="A2234" t="str">
            <v>5590ZB</v>
          </cell>
          <cell r="I2234">
            <v>341.99810400000001</v>
          </cell>
        </row>
        <row r="2235">
          <cell r="A2235" t="str">
            <v>5590ZC</v>
          </cell>
          <cell r="I2235">
            <v>223.42080000000001</v>
          </cell>
        </row>
        <row r="2236">
          <cell r="A2236" t="str">
            <v>5590ZD</v>
          </cell>
          <cell r="I2236">
            <v>348.56930400000005</v>
          </cell>
        </row>
        <row r="2237">
          <cell r="A2237" t="str">
            <v>5590ZE</v>
          </cell>
          <cell r="I2237">
            <v>471.85323000000005</v>
          </cell>
        </row>
        <row r="2238">
          <cell r="A2238" t="str">
            <v>5590ZF</v>
          </cell>
          <cell r="I2238">
            <v>597.00173399999994</v>
          </cell>
        </row>
        <row r="2239">
          <cell r="A2239" t="str">
            <v>5600AA</v>
          </cell>
          <cell r="I2239">
            <v>26.695499999999999</v>
          </cell>
        </row>
        <row r="2240">
          <cell r="A2240" t="str">
            <v>5600AB</v>
          </cell>
          <cell r="I2240">
            <v>152.96932200000001</v>
          </cell>
        </row>
        <row r="2241">
          <cell r="A2241" t="str">
            <v>5600AC</v>
          </cell>
          <cell r="I2241">
            <v>185.72675400000003</v>
          </cell>
        </row>
        <row r="2242">
          <cell r="A2242" t="str">
            <v>5600AD</v>
          </cell>
          <cell r="I2242">
            <v>203.24721600000001</v>
          </cell>
        </row>
        <row r="2243">
          <cell r="A2243" t="str">
            <v>5610AA</v>
          </cell>
          <cell r="I2243">
            <v>58.319400000000002</v>
          </cell>
        </row>
        <row r="2244">
          <cell r="A2244" t="str">
            <v>5610AB</v>
          </cell>
          <cell r="I2244">
            <v>96.514499999999998</v>
          </cell>
        </row>
        <row r="2245">
          <cell r="A2245" t="str">
            <v>5610AC</v>
          </cell>
          <cell r="I2245">
            <v>125.26350000000001</v>
          </cell>
        </row>
        <row r="2246">
          <cell r="A2246" t="str">
            <v>5610BA</v>
          </cell>
          <cell r="I2246">
            <v>94.994910000000004</v>
          </cell>
        </row>
        <row r="2247">
          <cell r="A2247" t="str">
            <v>5610BB</v>
          </cell>
          <cell r="I2247">
            <v>100.12866000000001</v>
          </cell>
        </row>
        <row r="2248">
          <cell r="A2248" t="str">
            <v>5610CA</v>
          </cell>
          <cell r="I2248">
            <v>129.69906</v>
          </cell>
        </row>
        <row r="2249">
          <cell r="A2249" t="str">
            <v>5610CB</v>
          </cell>
          <cell r="I2249">
            <v>134.83280999999999</v>
          </cell>
        </row>
        <row r="2250">
          <cell r="A2250" t="str">
            <v>5650AA</v>
          </cell>
          <cell r="I2250">
            <v>25.882314000000001</v>
          </cell>
        </row>
        <row r="2251">
          <cell r="A2251" t="str">
            <v>5650AB</v>
          </cell>
          <cell r="I2251">
            <v>50.573598000000004</v>
          </cell>
        </row>
        <row r="2252">
          <cell r="A2252" t="str">
            <v>5700AA</v>
          </cell>
          <cell r="I2252">
            <v>129.17336399999999</v>
          </cell>
        </row>
        <row r="2253">
          <cell r="A2253" t="str">
            <v>5700BA</v>
          </cell>
          <cell r="I2253">
            <v>400.4325</v>
          </cell>
        </row>
        <row r="2254">
          <cell r="A2254" t="str">
            <v>5700BB</v>
          </cell>
          <cell r="I2254">
            <v>531.33901800000001</v>
          </cell>
        </row>
        <row r="2255">
          <cell r="A2255" t="str">
            <v>5730ZA</v>
          </cell>
          <cell r="I2255">
            <v>20.682852</v>
          </cell>
        </row>
        <row r="2256">
          <cell r="A2256" t="str">
            <v>5730ZB</v>
          </cell>
          <cell r="I2256">
            <v>24.001307999999998</v>
          </cell>
        </row>
        <row r="2257">
          <cell r="A2257" t="str">
            <v>5750AA</v>
          </cell>
          <cell r="I2257">
            <v>11.359961999999999</v>
          </cell>
        </row>
        <row r="2258">
          <cell r="A2258" t="str">
            <v>5750AB</v>
          </cell>
          <cell r="I2258">
            <v>20.337864000000003</v>
          </cell>
        </row>
        <row r="2259">
          <cell r="A2259" t="str">
            <v>5750AC</v>
          </cell>
          <cell r="I2259">
            <v>23.828814000000001</v>
          </cell>
        </row>
        <row r="2260">
          <cell r="A2260" t="str">
            <v>5750BA</v>
          </cell>
          <cell r="I2260">
            <v>62.155338</v>
          </cell>
        </row>
        <row r="2261">
          <cell r="A2261" t="str">
            <v>5750BB</v>
          </cell>
          <cell r="I2261">
            <v>52.167113999999998</v>
          </cell>
        </row>
        <row r="2262">
          <cell r="A2262" t="str">
            <v>5750BC</v>
          </cell>
          <cell r="I2262">
            <v>38.351165999999999</v>
          </cell>
        </row>
        <row r="2263">
          <cell r="A2263" t="str">
            <v>5750BD</v>
          </cell>
          <cell r="I2263">
            <v>40.815365999999997</v>
          </cell>
        </row>
        <row r="2264">
          <cell r="A2264" t="str">
            <v>5750BE</v>
          </cell>
          <cell r="I2264">
            <v>44.100966</v>
          </cell>
        </row>
        <row r="2265">
          <cell r="A2265" t="str">
            <v>5750CA</v>
          </cell>
          <cell r="I2265">
            <v>2.8009740000000001</v>
          </cell>
        </row>
        <row r="2266">
          <cell r="A2266" t="str">
            <v>5750CB</v>
          </cell>
          <cell r="I2266">
            <v>5.684088</v>
          </cell>
        </row>
        <row r="2267">
          <cell r="A2267" t="str">
            <v>5750CC</v>
          </cell>
          <cell r="I2267">
            <v>3.8523660000000004</v>
          </cell>
        </row>
        <row r="2268">
          <cell r="A2268" t="str">
            <v>5750DA</v>
          </cell>
          <cell r="I2268">
            <v>2.1438540000000001</v>
          </cell>
        </row>
        <row r="2269">
          <cell r="A2269" t="str">
            <v>5750EA</v>
          </cell>
          <cell r="I2269">
            <v>1.2731700000000001</v>
          </cell>
        </row>
        <row r="2270">
          <cell r="A2270" t="str">
            <v>5750FA</v>
          </cell>
          <cell r="I2270">
            <v>15.023406</v>
          </cell>
        </row>
        <row r="2271">
          <cell r="A2271" t="str">
            <v>5750GA</v>
          </cell>
          <cell r="I2271">
            <v>20.625354000000002</v>
          </cell>
        </row>
        <row r="2272">
          <cell r="A2272" t="str">
            <v>5750HA</v>
          </cell>
          <cell r="I2272">
            <v>5.7333720000000001</v>
          </cell>
        </row>
        <row r="2273">
          <cell r="A2273" t="str">
            <v>5750JA</v>
          </cell>
          <cell r="I2273">
            <v>43.452060000000003</v>
          </cell>
        </row>
        <row r="2274">
          <cell r="A2274" t="str">
            <v>5760AA</v>
          </cell>
          <cell r="I2274">
            <v>71.018243999999996</v>
          </cell>
        </row>
        <row r="2275">
          <cell r="A2275" t="str">
            <v>5760BA</v>
          </cell>
          <cell r="I2275">
            <v>71.018243999999996</v>
          </cell>
        </row>
        <row r="2276">
          <cell r="A2276" t="str">
            <v>5760CA</v>
          </cell>
          <cell r="I2276">
            <v>109.073706</v>
          </cell>
        </row>
        <row r="2277">
          <cell r="A2277" t="str">
            <v>5765AA</v>
          </cell>
          <cell r="I2277">
            <v>90.353999999999999</v>
          </cell>
        </row>
        <row r="2278">
          <cell r="A2278" t="str">
            <v>6011AA</v>
          </cell>
          <cell r="I2278">
            <v>66.661945000000003</v>
          </cell>
        </row>
        <row r="2279">
          <cell r="A2279" t="str">
            <v>6011AB</v>
          </cell>
          <cell r="I2279">
            <v>120.547326</v>
          </cell>
        </row>
        <row r="2280">
          <cell r="A2280" t="str">
            <v>6011AC</v>
          </cell>
          <cell r="I2280">
            <v>11.472227999999999</v>
          </cell>
        </row>
        <row r="2281">
          <cell r="A2281" t="str">
            <v>6011CA</v>
          </cell>
          <cell r="I2281">
            <v>10.138247999999999</v>
          </cell>
        </row>
        <row r="2282">
          <cell r="A2282" t="str">
            <v>6011CB</v>
          </cell>
          <cell r="I2282">
            <v>19.498341</v>
          </cell>
        </row>
        <row r="2283">
          <cell r="A2283" t="str">
            <v>6011CD</v>
          </cell>
          <cell r="I2283">
            <v>16.185624000000001</v>
          </cell>
        </row>
        <row r="2284">
          <cell r="A2284" t="str">
            <v>6011CE</v>
          </cell>
          <cell r="I2284">
            <v>6.0251430000000008</v>
          </cell>
        </row>
        <row r="2285">
          <cell r="A2285" t="str">
            <v>6011CF</v>
          </cell>
          <cell r="I2285">
            <v>19.194489999999998</v>
          </cell>
        </row>
        <row r="2286">
          <cell r="A2286" t="str">
            <v>6013AA</v>
          </cell>
          <cell r="I2286">
            <v>110.03852799999999</v>
          </cell>
        </row>
        <row r="2287">
          <cell r="A2287" t="str">
            <v>6013AB</v>
          </cell>
          <cell r="I2287">
            <v>212.599357</v>
          </cell>
        </row>
        <row r="2288">
          <cell r="A2288" t="str">
            <v>6013AC</v>
          </cell>
          <cell r="I2288">
            <v>17.289862999999997</v>
          </cell>
        </row>
        <row r="2289">
          <cell r="A2289" t="str">
            <v>6013BA</v>
          </cell>
          <cell r="I2289">
            <v>138.14104</v>
          </cell>
        </row>
        <row r="2290">
          <cell r="A2290" t="str">
            <v>6013BB</v>
          </cell>
          <cell r="I2290">
            <v>253.81933900000001</v>
          </cell>
        </row>
        <row r="2291">
          <cell r="A2291" t="str">
            <v>6013BC</v>
          </cell>
          <cell r="I2291">
            <v>23.233485000000002</v>
          </cell>
        </row>
        <row r="2292">
          <cell r="A2292" t="str">
            <v>6013CA</v>
          </cell>
          <cell r="I2292">
            <v>4.9950140000000003</v>
          </cell>
        </row>
        <row r="2293">
          <cell r="A2293" t="str">
            <v>6014AA</v>
          </cell>
          <cell r="I2293">
            <v>116.99004600000001</v>
          </cell>
        </row>
        <row r="2294">
          <cell r="A2294" t="str">
            <v>6014AB</v>
          </cell>
          <cell r="I2294">
            <v>204.98826000000003</v>
          </cell>
        </row>
        <row r="2295">
          <cell r="A2295" t="str">
            <v>6014AC</v>
          </cell>
          <cell r="I2295">
            <v>19.513162999999999</v>
          </cell>
        </row>
        <row r="2296">
          <cell r="A2296" t="str">
            <v>6014BA</v>
          </cell>
          <cell r="I2296">
            <v>143.15828699999997</v>
          </cell>
        </row>
        <row r="2297">
          <cell r="A2297" t="str">
            <v>6014BB</v>
          </cell>
          <cell r="I2297">
            <v>250.11383900000001</v>
          </cell>
        </row>
        <row r="2298">
          <cell r="A2298" t="str">
            <v>6014BC</v>
          </cell>
          <cell r="I2298">
            <v>25.308564999999998</v>
          </cell>
        </row>
        <row r="2299">
          <cell r="A2299" t="str">
            <v>6014CA</v>
          </cell>
          <cell r="I2299">
            <v>6.6328449999999997</v>
          </cell>
        </row>
        <row r="2300">
          <cell r="A2300" t="str">
            <v>6015AA</v>
          </cell>
          <cell r="I2300">
            <v>33.994256999999998</v>
          </cell>
        </row>
        <row r="2301">
          <cell r="A2301" t="str">
            <v>6015BA</v>
          </cell>
          <cell r="I2301">
            <v>36.262022999999999</v>
          </cell>
        </row>
        <row r="2302">
          <cell r="A2302" t="str">
            <v>6015CA</v>
          </cell>
          <cell r="I2302">
            <v>49.446191999999996</v>
          </cell>
        </row>
        <row r="2303">
          <cell r="A2303" t="str">
            <v>6015DA</v>
          </cell>
          <cell r="I2303">
            <v>62.015248000000007</v>
          </cell>
        </row>
        <row r="2304">
          <cell r="A2304" t="str">
            <v>6015EA</v>
          </cell>
          <cell r="I2304">
            <v>11.739023999999999</v>
          </cell>
        </row>
        <row r="2305">
          <cell r="A2305" t="str">
            <v>6015EB</v>
          </cell>
          <cell r="I2305">
            <v>16.170801999999998</v>
          </cell>
        </row>
        <row r="2306">
          <cell r="A2306" t="str">
            <v>6015EC</v>
          </cell>
          <cell r="I2306">
            <v>2.386342</v>
          </cell>
        </row>
        <row r="2307">
          <cell r="A2307" t="str">
            <v>6015ED</v>
          </cell>
          <cell r="I2307">
            <v>6.6921329999999992</v>
          </cell>
        </row>
        <row r="2308">
          <cell r="A2308" t="str">
            <v>6031AA</v>
          </cell>
          <cell r="I2308">
            <v>20.239440999999999</v>
          </cell>
        </row>
        <row r="2309">
          <cell r="A2309" t="str">
            <v>6031AB</v>
          </cell>
          <cell r="I2309">
            <v>12.813618999999999</v>
          </cell>
        </row>
        <row r="2310">
          <cell r="A2310" t="str">
            <v>6031BA</v>
          </cell>
          <cell r="I2310">
            <v>26.709243999999998</v>
          </cell>
        </row>
        <row r="2311">
          <cell r="A2311" t="str">
            <v>6031BB</v>
          </cell>
          <cell r="I2311">
            <v>17.237985999999999</v>
          </cell>
        </row>
        <row r="2312">
          <cell r="A2312" t="str">
            <v>6031CA</v>
          </cell>
          <cell r="I2312">
            <v>5.4322629999999998</v>
          </cell>
        </row>
        <row r="2313">
          <cell r="A2313" t="str">
            <v>6031CB</v>
          </cell>
          <cell r="I2313">
            <v>4.3947229999999999</v>
          </cell>
        </row>
        <row r="2314">
          <cell r="A2314" t="str">
            <v>6031CC</v>
          </cell>
          <cell r="I2314">
            <v>7.7148510000000003</v>
          </cell>
        </row>
        <row r="2315">
          <cell r="A2315" t="str">
            <v>6031CD</v>
          </cell>
          <cell r="I2315">
            <v>8.0112909999999999</v>
          </cell>
        </row>
        <row r="2316">
          <cell r="A2316" t="str">
            <v>6031CE</v>
          </cell>
          <cell r="I2316">
            <v>7.2479579999999997</v>
          </cell>
        </row>
        <row r="2317">
          <cell r="A2317" t="str">
            <v>6031CF</v>
          </cell>
          <cell r="I2317">
            <v>4.0538169999999996</v>
          </cell>
        </row>
        <row r="2318">
          <cell r="A2318" t="str">
            <v>6031CG</v>
          </cell>
          <cell r="I2318">
            <v>5.009836</v>
          </cell>
        </row>
        <row r="2319">
          <cell r="A2319" t="str">
            <v>6031CH</v>
          </cell>
          <cell r="I2319">
            <v>3.3720049999999997</v>
          </cell>
        </row>
        <row r="2320">
          <cell r="A2320" t="str">
            <v>6033AA</v>
          </cell>
          <cell r="I2320">
            <v>33.816392999999998</v>
          </cell>
        </row>
        <row r="2321">
          <cell r="A2321" t="str">
            <v>6033AB</v>
          </cell>
          <cell r="I2321">
            <v>39.315354999999997</v>
          </cell>
        </row>
        <row r="2322">
          <cell r="A2322" t="str">
            <v>6033BA</v>
          </cell>
          <cell r="I2322">
            <v>5.128412</v>
          </cell>
        </row>
        <row r="2323">
          <cell r="A2323" t="str">
            <v>6033BB</v>
          </cell>
          <cell r="I2323">
            <v>9.8714519999999997</v>
          </cell>
        </row>
        <row r="2324">
          <cell r="A2324" t="str">
            <v>6033BC</v>
          </cell>
          <cell r="I2324">
            <v>22.722125999999999</v>
          </cell>
        </row>
        <row r="2325">
          <cell r="A2325" t="str">
            <v>6033BD</v>
          </cell>
          <cell r="I2325">
            <v>22.699892999999999</v>
          </cell>
        </row>
        <row r="2326">
          <cell r="A2326" t="str">
            <v>6033BE</v>
          </cell>
          <cell r="I2326">
            <v>19.276011</v>
          </cell>
        </row>
        <row r="2327">
          <cell r="A2327" t="str">
            <v>6033BF</v>
          </cell>
          <cell r="I2327">
            <v>10.805237999999999</v>
          </cell>
        </row>
        <row r="2328">
          <cell r="A2328" t="str">
            <v>6033BG</v>
          </cell>
          <cell r="I2328">
            <v>14.962809</v>
          </cell>
        </row>
        <row r="2329">
          <cell r="A2329" t="str">
            <v>6033BH</v>
          </cell>
          <cell r="I2329">
            <v>5.246988</v>
          </cell>
        </row>
        <row r="2330">
          <cell r="A2330" t="str">
            <v>6035AA</v>
          </cell>
          <cell r="I2330">
            <v>32.193383999999995</v>
          </cell>
        </row>
        <row r="2331">
          <cell r="A2331" t="str">
            <v>6035AB</v>
          </cell>
          <cell r="I2331">
            <v>21.380735000000001</v>
          </cell>
        </row>
        <row r="2332">
          <cell r="A2332" t="str">
            <v>6035BA</v>
          </cell>
          <cell r="I2332">
            <v>32.067397</v>
          </cell>
        </row>
        <row r="2333">
          <cell r="A2333" t="str">
            <v>6035BB</v>
          </cell>
          <cell r="I2333">
            <v>21.469666999999998</v>
          </cell>
        </row>
        <row r="2334">
          <cell r="A2334" t="str">
            <v>6035CA</v>
          </cell>
          <cell r="I2334">
            <v>5.0172469999999993</v>
          </cell>
        </row>
        <row r="2335">
          <cell r="A2335" t="str">
            <v>6035CB</v>
          </cell>
          <cell r="I2335">
            <v>9.3230380000000004</v>
          </cell>
        </row>
        <row r="2336">
          <cell r="A2336" t="str">
            <v>6035CC</v>
          </cell>
          <cell r="I2336">
            <v>20.365428000000001</v>
          </cell>
        </row>
        <row r="2337">
          <cell r="A2337" t="str">
            <v>6036AA</v>
          </cell>
          <cell r="I2337">
            <v>33.253156999999995</v>
          </cell>
        </row>
        <row r="2338">
          <cell r="A2338" t="str">
            <v>6036AB</v>
          </cell>
          <cell r="I2338">
            <v>21.884682999999999</v>
          </cell>
        </row>
        <row r="2339">
          <cell r="A2339" t="str">
            <v>6036BA</v>
          </cell>
          <cell r="I2339">
            <v>35.535744999999999</v>
          </cell>
        </row>
        <row r="2340">
          <cell r="A2340" t="str">
            <v>6036BB</v>
          </cell>
          <cell r="I2340">
            <v>20.839732000000001</v>
          </cell>
        </row>
        <row r="2341">
          <cell r="A2341" t="str">
            <v>6036CA</v>
          </cell>
          <cell r="I2341">
            <v>5.1135900000000003</v>
          </cell>
        </row>
        <row r="2342">
          <cell r="A2342" t="str">
            <v>6037AA</v>
          </cell>
          <cell r="I2342">
            <v>24.204325999999998</v>
          </cell>
        </row>
        <row r="2343">
          <cell r="A2343" t="str">
            <v>6037AB</v>
          </cell>
          <cell r="I2343">
            <v>12.242972</v>
          </cell>
        </row>
        <row r="2344">
          <cell r="A2344" t="str">
            <v>6037BA</v>
          </cell>
          <cell r="I2344">
            <v>5.0691239999999995</v>
          </cell>
        </row>
        <row r="2345">
          <cell r="A2345" t="str">
            <v>6037BB</v>
          </cell>
          <cell r="I2345">
            <v>7.092327</v>
          </cell>
        </row>
        <row r="2346">
          <cell r="A2346" t="str">
            <v>6037BC</v>
          </cell>
          <cell r="I2346">
            <v>9.9085069999999984</v>
          </cell>
        </row>
        <row r="2347">
          <cell r="A2347" t="str">
            <v>6037BD</v>
          </cell>
          <cell r="I2347">
            <v>9.7232319999999994</v>
          </cell>
        </row>
        <row r="2348">
          <cell r="A2348" t="str">
            <v>6039AA</v>
          </cell>
          <cell r="I2348">
            <v>7.2924239999999996</v>
          </cell>
        </row>
        <row r="2349">
          <cell r="A2349" t="str">
            <v>6039AB</v>
          </cell>
          <cell r="I2349">
            <v>5.9658550000000004</v>
          </cell>
        </row>
        <row r="2350">
          <cell r="A2350" t="str">
            <v>6039AC</v>
          </cell>
          <cell r="I2350">
            <v>8.2854979999999987</v>
          </cell>
        </row>
        <row r="2351">
          <cell r="A2351" t="str">
            <v>6039AD</v>
          </cell>
          <cell r="I2351">
            <v>14.918342999999998</v>
          </cell>
        </row>
        <row r="2352">
          <cell r="A2352" t="str">
            <v>6039BA</v>
          </cell>
          <cell r="I2352">
            <v>14.918342999999998</v>
          </cell>
        </row>
        <row r="2353">
          <cell r="A2353" t="str">
            <v>6101AA</v>
          </cell>
          <cell r="I2353">
            <v>212.799454</v>
          </cell>
        </row>
        <row r="2354">
          <cell r="A2354" t="str">
            <v>6101AB</v>
          </cell>
          <cell r="I2354">
            <v>329.063222</v>
          </cell>
        </row>
        <row r="2355">
          <cell r="A2355" t="str">
            <v>6101AC</v>
          </cell>
          <cell r="I2355">
            <v>13.369444</v>
          </cell>
        </row>
        <row r="2356">
          <cell r="A2356" t="str">
            <v>6101BA</v>
          </cell>
          <cell r="I2356">
            <v>4.8171499999999998</v>
          </cell>
        </row>
        <row r="2357">
          <cell r="A2357" t="str">
            <v>6101BB</v>
          </cell>
          <cell r="I2357">
            <v>53.574119000000003</v>
          </cell>
        </row>
        <row r="2358">
          <cell r="A2358" t="str">
            <v>6101BC</v>
          </cell>
          <cell r="I2358">
            <v>13.065593</v>
          </cell>
        </row>
        <row r="2359">
          <cell r="A2359" t="str">
            <v>6101BD</v>
          </cell>
          <cell r="I2359">
            <v>27.976524999999999</v>
          </cell>
        </row>
        <row r="2360">
          <cell r="A2360" t="str">
            <v>6101BE</v>
          </cell>
          <cell r="I2360">
            <v>28.895489000000001</v>
          </cell>
        </row>
        <row r="2361">
          <cell r="A2361" t="str">
            <v>6101BF</v>
          </cell>
          <cell r="I2361">
            <v>16.244911999999999</v>
          </cell>
        </row>
        <row r="2362">
          <cell r="A2362" t="str">
            <v>6101BG</v>
          </cell>
          <cell r="I2362">
            <v>36.047103999999997</v>
          </cell>
        </row>
        <row r="2363">
          <cell r="A2363" t="str">
            <v>6101BH</v>
          </cell>
          <cell r="I2363">
            <v>17.956852999999999</v>
          </cell>
        </row>
        <row r="2364">
          <cell r="A2364" t="str">
            <v>6101BJ</v>
          </cell>
          <cell r="I2364">
            <v>14.125365999999998</v>
          </cell>
        </row>
        <row r="2365">
          <cell r="A2365" t="str">
            <v>6101BK</v>
          </cell>
          <cell r="I2365">
            <v>15.014686000000001</v>
          </cell>
        </row>
        <row r="2366">
          <cell r="A2366" t="str">
            <v>6101BL</v>
          </cell>
          <cell r="I2366">
            <v>9.7528760000000005</v>
          </cell>
        </row>
        <row r="2367">
          <cell r="A2367" t="str">
            <v>6101BM</v>
          </cell>
          <cell r="I2367">
            <v>63.682723000000003</v>
          </cell>
        </row>
        <row r="2368">
          <cell r="A2368" t="str">
            <v>6101BN</v>
          </cell>
          <cell r="I2368">
            <v>24.515587999999997</v>
          </cell>
        </row>
        <row r="2369">
          <cell r="A2369" t="str">
            <v>6103AA</v>
          </cell>
          <cell r="I2369">
            <v>262.527264</v>
          </cell>
        </row>
        <row r="2370">
          <cell r="A2370" t="str">
            <v>6103AB</v>
          </cell>
          <cell r="I2370">
            <v>378.79103199999997</v>
          </cell>
        </row>
        <row r="2371">
          <cell r="A2371" t="str">
            <v>6103AC</v>
          </cell>
          <cell r="I2371">
            <v>16.689571999999998</v>
          </cell>
        </row>
        <row r="2372">
          <cell r="A2372" t="str">
            <v>6105AA</v>
          </cell>
          <cell r="I2372">
            <v>80.513103999999998</v>
          </cell>
        </row>
        <row r="2373">
          <cell r="A2373" t="str">
            <v>6105AB</v>
          </cell>
          <cell r="I2373">
            <v>15.377825</v>
          </cell>
        </row>
        <row r="2374">
          <cell r="A2374" t="str">
            <v>6105AC</v>
          </cell>
          <cell r="I2374">
            <v>38.507556000000001</v>
          </cell>
        </row>
        <row r="2375">
          <cell r="A2375" t="str">
            <v>6105AD</v>
          </cell>
          <cell r="I2375">
            <v>63.052788</v>
          </cell>
        </row>
        <row r="2376">
          <cell r="A2376" t="str">
            <v>6201AA</v>
          </cell>
          <cell r="I2376">
            <v>31.229953999999999</v>
          </cell>
        </row>
        <row r="2377">
          <cell r="A2377" t="str">
            <v>6201BA</v>
          </cell>
          <cell r="I2377">
            <v>36.573284999999998</v>
          </cell>
        </row>
        <row r="2378">
          <cell r="A2378" t="str">
            <v>6201CA</v>
          </cell>
          <cell r="I2378">
            <v>44.332602000000001</v>
          </cell>
        </row>
        <row r="2379">
          <cell r="A2379" t="str">
            <v>6201CB</v>
          </cell>
          <cell r="I2379">
            <v>8.982132</v>
          </cell>
        </row>
        <row r="2380">
          <cell r="A2380" t="str">
            <v>6201CC</v>
          </cell>
          <cell r="I2380">
            <v>5.1135900000000003</v>
          </cell>
        </row>
        <row r="2381">
          <cell r="A2381" t="str">
            <v>6201CD</v>
          </cell>
          <cell r="I2381">
            <v>1.867572</v>
          </cell>
        </row>
        <row r="2382">
          <cell r="A2382" t="str">
            <v>6201CE</v>
          </cell>
          <cell r="I2382">
            <v>7.3220680000000007</v>
          </cell>
        </row>
        <row r="2383">
          <cell r="A2383" t="str">
            <v>6201DA</v>
          </cell>
          <cell r="I2383">
            <v>94.779279000000002</v>
          </cell>
        </row>
        <row r="2384">
          <cell r="A2384" t="str">
            <v>6201EA</v>
          </cell>
          <cell r="I2384">
            <v>7.9297699999999995</v>
          </cell>
        </row>
        <row r="2385">
          <cell r="A2385" t="str">
            <v>6201EB</v>
          </cell>
          <cell r="I2385">
            <v>8.0335239999999999</v>
          </cell>
        </row>
        <row r="2386">
          <cell r="A2386" t="str">
            <v>6201FA</v>
          </cell>
          <cell r="I2386">
            <v>11.353652</v>
          </cell>
        </row>
        <row r="2387">
          <cell r="A2387" t="str">
            <v>6201GA</v>
          </cell>
          <cell r="I2387">
            <v>55.567678000000001</v>
          </cell>
        </row>
        <row r="2388">
          <cell r="A2388" t="str">
            <v>6201JA</v>
          </cell>
          <cell r="I2388">
            <v>12.620933000000001</v>
          </cell>
        </row>
        <row r="2389">
          <cell r="A2389" t="str">
            <v>6201JB</v>
          </cell>
          <cell r="I2389">
            <v>13.458375999999999</v>
          </cell>
        </row>
        <row r="2390">
          <cell r="A2390" t="str">
            <v>6201JC</v>
          </cell>
          <cell r="I2390">
            <v>15.592744</v>
          </cell>
        </row>
        <row r="2391">
          <cell r="A2391" t="str">
            <v>6201KA</v>
          </cell>
          <cell r="I2391">
            <v>31.882122000000003</v>
          </cell>
        </row>
        <row r="2392">
          <cell r="A2392" t="str">
            <v>6201KB</v>
          </cell>
          <cell r="I2392">
            <v>54.700591000000003</v>
          </cell>
        </row>
        <row r="2393">
          <cell r="A2393" t="str">
            <v>6201KC</v>
          </cell>
          <cell r="I2393">
            <v>76.029449</v>
          </cell>
        </row>
        <row r="2394">
          <cell r="A2394" t="str">
            <v>6203AA</v>
          </cell>
          <cell r="I2394">
            <v>30.236879999999996</v>
          </cell>
        </row>
        <row r="2395">
          <cell r="A2395" t="str">
            <v>6203AB</v>
          </cell>
          <cell r="I2395">
            <v>33.319856000000001</v>
          </cell>
        </row>
        <row r="2396">
          <cell r="A2396" t="str">
            <v>6203AC</v>
          </cell>
          <cell r="I2396">
            <v>78.356503000000004</v>
          </cell>
        </row>
        <row r="2397">
          <cell r="A2397" t="str">
            <v>6205AA</v>
          </cell>
          <cell r="I2397">
            <v>6.6328449999999997</v>
          </cell>
        </row>
        <row r="2398">
          <cell r="A2398" t="str">
            <v>6205AB</v>
          </cell>
          <cell r="I2398">
            <v>8.2854979999999987</v>
          </cell>
        </row>
        <row r="2399">
          <cell r="A2399" t="str">
            <v>6205BA</v>
          </cell>
          <cell r="I2399">
            <v>48.171500000000002</v>
          </cell>
        </row>
        <row r="2400">
          <cell r="A2400" t="str">
            <v>6301AA</v>
          </cell>
          <cell r="I2400">
            <v>116.58985199999999</v>
          </cell>
        </row>
        <row r="2401">
          <cell r="A2401" t="str">
            <v>6301BA</v>
          </cell>
          <cell r="I2401">
            <v>150.613753</v>
          </cell>
        </row>
        <row r="2402">
          <cell r="A2402" t="str">
            <v>6301CA</v>
          </cell>
          <cell r="I2402">
            <v>257.41367399999996</v>
          </cell>
        </row>
        <row r="2403">
          <cell r="A2403" t="str">
            <v>6301DA</v>
          </cell>
          <cell r="I2403">
            <v>149.19084100000001</v>
          </cell>
        </row>
        <row r="2404">
          <cell r="A2404" t="str">
            <v>6301DB</v>
          </cell>
          <cell r="I2404">
            <v>203.12068799999997</v>
          </cell>
        </row>
        <row r="2405">
          <cell r="A2405" t="str">
            <v>6301DC</v>
          </cell>
          <cell r="I2405">
            <v>269.501015</v>
          </cell>
        </row>
        <row r="2406">
          <cell r="A2406" t="str">
            <v>6301GA</v>
          </cell>
          <cell r="I2406">
            <v>116.58985199999999</v>
          </cell>
        </row>
        <row r="2407">
          <cell r="A2407" t="str">
            <v>6301GB</v>
          </cell>
          <cell r="I2407">
            <v>150.613753</v>
          </cell>
        </row>
        <row r="2408">
          <cell r="A2408" t="str">
            <v>6301HA</v>
          </cell>
          <cell r="I2408">
            <v>244.155395</v>
          </cell>
        </row>
        <row r="2409">
          <cell r="A2409" t="str">
            <v>6301JA</v>
          </cell>
          <cell r="I2409">
            <v>149.19084100000001</v>
          </cell>
        </row>
        <row r="2410">
          <cell r="A2410" t="str">
            <v>6301JB</v>
          </cell>
          <cell r="I2410">
            <v>183.22215299999999</v>
          </cell>
        </row>
        <row r="2411">
          <cell r="A2411" t="str">
            <v>6301JC</v>
          </cell>
          <cell r="I2411">
            <v>276.75638399999997</v>
          </cell>
        </row>
        <row r="2412">
          <cell r="A2412" t="str">
            <v>6302AA</v>
          </cell>
          <cell r="I2412">
            <v>122.933668</v>
          </cell>
        </row>
        <row r="2413">
          <cell r="A2413" t="str">
            <v>6302BA</v>
          </cell>
          <cell r="I2413">
            <v>116.308234</v>
          </cell>
        </row>
        <row r="2414">
          <cell r="A2414" t="str">
            <v>6302CA</v>
          </cell>
          <cell r="I2414">
            <v>155.542068</v>
          </cell>
        </row>
        <row r="2415">
          <cell r="A2415" t="str">
            <v>6302DA</v>
          </cell>
          <cell r="I2415">
            <v>148.909223</v>
          </cell>
        </row>
        <row r="2416">
          <cell r="A2416" t="str">
            <v>6302GA</v>
          </cell>
          <cell r="I2416">
            <v>122.933668</v>
          </cell>
        </row>
        <row r="2417">
          <cell r="A2417" t="str">
            <v>6302GB</v>
          </cell>
          <cell r="I2417">
            <v>116.308234</v>
          </cell>
        </row>
        <row r="2418">
          <cell r="A2418" t="str">
            <v>6302HA</v>
          </cell>
          <cell r="I2418">
            <v>155.542068</v>
          </cell>
        </row>
        <row r="2419">
          <cell r="A2419" t="str">
            <v>6302HB</v>
          </cell>
          <cell r="I2419">
            <v>148.909223</v>
          </cell>
        </row>
        <row r="2420">
          <cell r="A2420" t="str">
            <v>6303AA</v>
          </cell>
          <cell r="I2420">
            <v>143.558481</v>
          </cell>
        </row>
        <row r="2421">
          <cell r="A2421" t="str">
            <v>6303AB</v>
          </cell>
          <cell r="I2421">
            <v>177.82694499999999</v>
          </cell>
        </row>
        <row r="2422">
          <cell r="A2422" t="str">
            <v>6303AC</v>
          </cell>
          <cell r="I2422">
            <v>212.09540899999999</v>
          </cell>
        </row>
        <row r="2423">
          <cell r="A2423" t="str">
            <v>6303BA</v>
          </cell>
          <cell r="I2423">
            <v>176.492965</v>
          </cell>
        </row>
        <row r="2424">
          <cell r="A2424" t="str">
            <v>6303BB</v>
          </cell>
          <cell r="I2424">
            <v>210.76142899999999</v>
          </cell>
        </row>
        <row r="2425">
          <cell r="A2425" t="str">
            <v>6303BC</v>
          </cell>
          <cell r="I2425">
            <v>245.022482</v>
          </cell>
        </row>
        <row r="2426">
          <cell r="A2426" t="str">
            <v>6304AA</v>
          </cell>
          <cell r="I2426">
            <v>154.452651</v>
          </cell>
        </row>
        <row r="2427">
          <cell r="A2427" t="str">
            <v>6304BA</v>
          </cell>
          <cell r="I2427">
            <v>224.783041</v>
          </cell>
        </row>
        <row r="2428">
          <cell r="A2428" t="str">
            <v>6305AA</v>
          </cell>
          <cell r="I2428">
            <v>138.763564</v>
          </cell>
        </row>
        <row r="2429">
          <cell r="A2429" t="str">
            <v>6305AB</v>
          </cell>
          <cell r="I2429">
            <v>148.36080899999999</v>
          </cell>
        </row>
        <row r="2430">
          <cell r="A2430" t="str">
            <v>6305BA</v>
          </cell>
          <cell r="I2430">
            <v>145.01103699999999</v>
          </cell>
        </row>
        <row r="2431">
          <cell r="A2431" t="str">
            <v>6305BB</v>
          </cell>
          <cell r="I2431">
            <v>166.47329299999998</v>
          </cell>
        </row>
        <row r="2432">
          <cell r="A2432" t="str">
            <v>6305CA</v>
          </cell>
          <cell r="I2432">
            <v>146.14491999999998</v>
          </cell>
        </row>
        <row r="2433">
          <cell r="A2433" t="str">
            <v>6305DA</v>
          </cell>
          <cell r="I2433">
            <v>259.94823600000001</v>
          </cell>
        </row>
        <row r="2434">
          <cell r="A2434" t="str">
            <v>6305EA</v>
          </cell>
          <cell r="I2434">
            <v>278.47573599999998</v>
          </cell>
        </row>
        <row r="2435">
          <cell r="A2435" t="str">
            <v>6305FA</v>
          </cell>
          <cell r="I2435">
            <v>169.53403599999999</v>
          </cell>
        </row>
        <row r="2436">
          <cell r="A2436" t="str">
            <v>6305GA</v>
          </cell>
          <cell r="I2436">
            <v>69.114986000000002</v>
          </cell>
        </row>
        <row r="2437">
          <cell r="A2437" t="str">
            <v>6305HA</v>
          </cell>
          <cell r="I2437">
            <v>12.257793999999999</v>
          </cell>
        </row>
        <row r="2438">
          <cell r="A2438" t="str">
            <v>6305JB</v>
          </cell>
          <cell r="I2438">
            <v>28.035812999999997</v>
          </cell>
        </row>
        <row r="2439">
          <cell r="A2439" t="str">
            <v>6305KA</v>
          </cell>
          <cell r="I2439">
            <v>30.066427000000001</v>
          </cell>
        </row>
        <row r="2440">
          <cell r="A2440" t="str">
            <v>6305LA</v>
          </cell>
          <cell r="I2440">
            <v>41.168104999999997</v>
          </cell>
        </row>
        <row r="2441">
          <cell r="A2441" t="str">
            <v>6305LB</v>
          </cell>
          <cell r="I2441">
            <v>45.807391000000003</v>
          </cell>
        </row>
        <row r="2442">
          <cell r="A2442" t="str">
            <v>6305LC</v>
          </cell>
          <cell r="I2442">
            <v>49.209040000000002</v>
          </cell>
        </row>
        <row r="2443">
          <cell r="A2443" t="str">
            <v>6305MA</v>
          </cell>
          <cell r="I2443">
            <v>51.091434</v>
          </cell>
        </row>
        <row r="2444">
          <cell r="A2444" t="str">
            <v>6305MB</v>
          </cell>
          <cell r="I2444">
            <v>65.935666999999995</v>
          </cell>
        </row>
        <row r="2445">
          <cell r="A2445" t="str">
            <v>6305MC</v>
          </cell>
          <cell r="I2445">
            <v>59.124957999999999</v>
          </cell>
        </row>
        <row r="2446">
          <cell r="A2446" t="str">
            <v>6305NA</v>
          </cell>
          <cell r="I2446">
            <v>15.844717999999999</v>
          </cell>
        </row>
        <row r="2447">
          <cell r="A2447" t="str">
            <v>6305PA</v>
          </cell>
          <cell r="I2447">
            <v>19.350120999999998</v>
          </cell>
        </row>
        <row r="2448">
          <cell r="A2448" t="str">
            <v>6305QA</v>
          </cell>
          <cell r="I2448">
            <v>28.791734999999999</v>
          </cell>
        </row>
        <row r="2449">
          <cell r="A2449" t="str">
            <v>6305RA</v>
          </cell>
          <cell r="I2449">
            <v>14.029022999999999</v>
          </cell>
        </row>
        <row r="2450">
          <cell r="A2450" t="str">
            <v>6305RB</v>
          </cell>
          <cell r="I2450">
            <v>39.411698000000001</v>
          </cell>
        </row>
        <row r="2451">
          <cell r="A2451" t="str">
            <v>6306AA</v>
          </cell>
          <cell r="I2451">
            <v>426.45117299999993</v>
          </cell>
        </row>
        <row r="2452">
          <cell r="A2452" t="str">
            <v>6306AB</v>
          </cell>
          <cell r="I2452">
            <v>449.94404299999997</v>
          </cell>
        </row>
        <row r="2453">
          <cell r="A2453" t="str">
            <v>6307AA</v>
          </cell>
          <cell r="I2453">
            <v>123.61548000000001</v>
          </cell>
        </row>
        <row r="2454">
          <cell r="A2454" t="str">
            <v>6307BA</v>
          </cell>
          <cell r="I2454">
            <v>146.552525</v>
          </cell>
        </row>
        <row r="2455">
          <cell r="A2455" t="str">
            <v>6307BB</v>
          </cell>
          <cell r="I2455">
            <v>132.76806500000001</v>
          </cell>
        </row>
        <row r="2456">
          <cell r="A2456" t="str">
            <v>6307BC</v>
          </cell>
          <cell r="I2456">
            <v>155.70510999999999</v>
          </cell>
        </row>
        <row r="2457">
          <cell r="A2457" t="str">
            <v>6307CA</v>
          </cell>
          <cell r="I2457">
            <v>310.15035</v>
          </cell>
        </row>
        <row r="2458">
          <cell r="A2458" t="str">
            <v>6307DA</v>
          </cell>
          <cell r="I2458">
            <v>40.241729999999997</v>
          </cell>
        </row>
        <row r="2459">
          <cell r="A2459" t="str">
            <v>6307EA</v>
          </cell>
          <cell r="I2459">
            <v>17.690056999999999</v>
          </cell>
        </row>
        <row r="2460">
          <cell r="A2460" t="str">
            <v>6307FA</v>
          </cell>
          <cell r="I2460">
            <v>33.460664999999999</v>
          </cell>
        </row>
        <row r="2461">
          <cell r="A2461" t="str">
            <v>6307GA</v>
          </cell>
          <cell r="I2461">
            <v>33.875681</v>
          </cell>
        </row>
        <row r="2462">
          <cell r="A2462" t="str">
            <v>6309AA</v>
          </cell>
          <cell r="I2462">
            <v>304.695854</v>
          </cell>
        </row>
        <row r="2463">
          <cell r="A2463" t="str">
            <v>6309AC</v>
          </cell>
          <cell r="I2463">
            <v>332.32406200000003</v>
          </cell>
        </row>
        <row r="2464">
          <cell r="A2464" t="str">
            <v>6309AD</v>
          </cell>
          <cell r="I2464">
            <v>502.11748299999999</v>
          </cell>
        </row>
        <row r="2465">
          <cell r="A2465" t="str">
            <v>6309BA</v>
          </cell>
          <cell r="I2465">
            <v>294.750292</v>
          </cell>
        </row>
        <row r="2466">
          <cell r="A2466" t="str">
            <v>6309BB</v>
          </cell>
          <cell r="I2466">
            <v>322.37849999999997</v>
          </cell>
        </row>
        <row r="2467">
          <cell r="A2467" t="str">
            <v>6309BC</v>
          </cell>
          <cell r="I2467">
            <v>491.771727</v>
          </cell>
        </row>
        <row r="2468">
          <cell r="A2468" t="str">
            <v>6309CA</v>
          </cell>
          <cell r="I2468">
            <v>516.65045399999997</v>
          </cell>
        </row>
        <row r="2469">
          <cell r="A2469" t="str">
            <v>6309CB</v>
          </cell>
          <cell r="I2469">
            <v>369.097444</v>
          </cell>
        </row>
        <row r="2470">
          <cell r="A2470" t="str">
            <v>6309DA</v>
          </cell>
          <cell r="I2470">
            <v>57.138809999999992</v>
          </cell>
        </row>
        <row r="2471">
          <cell r="A2471" t="str">
            <v>6309DB</v>
          </cell>
          <cell r="I2471">
            <v>47.193247999999997</v>
          </cell>
        </row>
        <row r="2472">
          <cell r="A2472" t="str">
            <v>6309EA</v>
          </cell>
          <cell r="I2472">
            <v>68.010746999999995</v>
          </cell>
        </row>
        <row r="2473">
          <cell r="A2473" t="str">
            <v>6309EB</v>
          </cell>
          <cell r="I2473">
            <v>28.095100999999996</v>
          </cell>
        </row>
        <row r="2474">
          <cell r="A2474" t="str">
            <v>6309EC</v>
          </cell>
          <cell r="I2474">
            <v>59.880879999999998</v>
          </cell>
        </row>
        <row r="2475">
          <cell r="A2475" t="str">
            <v>6309FA</v>
          </cell>
          <cell r="I2475">
            <v>43.996994999999998</v>
          </cell>
        </row>
        <row r="2476">
          <cell r="A2476" t="str">
            <v>6309FB</v>
          </cell>
          <cell r="I2476">
            <v>27.233279999999997</v>
          </cell>
        </row>
        <row r="2477">
          <cell r="A2477" t="str">
            <v>6309FC</v>
          </cell>
          <cell r="I2477">
            <v>64.900664999999989</v>
          </cell>
        </row>
        <row r="2478">
          <cell r="A2478" t="str">
            <v>6309FD</v>
          </cell>
          <cell r="I2478">
            <v>17.127179999999999</v>
          </cell>
        </row>
        <row r="2479">
          <cell r="A2479" t="str">
            <v>6309FE</v>
          </cell>
          <cell r="I2479">
            <v>10.451834999999999</v>
          </cell>
        </row>
        <row r="2480">
          <cell r="A2480" t="str">
            <v>6309FF</v>
          </cell>
          <cell r="I2480">
            <v>23.696144999999998</v>
          </cell>
        </row>
        <row r="2481">
          <cell r="A2481" t="str">
            <v>6309GA</v>
          </cell>
          <cell r="I2481">
            <v>33.8643</v>
          </cell>
        </row>
        <row r="2482">
          <cell r="A2482" t="str">
            <v>6309GB</v>
          </cell>
          <cell r="I2482">
            <v>20.744099999999996</v>
          </cell>
        </row>
        <row r="2483">
          <cell r="A2483" t="str">
            <v>6309GC</v>
          </cell>
          <cell r="I2483">
            <v>49.342589999999994</v>
          </cell>
        </row>
        <row r="2484">
          <cell r="A2484" t="str">
            <v>6309HA</v>
          </cell>
          <cell r="I2484">
            <v>5.6470050000000001</v>
          </cell>
        </row>
        <row r="2485">
          <cell r="A2485" t="str">
            <v>6310XC</v>
          </cell>
          <cell r="I2485">
            <v>774.96826999999996</v>
          </cell>
        </row>
        <row r="2486">
          <cell r="A2486" t="str">
            <v>6310XD</v>
          </cell>
          <cell r="I2486">
            <v>740.31443400000001</v>
          </cell>
        </row>
        <row r="2487">
          <cell r="A2487" t="str">
            <v>6310ZA</v>
          </cell>
          <cell r="I2487">
            <v>1194.838475</v>
          </cell>
        </row>
        <row r="2488">
          <cell r="A2488" t="str">
            <v>6310ZB</v>
          </cell>
          <cell r="I2488">
            <v>1405.466506</v>
          </cell>
        </row>
        <row r="2489">
          <cell r="A2489" t="str">
            <v>6310ZE</v>
          </cell>
          <cell r="I2489">
            <v>415.91273100000001</v>
          </cell>
        </row>
        <row r="2490">
          <cell r="A2490" t="str">
            <v>6311AA</v>
          </cell>
          <cell r="I2490">
            <v>173.96581399999999</v>
          </cell>
        </row>
        <row r="2491">
          <cell r="A2491" t="str">
            <v>6311BA</v>
          </cell>
          <cell r="I2491">
            <v>148.62760500000002</v>
          </cell>
        </row>
        <row r="2492">
          <cell r="A2492" t="str">
            <v>6311BB</v>
          </cell>
          <cell r="I2492">
            <v>396.34769099999994</v>
          </cell>
        </row>
        <row r="2493">
          <cell r="A2493" t="str">
            <v>6311CA</v>
          </cell>
          <cell r="I2493">
            <v>39.797069999999998</v>
          </cell>
        </row>
        <row r="2494">
          <cell r="A2494" t="str">
            <v>6311CB</v>
          </cell>
          <cell r="I2494">
            <v>21.395557</v>
          </cell>
        </row>
        <row r="2495">
          <cell r="A2495" t="str">
            <v>6311DA</v>
          </cell>
          <cell r="I2495">
            <v>85.886078999999995</v>
          </cell>
        </row>
        <row r="2496">
          <cell r="A2496" t="str">
            <v>6311DB</v>
          </cell>
          <cell r="I2496">
            <v>163.531126</v>
          </cell>
        </row>
        <row r="2497">
          <cell r="A2497" t="str">
            <v>6311DC</v>
          </cell>
          <cell r="I2497">
            <v>147.71605199999999</v>
          </cell>
        </row>
        <row r="2498">
          <cell r="A2498" t="str">
            <v>6311DD</v>
          </cell>
          <cell r="I2498">
            <v>241.34662600000001</v>
          </cell>
        </row>
        <row r="2499">
          <cell r="A2499" t="str">
            <v>6311EA</v>
          </cell>
          <cell r="I2499">
            <v>20.217207999999999</v>
          </cell>
        </row>
        <row r="2500">
          <cell r="A2500" t="str">
            <v>6311EB</v>
          </cell>
          <cell r="I2500">
            <v>21.062062000000001</v>
          </cell>
        </row>
        <row r="2501">
          <cell r="A2501" t="str">
            <v>6311EC</v>
          </cell>
          <cell r="I2501">
            <v>15.007275</v>
          </cell>
        </row>
        <row r="2502">
          <cell r="A2502" t="str">
            <v>6311ED</v>
          </cell>
          <cell r="I2502">
            <v>9.9159179999999996</v>
          </cell>
        </row>
        <row r="2503">
          <cell r="A2503" t="str">
            <v>6311FA</v>
          </cell>
          <cell r="I2503">
            <v>67.440100000000001</v>
          </cell>
        </row>
        <row r="2504">
          <cell r="A2504" t="str">
            <v>6311GA</v>
          </cell>
          <cell r="I2504">
            <v>20.691511999999999</v>
          </cell>
        </row>
        <row r="2505">
          <cell r="A2505" t="str">
            <v>6311XA</v>
          </cell>
          <cell r="I2505">
            <v>675.20138800000007</v>
          </cell>
        </row>
        <row r="2506">
          <cell r="A2506" t="str">
            <v>6311XF</v>
          </cell>
          <cell r="I2506">
            <v>186.06056599999999</v>
          </cell>
        </row>
        <row r="2507">
          <cell r="A2507" t="str">
            <v>6311XH</v>
          </cell>
          <cell r="I2507">
            <v>185.919757</v>
          </cell>
        </row>
        <row r="2508">
          <cell r="A2508" t="str">
            <v>6312AA</v>
          </cell>
          <cell r="I2508">
            <v>1213.0324799999999</v>
          </cell>
        </row>
        <row r="2509">
          <cell r="A2509" t="str">
            <v>6312AB</v>
          </cell>
          <cell r="I2509">
            <v>1177.5189680000001</v>
          </cell>
        </row>
        <row r="2510">
          <cell r="A2510" t="str">
            <v>6313AA</v>
          </cell>
          <cell r="I2510">
            <v>36.039693</v>
          </cell>
        </row>
        <row r="2511">
          <cell r="A2511" t="str">
            <v>6313AC</v>
          </cell>
          <cell r="I2511">
            <v>45.607293999999996</v>
          </cell>
        </row>
        <row r="2512">
          <cell r="A2512" t="str">
            <v>6313BA</v>
          </cell>
          <cell r="I2512">
            <v>41.835095000000003</v>
          </cell>
        </row>
        <row r="2513">
          <cell r="A2513" t="str">
            <v>6313BC</v>
          </cell>
          <cell r="I2513">
            <v>70.471198999999999</v>
          </cell>
        </row>
        <row r="2514">
          <cell r="A2514" t="str">
            <v>6313CA</v>
          </cell>
          <cell r="I2514">
            <v>50.706062000000003</v>
          </cell>
        </row>
        <row r="2515">
          <cell r="A2515" t="str">
            <v>6313DA</v>
          </cell>
          <cell r="I2515">
            <v>57.739100999999998</v>
          </cell>
        </row>
        <row r="2516">
          <cell r="A2516" t="str">
            <v>6313EA</v>
          </cell>
          <cell r="I2516">
            <v>28.006169</v>
          </cell>
        </row>
        <row r="2517">
          <cell r="A2517" t="str">
            <v>6313FC</v>
          </cell>
          <cell r="I2517">
            <v>55.486156999999999</v>
          </cell>
        </row>
        <row r="2518">
          <cell r="A2518" t="str">
            <v>6313FD</v>
          </cell>
          <cell r="I2518">
            <v>67.388222999999996</v>
          </cell>
        </row>
        <row r="2519">
          <cell r="A2519" t="str">
            <v>6313GA</v>
          </cell>
          <cell r="I2519">
            <v>42.924512</v>
          </cell>
        </row>
        <row r="2520">
          <cell r="A2520" t="str">
            <v>6313HA</v>
          </cell>
          <cell r="I2520">
            <v>61.800328999999998</v>
          </cell>
        </row>
        <row r="2521">
          <cell r="A2521" t="str">
            <v>6313HB</v>
          </cell>
          <cell r="I2521">
            <v>61.162982999999997</v>
          </cell>
        </row>
        <row r="2522">
          <cell r="A2522" t="str">
            <v>6313HC</v>
          </cell>
          <cell r="I2522">
            <v>83.106954000000002</v>
          </cell>
        </row>
        <row r="2523">
          <cell r="A2523" t="str">
            <v>6313JA</v>
          </cell>
          <cell r="I2523">
            <v>91.370219000000006</v>
          </cell>
        </row>
        <row r="2524">
          <cell r="A2524" t="str">
            <v>6313JB</v>
          </cell>
          <cell r="I2524">
            <v>76.236957000000004</v>
          </cell>
        </row>
        <row r="2525">
          <cell r="A2525" t="str">
            <v>6314AA</v>
          </cell>
          <cell r="I2525">
            <v>74.302686000000008</v>
          </cell>
        </row>
        <row r="2526">
          <cell r="A2526" t="str">
            <v>6314AB</v>
          </cell>
          <cell r="I2526">
            <v>92.830185999999998</v>
          </cell>
        </row>
        <row r="2527">
          <cell r="A2527" t="str">
            <v>6314AC</v>
          </cell>
          <cell r="I2527">
            <v>168.88927899999999</v>
          </cell>
        </row>
        <row r="2528">
          <cell r="A2528" t="str">
            <v>6314AD</v>
          </cell>
          <cell r="I2528">
            <v>150.36177899999998</v>
          </cell>
        </row>
        <row r="2529">
          <cell r="A2529" t="str">
            <v>6314AE</v>
          </cell>
          <cell r="I2529">
            <v>191.12227899999999</v>
          </cell>
        </row>
        <row r="2530">
          <cell r="A2530" t="str">
            <v>6314AF</v>
          </cell>
          <cell r="I2530">
            <v>224.471779</v>
          </cell>
        </row>
        <row r="2531">
          <cell r="A2531" t="str">
            <v>6314BA</v>
          </cell>
          <cell r="I2531">
            <v>27.087204999999997</v>
          </cell>
        </row>
        <row r="2532">
          <cell r="A2532" t="str">
            <v>6315AA</v>
          </cell>
          <cell r="I2532">
            <v>4.6689299999999996</v>
          </cell>
        </row>
        <row r="2533">
          <cell r="A2533" t="str">
            <v>6315AB</v>
          </cell>
          <cell r="I2533">
            <v>4.6689299999999996</v>
          </cell>
        </row>
        <row r="2534">
          <cell r="A2534" t="str">
            <v>6315AC</v>
          </cell>
          <cell r="I2534">
            <v>1.7564070000000001</v>
          </cell>
        </row>
        <row r="2535">
          <cell r="A2535" t="str">
            <v>6315AD</v>
          </cell>
          <cell r="I2535">
            <v>1.7564070000000001</v>
          </cell>
        </row>
        <row r="2536">
          <cell r="A2536" t="str">
            <v>6315BA</v>
          </cell>
          <cell r="I2536">
            <v>8.152099999999999</v>
          </cell>
        </row>
        <row r="2537">
          <cell r="A2537" t="str">
            <v>6316JA</v>
          </cell>
          <cell r="I2537">
            <v>37.951731000000002</v>
          </cell>
        </row>
        <row r="2538">
          <cell r="A2538" t="str">
            <v>6317AA</v>
          </cell>
          <cell r="I2538">
            <v>7.0256280000000002</v>
          </cell>
        </row>
        <row r="2539">
          <cell r="A2539" t="str">
            <v>6317BA</v>
          </cell>
          <cell r="I2539">
            <v>3.8388979999999995</v>
          </cell>
        </row>
        <row r="2540">
          <cell r="A2540" t="str">
            <v>6319AA</v>
          </cell>
          <cell r="I2540">
            <v>36.862313999999998</v>
          </cell>
        </row>
        <row r="2541">
          <cell r="A2541" t="str">
            <v>6319BA</v>
          </cell>
          <cell r="I2541">
            <v>45.429429999999996</v>
          </cell>
        </row>
        <row r="2542">
          <cell r="A2542" t="str">
            <v>6319CA</v>
          </cell>
          <cell r="I2542">
            <v>11.027568</v>
          </cell>
        </row>
        <row r="2543">
          <cell r="A2543" t="str">
            <v>6319CB</v>
          </cell>
          <cell r="I2543">
            <v>22.055136000000001</v>
          </cell>
        </row>
        <row r="2544">
          <cell r="A2544" t="str">
            <v>6340AA</v>
          </cell>
          <cell r="I2544">
            <v>501.53942499999999</v>
          </cell>
        </row>
        <row r="2545">
          <cell r="A2545" t="str">
            <v>6340AB</v>
          </cell>
          <cell r="I2545">
            <v>517.33967700000005</v>
          </cell>
        </row>
        <row r="2546">
          <cell r="A2546" t="str">
            <v>6340AC</v>
          </cell>
          <cell r="I2546">
            <v>533.05840799999999</v>
          </cell>
        </row>
        <row r="2547">
          <cell r="A2547" t="str">
            <v>6340BA</v>
          </cell>
          <cell r="I2547">
            <v>501.53942499999999</v>
          </cell>
        </row>
        <row r="2548">
          <cell r="A2548" t="str">
            <v>6340BB</v>
          </cell>
          <cell r="I2548">
            <v>517.33967700000005</v>
          </cell>
        </row>
        <row r="2549">
          <cell r="A2549" t="str">
            <v>6340BC</v>
          </cell>
          <cell r="I2549">
            <v>533.05840799999999</v>
          </cell>
        </row>
        <row r="2550">
          <cell r="A2550" t="str">
            <v>6340CA</v>
          </cell>
          <cell r="I2550">
            <v>512.42618400000003</v>
          </cell>
        </row>
        <row r="2551">
          <cell r="A2551" t="str">
            <v>6340CB</v>
          </cell>
          <cell r="I2551">
            <v>530.86475200000007</v>
          </cell>
        </row>
        <row r="2552">
          <cell r="A2552" t="str">
            <v>6340CC</v>
          </cell>
          <cell r="I2552">
            <v>549.37743</v>
          </cell>
        </row>
        <row r="2553">
          <cell r="A2553" t="str">
            <v>6340CD</v>
          </cell>
          <cell r="I2553">
            <v>561.65004599999997</v>
          </cell>
        </row>
        <row r="2554">
          <cell r="A2554" t="str">
            <v>6340DA</v>
          </cell>
          <cell r="I2554">
            <v>94.490250000000003</v>
          </cell>
        </row>
        <row r="2555">
          <cell r="A2555" t="str">
            <v>6340EA</v>
          </cell>
          <cell r="I2555">
            <v>199.19285799999997</v>
          </cell>
        </row>
        <row r="2556">
          <cell r="A2556" t="str">
            <v>6340FA</v>
          </cell>
          <cell r="I2556">
            <v>293.67569699999996</v>
          </cell>
        </row>
        <row r="2557">
          <cell r="A2557" t="str">
            <v>6340XA</v>
          </cell>
          <cell r="I2557">
            <v>541.62552400000004</v>
          </cell>
        </row>
        <row r="2558">
          <cell r="A2558" t="str">
            <v>6340XB</v>
          </cell>
          <cell r="I2558">
            <v>556.04732999999999</v>
          </cell>
        </row>
        <row r="2559">
          <cell r="A2559" t="str">
            <v>6350AA</v>
          </cell>
          <cell r="I2559">
            <v>11.827956</v>
          </cell>
        </row>
        <row r="2560">
          <cell r="A2560" t="str">
            <v>6350AB</v>
          </cell>
          <cell r="I2560">
            <v>14.547792999999999</v>
          </cell>
        </row>
        <row r="2561">
          <cell r="A2561" t="str">
            <v>6350AC</v>
          </cell>
          <cell r="I2561">
            <v>17.452905000000001</v>
          </cell>
        </row>
        <row r="2562">
          <cell r="A2562" t="str">
            <v>6350AD</v>
          </cell>
          <cell r="I2562">
            <v>26.931574000000001</v>
          </cell>
        </row>
        <row r="2563">
          <cell r="A2563" t="str">
            <v>6350AE</v>
          </cell>
          <cell r="I2563">
            <v>29.992317</v>
          </cell>
        </row>
        <row r="2564">
          <cell r="A2564" t="str">
            <v>6350AF</v>
          </cell>
          <cell r="I2564">
            <v>34.676068999999998</v>
          </cell>
        </row>
        <row r="2565">
          <cell r="A2565" t="str">
            <v>6360CA</v>
          </cell>
          <cell r="I2565">
            <v>129.56651300000001</v>
          </cell>
        </row>
        <row r="2566">
          <cell r="A2566" t="str">
            <v>6360DA</v>
          </cell>
          <cell r="I2566">
            <v>22.959278000000001</v>
          </cell>
        </row>
        <row r="2567">
          <cell r="A2567" t="str">
            <v>6360DB</v>
          </cell>
          <cell r="I2567">
            <v>25.219633000000002</v>
          </cell>
        </row>
        <row r="2568">
          <cell r="A2568" t="str">
            <v>6360DC</v>
          </cell>
          <cell r="I2568">
            <v>31.748724000000003</v>
          </cell>
        </row>
        <row r="2569">
          <cell r="A2569" t="str">
            <v>6360DD</v>
          </cell>
          <cell r="I2569">
            <v>38.307458999999994</v>
          </cell>
        </row>
        <row r="2570">
          <cell r="A2570" t="str">
            <v>6360DE</v>
          </cell>
          <cell r="I2570">
            <v>44.866194</v>
          </cell>
        </row>
        <row r="2571">
          <cell r="A2571" t="str">
            <v>6360DF</v>
          </cell>
          <cell r="I2571">
            <v>57.998486</v>
          </cell>
        </row>
        <row r="2572">
          <cell r="A2572" t="str">
            <v>6450BA</v>
          </cell>
          <cell r="I2572">
            <v>0.65957900000000003</v>
          </cell>
        </row>
        <row r="2573">
          <cell r="A2573" t="str">
            <v>6451AA</v>
          </cell>
          <cell r="I2573">
            <v>3.3053059999999999</v>
          </cell>
        </row>
        <row r="2574">
          <cell r="A2574" t="str">
            <v>6451AB</v>
          </cell>
          <cell r="I2574">
            <v>4.846794</v>
          </cell>
        </row>
        <row r="2575">
          <cell r="A2575" t="str">
            <v>6451AC</v>
          </cell>
          <cell r="I2575">
            <v>5.624949</v>
          </cell>
        </row>
        <row r="2576">
          <cell r="A2576" t="str">
            <v>6451AD</v>
          </cell>
          <cell r="I2576">
            <v>6.143718999999999</v>
          </cell>
        </row>
        <row r="2577">
          <cell r="A2577" t="str">
            <v>6451AE</v>
          </cell>
          <cell r="I2577">
            <v>8.3596079999999997</v>
          </cell>
        </row>
        <row r="2578">
          <cell r="A2578" t="str">
            <v>6500AA</v>
          </cell>
          <cell r="I2578">
            <v>18.912872</v>
          </cell>
        </row>
        <row r="2579">
          <cell r="A2579" t="str">
            <v>6500AB</v>
          </cell>
          <cell r="I2579">
            <v>27.050149999999999</v>
          </cell>
        </row>
        <row r="2580">
          <cell r="A2580" t="str">
            <v>6500AC</v>
          </cell>
          <cell r="I2580">
            <v>21.743873999999998</v>
          </cell>
        </row>
        <row r="2581">
          <cell r="A2581" t="str">
            <v>6500AD</v>
          </cell>
          <cell r="I2581">
            <v>34.312929999999994</v>
          </cell>
        </row>
        <row r="2582">
          <cell r="A2582" t="str">
            <v>6500AE</v>
          </cell>
          <cell r="I2582">
            <v>31.489339000000001</v>
          </cell>
        </row>
        <row r="2583">
          <cell r="A2583" t="str">
            <v>6500AF</v>
          </cell>
          <cell r="I2583">
            <v>49.483246999999999</v>
          </cell>
        </row>
        <row r="2584">
          <cell r="A2584" t="str">
            <v>6500AG</v>
          </cell>
          <cell r="I2584">
            <v>73.287379000000001</v>
          </cell>
        </row>
        <row r="2585">
          <cell r="A2585" t="str">
            <v>6500AH</v>
          </cell>
          <cell r="I2585">
            <v>79.905401999999995</v>
          </cell>
        </row>
        <row r="2586">
          <cell r="A2586" t="str">
            <v>6500AJ</v>
          </cell>
          <cell r="I2586">
            <v>126.35755</v>
          </cell>
        </row>
        <row r="2587">
          <cell r="A2587" t="str">
            <v>6500BA</v>
          </cell>
          <cell r="I2587">
            <v>39.834125</v>
          </cell>
        </row>
        <row r="2588">
          <cell r="A2588" t="str">
            <v>6550AA</v>
          </cell>
          <cell r="I2588">
            <v>18.557143999999997</v>
          </cell>
        </row>
        <row r="2589">
          <cell r="A2589" t="str">
            <v>6550AB</v>
          </cell>
          <cell r="I2589">
            <v>19.387176</v>
          </cell>
        </row>
        <row r="2590">
          <cell r="A2590" t="str">
            <v>6550AC</v>
          </cell>
          <cell r="I2590">
            <v>20.150509</v>
          </cell>
        </row>
        <row r="2591">
          <cell r="A2591" t="str">
            <v>6550AD</v>
          </cell>
          <cell r="I2591">
            <v>26.183062999999997</v>
          </cell>
        </row>
        <row r="2592">
          <cell r="A2592" t="str">
            <v>6550AE</v>
          </cell>
          <cell r="I2592">
            <v>36.388010000000001</v>
          </cell>
        </row>
        <row r="2593">
          <cell r="A2593" t="str">
            <v>6550AF</v>
          </cell>
          <cell r="I2593">
            <v>41.294091999999999</v>
          </cell>
        </row>
        <row r="2594">
          <cell r="A2594" t="str">
            <v>6550AG</v>
          </cell>
          <cell r="I2594">
            <v>59.814180999999991</v>
          </cell>
        </row>
        <row r="2595">
          <cell r="A2595" t="str">
            <v>6551AA</v>
          </cell>
          <cell r="I2595">
            <v>39.871179999999995</v>
          </cell>
        </row>
        <row r="2596">
          <cell r="A2596" t="str">
            <v>6560AA</v>
          </cell>
          <cell r="I2596">
            <v>15.807662999999998</v>
          </cell>
        </row>
        <row r="2597">
          <cell r="A2597" t="str">
            <v>6560AB</v>
          </cell>
          <cell r="I2597">
            <v>16.407954</v>
          </cell>
        </row>
        <row r="2598">
          <cell r="A2598" t="str">
            <v>6570AA</v>
          </cell>
          <cell r="I2598">
            <v>19.86148</v>
          </cell>
        </row>
        <row r="2599">
          <cell r="A2599" t="str">
            <v>6570AB</v>
          </cell>
          <cell r="I2599">
            <v>20.358017</v>
          </cell>
        </row>
        <row r="2600">
          <cell r="A2600" t="str">
            <v>6570AC</v>
          </cell>
          <cell r="I2600">
            <v>51.195187999999995</v>
          </cell>
        </row>
        <row r="2601">
          <cell r="A2601" t="str">
            <v>6600AA</v>
          </cell>
          <cell r="I2601">
            <v>7.6926180000000004</v>
          </cell>
        </row>
        <row r="2602">
          <cell r="A2602" t="str">
            <v>6601AA</v>
          </cell>
          <cell r="I2602">
            <v>49.535124000000003</v>
          </cell>
        </row>
        <row r="2603">
          <cell r="A2603" t="str">
            <v>6601AB</v>
          </cell>
          <cell r="I2603">
            <v>60.088387999999995</v>
          </cell>
        </row>
        <row r="2604">
          <cell r="A2604" t="str">
            <v>6601BA</v>
          </cell>
          <cell r="I2604">
            <v>47.875059999999998</v>
          </cell>
        </row>
        <row r="2605">
          <cell r="A2605" t="str">
            <v>6601BB</v>
          </cell>
          <cell r="I2605">
            <v>58.428324000000003</v>
          </cell>
        </row>
        <row r="2606">
          <cell r="A2606" t="str">
            <v>6640AA</v>
          </cell>
          <cell r="I2606">
            <v>372.869643</v>
          </cell>
        </row>
        <row r="2607">
          <cell r="A2607" t="str">
            <v>6640AB</v>
          </cell>
          <cell r="I2607">
            <v>426.15473299999996</v>
          </cell>
        </row>
        <row r="2608">
          <cell r="A2608" t="str">
            <v>6640AC</v>
          </cell>
          <cell r="I2608">
            <v>677.96569099999999</v>
          </cell>
        </row>
        <row r="2609">
          <cell r="A2609" t="str">
            <v>6640AD</v>
          </cell>
          <cell r="I2609">
            <v>1262.0043680000001</v>
          </cell>
        </row>
        <row r="2610">
          <cell r="A2610" t="str">
            <v>6640AE</v>
          </cell>
          <cell r="I2610">
            <v>2754.3722599999996</v>
          </cell>
        </row>
        <row r="2611">
          <cell r="A2611" t="str">
            <v>6650AA</v>
          </cell>
          <cell r="I2611">
            <v>81.691452999999996</v>
          </cell>
        </row>
        <row r="2612">
          <cell r="A2612" t="str">
            <v>6650AB</v>
          </cell>
          <cell r="I2612">
            <v>92.266949999999994</v>
          </cell>
        </row>
        <row r="2613">
          <cell r="A2613" t="str">
            <v>6650BA</v>
          </cell>
          <cell r="I2613">
            <v>13.258279</v>
          </cell>
        </row>
        <row r="2614">
          <cell r="A2614" t="str">
            <v>6650CA</v>
          </cell>
          <cell r="I2614">
            <v>26.420214999999999</v>
          </cell>
        </row>
        <row r="2615">
          <cell r="A2615" t="str">
            <v>6650CB</v>
          </cell>
          <cell r="I2615">
            <v>31.667202999999997</v>
          </cell>
        </row>
        <row r="2616">
          <cell r="A2616" t="str">
            <v>6650DA</v>
          </cell>
          <cell r="I2616">
            <v>20.498826000000001</v>
          </cell>
        </row>
        <row r="2617">
          <cell r="A2617" t="str">
            <v>6650DB</v>
          </cell>
          <cell r="I2617">
            <v>81.987893</v>
          </cell>
        </row>
        <row r="2618">
          <cell r="A2618" t="str">
            <v>6650DC</v>
          </cell>
          <cell r="I2618">
            <v>150.858316</v>
          </cell>
        </row>
        <row r="2619">
          <cell r="A2619" t="str">
            <v>6700AA</v>
          </cell>
          <cell r="I2619">
            <v>7.2627800000000002</v>
          </cell>
        </row>
        <row r="2620">
          <cell r="A2620" t="str">
            <v>6700AB</v>
          </cell>
          <cell r="I2620">
            <v>9.4860799999999994</v>
          </cell>
        </row>
        <row r="2621">
          <cell r="A2621" t="str">
            <v>6700AC</v>
          </cell>
          <cell r="I2621">
            <v>47.408166999999999</v>
          </cell>
        </row>
        <row r="2622">
          <cell r="A2622" t="str">
            <v>6700AD</v>
          </cell>
          <cell r="I2622">
            <v>155.74957599999999</v>
          </cell>
        </row>
        <row r="2623">
          <cell r="A2623" t="str">
            <v>6750AA</v>
          </cell>
          <cell r="I2623">
            <v>239.07144899999997</v>
          </cell>
        </row>
        <row r="2624">
          <cell r="A2624" t="str">
            <v>6750AB</v>
          </cell>
          <cell r="I2624">
            <v>228.90355700000001</v>
          </cell>
        </row>
        <row r="2625">
          <cell r="A2625" t="str">
            <v>6750AC</v>
          </cell>
          <cell r="I2625">
            <v>199.19285799999997</v>
          </cell>
        </row>
        <row r="2626">
          <cell r="A2626" t="str">
            <v>6750AD</v>
          </cell>
          <cell r="I2626">
            <v>189.02496600000001</v>
          </cell>
        </row>
        <row r="2627">
          <cell r="A2627" t="str">
            <v>6750BA</v>
          </cell>
          <cell r="I2627">
            <v>229.52608099999998</v>
          </cell>
        </row>
        <row r="2628">
          <cell r="A2628" t="str">
            <v>6750BB</v>
          </cell>
          <cell r="I2628">
            <v>219.35077800000002</v>
          </cell>
        </row>
        <row r="2629">
          <cell r="A2629" t="str">
            <v>6750CA</v>
          </cell>
          <cell r="I2629">
            <v>193.96810300000001</v>
          </cell>
        </row>
        <row r="2630">
          <cell r="A2630" t="str">
            <v>6750CB</v>
          </cell>
          <cell r="I2630">
            <v>183.7928</v>
          </cell>
        </row>
        <row r="2631">
          <cell r="A2631" t="str">
            <v>6750DA</v>
          </cell>
          <cell r="I2631">
            <v>345.878781</v>
          </cell>
        </row>
        <row r="2632">
          <cell r="A2632" t="str">
            <v>6750DB</v>
          </cell>
          <cell r="I2632">
            <v>335.70347800000002</v>
          </cell>
        </row>
        <row r="2633">
          <cell r="A2633" t="str">
            <v>6750EA</v>
          </cell>
          <cell r="I2633">
            <v>309.37960599999997</v>
          </cell>
        </row>
        <row r="2634">
          <cell r="A2634" t="str">
            <v>6750EB</v>
          </cell>
          <cell r="I2634">
            <v>298.28533900000002</v>
          </cell>
        </row>
        <row r="2635">
          <cell r="A2635" t="str">
            <v>6750FA</v>
          </cell>
          <cell r="I2635">
            <v>323.99409800000001</v>
          </cell>
        </row>
        <row r="2636">
          <cell r="A2636" t="str">
            <v>6750FB</v>
          </cell>
          <cell r="I2636">
            <v>313.82620599999996</v>
          </cell>
        </row>
        <row r="2637">
          <cell r="A2637" t="str">
            <v>6750GA</v>
          </cell>
          <cell r="I2637">
            <v>284.78249699999998</v>
          </cell>
        </row>
        <row r="2638">
          <cell r="A2638" t="str">
            <v>6750GB</v>
          </cell>
          <cell r="I2638">
            <v>264.98771599999998</v>
          </cell>
        </row>
        <row r="2639">
          <cell r="A2639" t="str">
            <v>6750HA</v>
          </cell>
          <cell r="I2639">
            <v>702.11813999999993</v>
          </cell>
        </row>
        <row r="2640">
          <cell r="A2640" t="str">
            <v>6750HB</v>
          </cell>
          <cell r="I2640">
            <v>682.32335899999998</v>
          </cell>
        </row>
        <row r="2641">
          <cell r="A2641" t="str">
            <v>6750JA</v>
          </cell>
          <cell r="I2641">
            <v>35.002153</v>
          </cell>
        </row>
        <row r="2642">
          <cell r="A2642" t="str">
            <v>6750KA</v>
          </cell>
          <cell r="I2642">
            <v>37.440372000000004</v>
          </cell>
        </row>
        <row r="2643">
          <cell r="A2643" t="str">
            <v>6750LA</v>
          </cell>
          <cell r="I2643">
            <v>10.004849999999999</v>
          </cell>
        </row>
        <row r="2644">
          <cell r="A2644" t="str">
            <v>6770AA</v>
          </cell>
          <cell r="I2644">
            <v>387.46190200000001</v>
          </cell>
        </row>
        <row r="2645">
          <cell r="A2645" t="str">
            <v>6770AB</v>
          </cell>
          <cell r="I2645">
            <v>485.67988500000001</v>
          </cell>
        </row>
        <row r="2646">
          <cell r="A2646" t="str">
            <v>6770AC</v>
          </cell>
          <cell r="I2646">
            <v>491.73467199999999</v>
          </cell>
        </row>
        <row r="2647">
          <cell r="A2647" t="str">
            <v>6770AD</v>
          </cell>
          <cell r="I2647">
            <v>503.29583200000002</v>
          </cell>
        </row>
        <row r="2648">
          <cell r="A2648" t="str">
            <v>6770BA</v>
          </cell>
          <cell r="I2648">
            <v>308.779315</v>
          </cell>
        </row>
        <row r="2649">
          <cell r="A2649" t="str">
            <v>6770CA</v>
          </cell>
          <cell r="I2649">
            <v>122.889202</v>
          </cell>
        </row>
        <row r="2650">
          <cell r="A2650" t="str">
            <v>6770DA</v>
          </cell>
          <cell r="I2650">
            <v>113.49205399999998</v>
          </cell>
        </row>
        <row r="2651">
          <cell r="A2651" t="str">
            <v>6790AA</v>
          </cell>
          <cell r="I2651">
            <v>454.13866899999994</v>
          </cell>
        </row>
        <row r="2652">
          <cell r="A2652" t="str">
            <v>6790AB</v>
          </cell>
          <cell r="I2652">
            <v>484.70163299999996</v>
          </cell>
        </row>
        <row r="2653">
          <cell r="A2653" t="str">
            <v>6790AC</v>
          </cell>
          <cell r="I2653">
            <v>529.78274599999997</v>
          </cell>
        </row>
        <row r="2654">
          <cell r="A2654" t="str">
            <v>6790AD</v>
          </cell>
          <cell r="I2654">
            <v>590.36767099999997</v>
          </cell>
        </row>
        <row r="2655">
          <cell r="A2655" t="str">
            <v>6790BA</v>
          </cell>
          <cell r="I2655">
            <v>516.99877100000003</v>
          </cell>
        </row>
        <row r="2656">
          <cell r="A2656" t="str">
            <v>6790BB</v>
          </cell>
          <cell r="I2656">
            <v>552.99399799999992</v>
          </cell>
        </row>
        <row r="2657">
          <cell r="A2657" t="str">
            <v>6790BC</v>
          </cell>
          <cell r="I2657">
            <v>612.60808199999997</v>
          </cell>
        </row>
        <row r="2658">
          <cell r="A2658" t="str">
            <v>6790BD</v>
          </cell>
          <cell r="I2658">
            <v>652.77570200000002</v>
          </cell>
        </row>
        <row r="2659">
          <cell r="A2659" t="str">
            <v>6791AA</v>
          </cell>
          <cell r="I2659">
            <v>544.37500499999999</v>
          </cell>
        </row>
        <row r="2660">
          <cell r="A2660" t="str">
            <v>6791AB</v>
          </cell>
          <cell r="I2660">
            <v>589.45611799999995</v>
          </cell>
        </row>
        <row r="2661">
          <cell r="A2661" t="str">
            <v>6791AC</v>
          </cell>
          <cell r="I2661">
            <v>650.04104299999995</v>
          </cell>
        </row>
        <row r="2662">
          <cell r="A2662" t="str">
            <v>6791AD</v>
          </cell>
          <cell r="I2662">
            <v>576.67214300000001</v>
          </cell>
        </row>
        <row r="2663">
          <cell r="A2663" t="str">
            <v>6791AE</v>
          </cell>
          <cell r="I2663">
            <v>612.66737000000001</v>
          </cell>
        </row>
        <row r="2664">
          <cell r="A2664" t="str">
            <v>6791AF</v>
          </cell>
          <cell r="I2664">
            <v>672.28145399999994</v>
          </cell>
        </row>
        <row r="2665">
          <cell r="A2665" t="str">
            <v>6792AA</v>
          </cell>
          <cell r="I2665">
            <v>485.60577499999999</v>
          </cell>
        </row>
        <row r="2666">
          <cell r="A2666" t="str">
            <v>6792AB</v>
          </cell>
          <cell r="I2666">
            <v>518.21417499999995</v>
          </cell>
        </row>
        <row r="2667">
          <cell r="A2667" t="str">
            <v>6792AC</v>
          </cell>
          <cell r="I2667">
            <v>604.92287499999998</v>
          </cell>
        </row>
        <row r="2668">
          <cell r="A2668" t="str">
            <v>6792AD</v>
          </cell>
          <cell r="I2668">
            <v>650.12997499999994</v>
          </cell>
        </row>
        <row r="2669">
          <cell r="A2669" t="str">
            <v>6792AE</v>
          </cell>
          <cell r="I2669">
            <v>690.89047500000004</v>
          </cell>
        </row>
        <row r="2670">
          <cell r="A2670" t="str">
            <v>6792AF</v>
          </cell>
          <cell r="I2670">
            <v>773.15257499999996</v>
          </cell>
        </row>
        <row r="2671">
          <cell r="A2671" t="str">
            <v>6800AA</v>
          </cell>
          <cell r="I2671">
            <v>39.433931000000001</v>
          </cell>
        </row>
        <row r="2672">
          <cell r="A2672" t="str">
            <v>6800AB</v>
          </cell>
          <cell r="I2672">
            <v>57.072111</v>
          </cell>
        </row>
        <row r="2673">
          <cell r="A2673" t="str">
            <v>6800AC</v>
          </cell>
          <cell r="I2673">
            <v>82.966144999999997</v>
          </cell>
        </row>
        <row r="2674">
          <cell r="A2674" t="str">
            <v>6800AD</v>
          </cell>
          <cell r="I2674">
            <v>80.668734999999998</v>
          </cell>
        </row>
        <row r="2675">
          <cell r="A2675" t="str">
            <v>6950AA</v>
          </cell>
          <cell r="I2675">
            <v>3.0088659999999998</v>
          </cell>
        </row>
        <row r="2676">
          <cell r="A2676" t="str">
            <v>6960AA</v>
          </cell>
          <cell r="I2676">
            <v>18.829259999999998</v>
          </cell>
        </row>
        <row r="2677">
          <cell r="A2677" t="str">
            <v>6960AB</v>
          </cell>
          <cell r="I2677">
            <v>10.815299999999999</v>
          </cell>
        </row>
        <row r="2678">
          <cell r="A2678" t="str">
            <v>6960BA</v>
          </cell>
          <cell r="I2678">
            <v>31.736699999999995</v>
          </cell>
        </row>
        <row r="2679">
          <cell r="A2679" t="str">
            <v>6960BB</v>
          </cell>
          <cell r="I2679">
            <v>26.657055</v>
          </cell>
        </row>
        <row r="2680">
          <cell r="A2680" t="str">
            <v>6960CA</v>
          </cell>
          <cell r="I2680">
            <v>13.678694999999999</v>
          </cell>
        </row>
        <row r="2681">
          <cell r="A2681" t="str">
            <v>6960DA</v>
          </cell>
          <cell r="I2681">
            <v>15.114825</v>
          </cell>
        </row>
        <row r="2682">
          <cell r="A2682" t="str">
            <v>6960EA</v>
          </cell>
          <cell r="I2682">
            <v>46.248705000000001</v>
          </cell>
        </row>
        <row r="2683">
          <cell r="A2683" t="str">
            <v>6960EB</v>
          </cell>
          <cell r="I2683">
            <v>5.9838749999999994</v>
          </cell>
        </row>
        <row r="2684">
          <cell r="A2684" t="str">
            <v>6960FA</v>
          </cell>
          <cell r="I2684">
            <v>39.449249999999999</v>
          </cell>
        </row>
        <row r="2685">
          <cell r="A2685" t="str">
            <v>6960GA</v>
          </cell>
          <cell r="I2685">
            <v>7.6061699999999997</v>
          </cell>
        </row>
        <row r="2686">
          <cell r="A2686" t="str">
            <v>6960GB</v>
          </cell>
          <cell r="I2686">
            <v>26.320184999999999</v>
          </cell>
        </row>
        <row r="2687">
          <cell r="A2687" t="str">
            <v>6960HA</v>
          </cell>
          <cell r="I2687">
            <v>66.113530999999995</v>
          </cell>
        </row>
        <row r="2688">
          <cell r="A2688" t="str">
            <v>6980AA</v>
          </cell>
          <cell r="I2688">
            <v>42.576194999999998</v>
          </cell>
        </row>
        <row r="2689">
          <cell r="A2689" t="str">
            <v>6980AB</v>
          </cell>
          <cell r="I2689">
            <v>64.149615999999995</v>
          </cell>
        </row>
        <row r="2690">
          <cell r="A2690" t="str">
            <v>6980AC</v>
          </cell>
          <cell r="I2690">
            <v>28.198854999999998</v>
          </cell>
        </row>
        <row r="2691">
          <cell r="A2691" t="str">
            <v>6980AD</v>
          </cell>
          <cell r="I2691">
            <v>37.87021</v>
          </cell>
        </row>
        <row r="2692">
          <cell r="A2692" t="str">
            <v>6980AE</v>
          </cell>
          <cell r="I2692">
            <v>57.064700000000002</v>
          </cell>
        </row>
        <row r="2693">
          <cell r="A2693" t="str">
            <v>6980BA</v>
          </cell>
          <cell r="I2693">
            <v>18.779474</v>
          </cell>
        </row>
        <row r="2694">
          <cell r="A2694" t="str">
            <v>7080AA</v>
          </cell>
          <cell r="I2694">
            <v>157.21625</v>
          </cell>
        </row>
        <row r="2695">
          <cell r="A2695" t="str">
            <v>8100AA</v>
          </cell>
          <cell r="I2695">
            <v>175.64000000000001</v>
          </cell>
        </row>
        <row r="2696">
          <cell r="A2696" t="str">
            <v>8100AB</v>
          </cell>
          <cell r="I2696">
            <v>222.048</v>
          </cell>
        </row>
        <row r="2697">
          <cell r="A2697" t="str">
            <v>8100AC</v>
          </cell>
          <cell r="I2697">
            <v>259.42399999999998</v>
          </cell>
        </row>
        <row r="2698">
          <cell r="A2698" t="str">
            <v>8100AD</v>
          </cell>
          <cell r="I2698">
            <v>159.64000000000001</v>
          </cell>
        </row>
        <row r="2699">
          <cell r="A2699" t="str">
            <v>8110AA</v>
          </cell>
          <cell r="I2699">
            <v>226.74400000000003</v>
          </cell>
        </row>
        <row r="2700">
          <cell r="A2700" t="str">
            <v>8110AB</v>
          </cell>
          <cell r="I2700">
            <v>264.08000000000004</v>
          </cell>
        </row>
        <row r="2701">
          <cell r="A2701" t="str">
            <v>8110AC</v>
          </cell>
          <cell r="I2701">
            <v>334.6</v>
          </cell>
        </row>
        <row r="2702">
          <cell r="A2702" t="str">
            <v>8111AA</v>
          </cell>
          <cell r="I2702">
            <v>1848</v>
          </cell>
        </row>
        <row r="2703">
          <cell r="A2703" t="str">
            <v>8111AB</v>
          </cell>
          <cell r="I2703">
            <v>2016</v>
          </cell>
        </row>
        <row r="2704">
          <cell r="A2704" t="str">
            <v>8111AC</v>
          </cell>
          <cell r="I2704">
            <v>2268</v>
          </cell>
        </row>
        <row r="2705">
          <cell r="A2705" t="str">
            <v>8130AB</v>
          </cell>
          <cell r="I2705">
            <v>19.984000000000002</v>
          </cell>
        </row>
        <row r="2706">
          <cell r="A2706" t="str">
            <v>8130AC</v>
          </cell>
          <cell r="I2706">
            <v>17.136000000000003</v>
          </cell>
        </row>
        <row r="2707">
          <cell r="A2707" t="str">
            <v>8130BA</v>
          </cell>
          <cell r="I2707">
            <v>15.704000000000001</v>
          </cell>
        </row>
        <row r="2708">
          <cell r="A2708" t="str">
            <v>8140AA</v>
          </cell>
          <cell r="I2708">
            <v>363.14400000000001</v>
          </cell>
        </row>
        <row r="2709">
          <cell r="A2709" t="str">
            <v>8140AB</v>
          </cell>
          <cell r="I2709">
            <v>475.8</v>
          </cell>
        </row>
        <row r="2710">
          <cell r="A2710" t="str">
            <v>8140AC</v>
          </cell>
          <cell r="I2710">
            <v>522.51200000000006</v>
          </cell>
        </row>
        <row r="2711">
          <cell r="A2711" t="str">
            <v>8140AD</v>
          </cell>
          <cell r="I2711">
            <v>469.01600000000002</v>
          </cell>
        </row>
        <row r="2712">
          <cell r="A2712" t="str">
            <v>8150AA</v>
          </cell>
          <cell r="I2712">
            <v>91.903999999999996</v>
          </cell>
        </row>
        <row r="2713">
          <cell r="A2713" t="str">
            <v>8150BA</v>
          </cell>
          <cell r="I2713">
            <v>54.160000000000004</v>
          </cell>
        </row>
        <row r="2714">
          <cell r="A2714" t="str">
            <v>8150CA</v>
          </cell>
          <cell r="I2714">
            <v>65.055999999999997</v>
          </cell>
        </row>
        <row r="2715">
          <cell r="A2715" t="str">
            <v>8150DA</v>
          </cell>
          <cell r="I2715">
            <v>66.975999999999999</v>
          </cell>
        </row>
        <row r="2716">
          <cell r="A2716" t="str">
            <v>8150DB</v>
          </cell>
          <cell r="I2716">
            <v>77</v>
          </cell>
        </row>
        <row r="2717">
          <cell r="A2717" t="str">
            <v>8150DC</v>
          </cell>
          <cell r="I2717">
            <v>91.216000000000008</v>
          </cell>
        </row>
        <row r="2718">
          <cell r="A2718" t="str">
            <v>8150EA</v>
          </cell>
          <cell r="I2718">
            <v>80.320000000000007</v>
          </cell>
        </row>
        <row r="2719">
          <cell r="A2719" t="str">
            <v>8150EB</v>
          </cell>
          <cell r="I2719">
            <v>91.84</v>
          </cell>
        </row>
        <row r="2720">
          <cell r="A2720" t="str">
            <v>8150EC</v>
          </cell>
          <cell r="I2720">
            <v>105.312</v>
          </cell>
        </row>
        <row r="2721">
          <cell r="A2721" t="str">
            <v>8150FA</v>
          </cell>
          <cell r="I2721">
            <v>40.824000000000005</v>
          </cell>
        </row>
        <row r="2722">
          <cell r="A2722" t="str">
            <v>8150GA</v>
          </cell>
          <cell r="I2722">
            <v>44.104000000000006</v>
          </cell>
        </row>
        <row r="2723">
          <cell r="A2723" t="str">
            <v>8150GB</v>
          </cell>
          <cell r="I2723">
            <v>75.960000000000008</v>
          </cell>
        </row>
        <row r="2724">
          <cell r="A2724" t="str">
            <v>8150HA</v>
          </cell>
          <cell r="I2724">
            <v>55.960000000000008</v>
          </cell>
        </row>
        <row r="2725">
          <cell r="A2725" t="str">
            <v>8150XA</v>
          </cell>
          <cell r="I2725">
            <v>155.45600000000002</v>
          </cell>
        </row>
        <row r="2726">
          <cell r="A2726" t="str">
            <v>8190AA</v>
          </cell>
          <cell r="I2726">
            <v>83.024000000000001</v>
          </cell>
        </row>
        <row r="2727">
          <cell r="A2727" t="str">
            <v>8200AA</v>
          </cell>
          <cell r="I2727">
            <v>91.591999999999999</v>
          </cell>
        </row>
        <row r="2728">
          <cell r="A2728" t="str">
            <v>8200BA</v>
          </cell>
          <cell r="I2728">
            <v>12.544</v>
          </cell>
        </row>
        <row r="2729">
          <cell r="A2729" t="str">
            <v>8200CA</v>
          </cell>
          <cell r="I2729">
            <v>21.656000000000002</v>
          </cell>
        </row>
        <row r="2730">
          <cell r="A2730" t="str">
            <v>8200DA</v>
          </cell>
          <cell r="I2730">
            <v>17.776</v>
          </cell>
        </row>
        <row r="2731">
          <cell r="A2731" t="str">
            <v>8250AA</v>
          </cell>
          <cell r="I2731">
            <v>99.968000000000004</v>
          </cell>
        </row>
        <row r="2732">
          <cell r="A2732" t="str">
            <v>8250BA</v>
          </cell>
          <cell r="I2732">
            <v>378.67200000000003</v>
          </cell>
        </row>
        <row r="2733">
          <cell r="A2733" t="str">
            <v>8250CA</v>
          </cell>
          <cell r="I2733">
            <v>253.56799999999998</v>
          </cell>
        </row>
        <row r="2734">
          <cell r="A2734" t="str">
            <v>8250DA</v>
          </cell>
          <cell r="I2734">
            <v>26.432000000000002</v>
          </cell>
        </row>
        <row r="2735">
          <cell r="A2735" t="str">
            <v>8250DB</v>
          </cell>
          <cell r="I2735">
            <v>23.936000000000003</v>
          </cell>
        </row>
        <row r="2736">
          <cell r="A2736" t="str">
            <v>8300AA</v>
          </cell>
          <cell r="I2736">
            <v>285.57600000000002</v>
          </cell>
        </row>
        <row r="2737">
          <cell r="A2737" t="str">
            <v>8300AB</v>
          </cell>
          <cell r="I2737">
            <v>409.57600000000002</v>
          </cell>
        </row>
        <row r="2738">
          <cell r="A2738" t="str">
            <v>8300BA</v>
          </cell>
          <cell r="I2738">
            <v>258.20800000000003</v>
          </cell>
        </row>
        <row r="2739">
          <cell r="A2739" t="str">
            <v>8300BB</v>
          </cell>
          <cell r="I2739">
            <v>382.20800000000003</v>
          </cell>
        </row>
        <row r="2740">
          <cell r="A2740" t="str">
            <v>8300CA</v>
          </cell>
          <cell r="I2740">
            <v>14.96</v>
          </cell>
        </row>
        <row r="2741">
          <cell r="A2741" t="str">
            <v>8300DA</v>
          </cell>
          <cell r="I2741">
            <v>19.552000000000003</v>
          </cell>
        </row>
        <row r="2742">
          <cell r="A2742" t="str">
            <v>8300EA</v>
          </cell>
          <cell r="I2742">
            <v>101.248</v>
          </cell>
        </row>
        <row r="2743">
          <cell r="A2743" t="str">
            <v>8300FA</v>
          </cell>
          <cell r="I2743">
            <v>25.016000000000002</v>
          </cell>
        </row>
        <row r="2744">
          <cell r="A2744" t="str">
            <v>8300GA</v>
          </cell>
          <cell r="I2744">
            <v>450.64799999999997</v>
          </cell>
        </row>
        <row r="2745">
          <cell r="A2745" t="str">
            <v>8300GB</v>
          </cell>
          <cell r="I2745">
            <v>416.40000000000003</v>
          </cell>
        </row>
        <row r="2746">
          <cell r="A2746" t="str">
            <v>8300GC</v>
          </cell>
          <cell r="I2746">
            <v>842</v>
          </cell>
        </row>
        <row r="2747">
          <cell r="A2747" t="str">
            <v>8300GD</v>
          </cell>
          <cell r="I2747">
            <v>284.49600000000004</v>
          </cell>
        </row>
        <row r="2748">
          <cell r="A2748" t="str">
            <v>8300GE</v>
          </cell>
          <cell r="I2748">
            <v>341</v>
          </cell>
        </row>
        <row r="2749">
          <cell r="A2749" t="str">
            <v>8350AA</v>
          </cell>
          <cell r="I2749">
            <v>4.7200000000000006</v>
          </cell>
        </row>
        <row r="2750">
          <cell r="A2750" t="str">
            <v>8350BA</v>
          </cell>
          <cell r="I2750">
            <v>5.8640000000000008</v>
          </cell>
        </row>
        <row r="2751">
          <cell r="A2751" t="str">
            <v>8350CA</v>
          </cell>
          <cell r="I2751">
            <v>80.992000000000004</v>
          </cell>
        </row>
        <row r="2752">
          <cell r="A2752" t="str">
            <v>8350DA</v>
          </cell>
          <cell r="I2752">
            <v>42.864000000000004</v>
          </cell>
        </row>
        <row r="2753">
          <cell r="A2753" t="str">
            <v>8350DB</v>
          </cell>
          <cell r="I2753">
            <v>25.44</v>
          </cell>
        </row>
        <row r="2754">
          <cell r="A2754" t="str">
            <v>8350DC</v>
          </cell>
          <cell r="I2754">
            <v>38.056000000000004</v>
          </cell>
        </row>
        <row r="2755">
          <cell r="A2755" t="str">
            <v>8350DD</v>
          </cell>
          <cell r="I2755">
            <v>25.296000000000003</v>
          </cell>
        </row>
        <row r="2756">
          <cell r="A2756" t="str">
            <v>8350EA</v>
          </cell>
          <cell r="I2756">
            <v>7.32</v>
          </cell>
        </row>
        <row r="2757">
          <cell r="A2757" t="str">
            <v>8400AA</v>
          </cell>
          <cell r="I2757">
            <v>71.400000000000006</v>
          </cell>
        </row>
        <row r="2758">
          <cell r="A2758" t="str">
            <v>8400AB</v>
          </cell>
          <cell r="I2758">
            <v>73.320000000000007</v>
          </cell>
        </row>
        <row r="2759">
          <cell r="A2759" t="str">
            <v>8400AC</v>
          </cell>
          <cell r="I2759">
            <v>124.41600000000001</v>
          </cell>
        </row>
        <row r="2760">
          <cell r="A2760" t="str">
            <v>8400AD</v>
          </cell>
          <cell r="I2760">
            <v>82.600000000000009</v>
          </cell>
        </row>
        <row r="2761">
          <cell r="A2761" t="str">
            <v>8400AE</v>
          </cell>
          <cell r="I2761">
            <v>84.696000000000012</v>
          </cell>
        </row>
        <row r="2762">
          <cell r="A2762" t="str">
            <v>8400BA</v>
          </cell>
          <cell r="I2762">
            <v>99.28</v>
          </cell>
        </row>
        <row r="2763">
          <cell r="A2763" t="str">
            <v>8400BB</v>
          </cell>
          <cell r="I2763">
            <v>98.960000000000008</v>
          </cell>
        </row>
        <row r="2764">
          <cell r="A2764" t="str">
            <v>8400CA</v>
          </cell>
          <cell r="I2764">
            <v>61.48</v>
          </cell>
        </row>
        <row r="2765">
          <cell r="A2765" t="str">
            <v>8400TA</v>
          </cell>
          <cell r="I2765">
            <v>63.296000000000006</v>
          </cell>
        </row>
        <row r="2766">
          <cell r="A2766" t="str">
            <v>8400TB</v>
          </cell>
          <cell r="I2766">
            <v>12.672000000000001</v>
          </cell>
        </row>
        <row r="2767">
          <cell r="A2767" t="str">
            <v>8410AA</v>
          </cell>
          <cell r="I2767">
            <v>105.312</v>
          </cell>
        </row>
        <row r="2768">
          <cell r="A2768" t="str">
            <v>8410AB</v>
          </cell>
          <cell r="I2768">
            <v>113.93599999999999</v>
          </cell>
        </row>
        <row r="2769">
          <cell r="A2769" t="str">
            <v>8410AC</v>
          </cell>
          <cell r="I2769">
            <v>123.65600000000001</v>
          </cell>
        </row>
        <row r="2770">
          <cell r="A2770" t="str">
            <v>8410XA</v>
          </cell>
          <cell r="I2770">
            <v>123.59200000000001</v>
          </cell>
        </row>
        <row r="2771">
          <cell r="A2771" t="str">
            <v>8410XB</v>
          </cell>
          <cell r="I2771">
            <v>96.176000000000002</v>
          </cell>
        </row>
        <row r="2772">
          <cell r="A2772" t="str">
            <v>8410XC</v>
          </cell>
          <cell r="I2772">
            <v>90.312000000000012</v>
          </cell>
        </row>
        <row r="2773">
          <cell r="A2773" t="str">
            <v>8411AA</v>
          </cell>
          <cell r="I2773">
            <v>268.8</v>
          </cell>
        </row>
        <row r="2774">
          <cell r="A2774" t="str">
            <v>8411BA</v>
          </cell>
          <cell r="I2774">
            <v>319.20000000000005</v>
          </cell>
        </row>
        <row r="2775">
          <cell r="A2775" t="str">
            <v>8412AA</v>
          </cell>
          <cell r="I2775">
            <v>630</v>
          </cell>
        </row>
        <row r="2776">
          <cell r="A2776" t="str">
            <v>8412BA</v>
          </cell>
          <cell r="I2776">
            <v>672</v>
          </cell>
        </row>
        <row r="2777">
          <cell r="A2777" t="str">
            <v>8545AA</v>
          </cell>
          <cell r="I2777">
            <v>48.28</v>
          </cell>
        </row>
        <row r="2778">
          <cell r="A2778" t="str">
            <v>8545BA</v>
          </cell>
          <cell r="I2778">
            <v>76.48</v>
          </cell>
        </row>
        <row r="2779">
          <cell r="A2779" t="str">
            <v>8545CA</v>
          </cell>
          <cell r="I2779">
            <v>44.72</v>
          </cell>
        </row>
        <row r="2780">
          <cell r="A2780" t="str">
            <v>8545DA</v>
          </cell>
          <cell r="I2780">
            <v>70.248000000000005</v>
          </cell>
        </row>
        <row r="2781">
          <cell r="A2781" t="str">
            <v>8547EA</v>
          </cell>
          <cell r="I2781">
            <v>89.04</v>
          </cell>
        </row>
        <row r="2782">
          <cell r="A2782" t="str">
            <v>8550AA</v>
          </cell>
          <cell r="I2782">
            <v>211.87199999999999</v>
          </cell>
        </row>
        <row r="2783">
          <cell r="A2783" t="str">
            <v>8550BA</v>
          </cell>
          <cell r="I2783">
            <v>250.44800000000001</v>
          </cell>
        </row>
        <row r="2784">
          <cell r="A2784" t="str">
            <v>8550BB</v>
          </cell>
          <cell r="I2784">
            <v>294.904</v>
          </cell>
        </row>
        <row r="2785">
          <cell r="A2785" t="str">
            <v>8550CA</v>
          </cell>
          <cell r="I2785">
            <v>192.36800000000002</v>
          </cell>
        </row>
        <row r="2786">
          <cell r="A2786" t="str">
            <v>8550DA</v>
          </cell>
          <cell r="I2786">
            <v>225.952</v>
          </cell>
        </row>
        <row r="2787">
          <cell r="A2787" t="str">
            <v>8550DB</v>
          </cell>
          <cell r="I2787">
            <v>284.12800000000004</v>
          </cell>
        </row>
        <row r="2788">
          <cell r="A2788" t="str">
            <v>8550EA</v>
          </cell>
          <cell r="I2788">
            <v>62.2</v>
          </cell>
        </row>
        <row r="2789">
          <cell r="A2789" t="str">
            <v>8550EB</v>
          </cell>
          <cell r="I2789">
            <v>72.224000000000004</v>
          </cell>
        </row>
        <row r="2790">
          <cell r="A2790" t="str">
            <v>8550FA</v>
          </cell>
          <cell r="I2790">
            <v>55.08</v>
          </cell>
        </row>
        <row r="2791">
          <cell r="A2791" t="str">
            <v>8550FB</v>
          </cell>
          <cell r="I2791">
            <v>57.152000000000001</v>
          </cell>
        </row>
        <row r="2792">
          <cell r="A2792" t="str">
            <v>8550GA</v>
          </cell>
          <cell r="I2792">
            <v>59.936000000000007</v>
          </cell>
        </row>
        <row r="2793">
          <cell r="A2793" t="str">
            <v>8550HA</v>
          </cell>
          <cell r="I2793">
            <v>51.336000000000006</v>
          </cell>
        </row>
        <row r="2794">
          <cell r="A2794" t="str">
            <v>8551AA</v>
          </cell>
          <cell r="I2794">
            <v>96.44</v>
          </cell>
        </row>
        <row r="2795">
          <cell r="A2795" t="str">
            <v>8551AB</v>
          </cell>
          <cell r="I2795">
            <v>144.65600000000001</v>
          </cell>
        </row>
        <row r="2796">
          <cell r="A2796" t="str">
            <v>8551AC</v>
          </cell>
          <cell r="I2796">
            <v>192.88</v>
          </cell>
        </row>
        <row r="2797">
          <cell r="A2797" t="str">
            <v>8551AD</v>
          </cell>
          <cell r="I2797">
            <v>70.239999999999995</v>
          </cell>
        </row>
        <row r="2798">
          <cell r="A2798" t="str">
            <v>8551BA</v>
          </cell>
          <cell r="I2798">
            <v>96.44</v>
          </cell>
        </row>
        <row r="2799">
          <cell r="A2799" t="str">
            <v>8551BB</v>
          </cell>
          <cell r="I2799">
            <v>144.65600000000001</v>
          </cell>
        </row>
        <row r="2800">
          <cell r="A2800" t="str">
            <v>8551CA</v>
          </cell>
          <cell r="I2800">
            <v>96.44</v>
          </cell>
        </row>
        <row r="2801">
          <cell r="A2801" t="str">
            <v>8551CB</v>
          </cell>
          <cell r="I2801">
            <v>144.65600000000001</v>
          </cell>
        </row>
        <row r="2802">
          <cell r="A2802" t="str">
            <v>8551CC</v>
          </cell>
          <cell r="I2802">
            <v>192.88</v>
          </cell>
        </row>
        <row r="2803">
          <cell r="A2803" t="str">
            <v>8551CD</v>
          </cell>
          <cell r="I2803">
            <v>251.12800000000004</v>
          </cell>
        </row>
        <row r="2804">
          <cell r="A2804" t="str">
            <v>8552AA</v>
          </cell>
          <cell r="I2804">
            <v>1416.3200000000002</v>
          </cell>
        </row>
        <row r="2805">
          <cell r="A2805" t="str">
            <v>8552AB</v>
          </cell>
          <cell r="I2805">
            <v>1445.816</v>
          </cell>
        </row>
        <row r="2806">
          <cell r="A2806" t="str">
            <v>8552AC</v>
          </cell>
          <cell r="I2806">
            <v>1605.056</v>
          </cell>
        </row>
        <row r="2807">
          <cell r="A2807" t="str">
            <v>8552AD</v>
          </cell>
          <cell r="I2807">
            <v>1237.6080000000002</v>
          </cell>
        </row>
        <row r="2808">
          <cell r="A2808" t="str">
            <v>8552BA</v>
          </cell>
          <cell r="I2808">
            <v>1416.3200000000002</v>
          </cell>
        </row>
        <row r="2809">
          <cell r="A2809" t="str">
            <v>8552BB</v>
          </cell>
          <cell r="I2809">
            <v>1445.816</v>
          </cell>
        </row>
        <row r="2810">
          <cell r="A2810" t="str">
            <v>8552CA</v>
          </cell>
          <cell r="I2810">
            <v>1639.9759999999999</v>
          </cell>
        </row>
        <row r="2811">
          <cell r="A2811" t="str">
            <v>8552CB</v>
          </cell>
          <cell r="I2811">
            <v>1684.712</v>
          </cell>
        </row>
        <row r="2812">
          <cell r="A2812" t="str">
            <v>8552CC</v>
          </cell>
          <cell r="I2812">
            <v>1847.08</v>
          </cell>
        </row>
        <row r="2813">
          <cell r="A2813" t="str">
            <v>8552CD</v>
          </cell>
          <cell r="I2813">
            <v>1973.7040000000002</v>
          </cell>
        </row>
        <row r="2814">
          <cell r="A2814" t="str">
            <v>8552XA</v>
          </cell>
          <cell r="I2814">
            <v>1445.816</v>
          </cell>
        </row>
        <row r="2815">
          <cell r="A2815" t="str">
            <v>8552XB</v>
          </cell>
          <cell r="I2815">
            <v>1847.08</v>
          </cell>
        </row>
        <row r="2816">
          <cell r="A2816" t="str">
            <v>8552XC</v>
          </cell>
          <cell r="I2816">
            <v>546.67200000000003</v>
          </cell>
        </row>
        <row r="2817">
          <cell r="A2817" t="str">
            <v>8553AA</v>
          </cell>
          <cell r="I2817">
            <v>133.44800000000001</v>
          </cell>
        </row>
        <row r="2818">
          <cell r="A2818" t="str">
            <v>8553AB</v>
          </cell>
          <cell r="I2818">
            <v>354.44000000000005</v>
          </cell>
        </row>
        <row r="2819">
          <cell r="A2819" t="str">
            <v>8555AA</v>
          </cell>
          <cell r="I2819">
            <v>103.36</v>
          </cell>
        </row>
        <row r="2820">
          <cell r="A2820" t="str">
            <v>8555AB</v>
          </cell>
          <cell r="I2820">
            <v>133.08800000000002</v>
          </cell>
        </row>
        <row r="2821">
          <cell r="A2821" t="str">
            <v>8555AC</v>
          </cell>
          <cell r="I2821">
            <v>117.04000000000002</v>
          </cell>
        </row>
        <row r="2822">
          <cell r="A2822" t="str">
            <v>8555AD</v>
          </cell>
          <cell r="I2822">
            <v>133.68800000000002</v>
          </cell>
        </row>
        <row r="2823">
          <cell r="A2823" t="str">
            <v>8555CA</v>
          </cell>
          <cell r="I2823">
            <v>73.600000000000009</v>
          </cell>
        </row>
        <row r="2824">
          <cell r="A2824" t="str">
            <v>8555CB</v>
          </cell>
          <cell r="I2824">
            <v>61.527999999999999</v>
          </cell>
        </row>
        <row r="2825">
          <cell r="A2825" t="str">
            <v>8555CU</v>
          </cell>
          <cell r="I2825">
            <v>85.888000000000005</v>
          </cell>
        </row>
        <row r="2826">
          <cell r="A2826" t="str">
            <v>8555DA</v>
          </cell>
          <cell r="I2826">
            <v>49.752000000000002</v>
          </cell>
        </row>
        <row r="2827">
          <cell r="A2827" t="str">
            <v>8555DB</v>
          </cell>
          <cell r="I2827">
            <v>24.456000000000003</v>
          </cell>
        </row>
        <row r="2828">
          <cell r="A2828" t="str">
            <v>8555EA</v>
          </cell>
          <cell r="I2828">
            <v>34.312000000000005</v>
          </cell>
        </row>
        <row r="2829">
          <cell r="A2829" t="str">
            <v>8555FA</v>
          </cell>
          <cell r="I2829">
            <v>11.888</v>
          </cell>
        </row>
        <row r="2830">
          <cell r="A2830" t="str">
            <v>8555FB</v>
          </cell>
          <cell r="I2830">
            <v>10.192</v>
          </cell>
        </row>
        <row r="2831">
          <cell r="A2831" t="str">
            <v>8555FC</v>
          </cell>
          <cell r="I2831">
            <v>14.600000000000001</v>
          </cell>
        </row>
        <row r="2832">
          <cell r="A2832" t="str">
            <v>8555GA</v>
          </cell>
          <cell r="I2832">
            <v>19.816000000000003</v>
          </cell>
        </row>
        <row r="2833">
          <cell r="A2833" t="str">
            <v>8555MT</v>
          </cell>
          <cell r="I2833">
            <v>19.591999999999999</v>
          </cell>
        </row>
        <row r="2834">
          <cell r="A2834" t="str">
            <v>8561AB</v>
          </cell>
          <cell r="I2834">
            <v>11.176000000000002</v>
          </cell>
        </row>
        <row r="2835">
          <cell r="A2835" t="str">
            <v>8561BA</v>
          </cell>
          <cell r="I2835">
            <v>7.8480000000000008</v>
          </cell>
        </row>
        <row r="2836">
          <cell r="A2836" t="str">
            <v>8566AA</v>
          </cell>
          <cell r="I2836">
            <v>33.224000000000004</v>
          </cell>
        </row>
        <row r="2837">
          <cell r="A2837" t="str">
            <v>8566AB</v>
          </cell>
          <cell r="I2837">
            <v>31.192000000000004</v>
          </cell>
        </row>
        <row r="2838">
          <cell r="A2838" t="str">
            <v>8566AC</v>
          </cell>
          <cell r="I2838">
            <v>37.695999999999998</v>
          </cell>
        </row>
        <row r="2839">
          <cell r="A2839" t="str">
            <v>8566CA</v>
          </cell>
          <cell r="I2839">
            <v>22.856000000000002</v>
          </cell>
        </row>
        <row r="2840">
          <cell r="A2840" t="str">
            <v>8566XA</v>
          </cell>
          <cell r="I2840">
            <v>34.216000000000001</v>
          </cell>
        </row>
        <row r="2841">
          <cell r="A2841" t="str">
            <v>8581AA</v>
          </cell>
          <cell r="I2841">
            <v>18.184000000000001</v>
          </cell>
        </row>
        <row r="2842">
          <cell r="A2842" t="str">
            <v>8581AB</v>
          </cell>
          <cell r="I2842">
            <v>31.04</v>
          </cell>
        </row>
        <row r="2843">
          <cell r="A2843" t="str">
            <v>8605AA</v>
          </cell>
          <cell r="I2843">
            <v>7.1440000000000001</v>
          </cell>
        </row>
        <row r="2844">
          <cell r="A2844" t="str">
            <v>8605AB</v>
          </cell>
          <cell r="I2844">
            <v>7.3520000000000003</v>
          </cell>
        </row>
        <row r="2845">
          <cell r="A2845" t="str">
            <v>8605AC</v>
          </cell>
          <cell r="I2845">
            <v>12.464</v>
          </cell>
        </row>
        <row r="2846">
          <cell r="A2846" t="str">
            <v>8610AA</v>
          </cell>
          <cell r="I2846">
            <v>6.5280000000000005</v>
          </cell>
        </row>
        <row r="2847">
          <cell r="A2847" t="str">
            <v>8610AB</v>
          </cell>
          <cell r="I2847">
            <v>9.7120000000000015</v>
          </cell>
        </row>
        <row r="2848">
          <cell r="A2848" t="str">
            <v>8610BA</v>
          </cell>
          <cell r="I2848">
            <v>13.256</v>
          </cell>
        </row>
        <row r="2849">
          <cell r="A2849" t="str">
            <v>8610BB</v>
          </cell>
          <cell r="I2849">
            <v>16.216000000000001</v>
          </cell>
        </row>
        <row r="2850">
          <cell r="A2850" t="str">
            <v>8610CA</v>
          </cell>
          <cell r="I2850">
            <v>11.432</v>
          </cell>
        </row>
        <row r="2851">
          <cell r="A2851" t="str">
            <v>8610DA</v>
          </cell>
          <cell r="I2851">
            <v>6.3680000000000003</v>
          </cell>
        </row>
        <row r="2852">
          <cell r="A2852" t="str">
            <v>8610DB</v>
          </cell>
          <cell r="I2852">
            <v>28.72</v>
          </cell>
        </row>
        <row r="2853">
          <cell r="A2853" t="str">
            <v>8615AA</v>
          </cell>
          <cell r="I2853">
            <v>7.4</v>
          </cell>
        </row>
        <row r="2854">
          <cell r="A2854" t="str">
            <v>8615AB</v>
          </cell>
          <cell r="I2854">
            <v>8.1760000000000002</v>
          </cell>
        </row>
        <row r="2855">
          <cell r="A2855" t="str">
            <v>8615BA</v>
          </cell>
          <cell r="I2855">
            <v>14.128</v>
          </cell>
        </row>
        <row r="2856">
          <cell r="A2856" t="str">
            <v>8615BB</v>
          </cell>
          <cell r="I2856">
            <v>20.776</v>
          </cell>
        </row>
        <row r="2857">
          <cell r="A2857" t="str">
            <v>8615CA</v>
          </cell>
          <cell r="I2857">
            <v>50.752000000000002</v>
          </cell>
        </row>
        <row r="2858">
          <cell r="A2858" t="str">
            <v>8615DA</v>
          </cell>
          <cell r="I2858">
            <v>13.936000000000002</v>
          </cell>
        </row>
        <row r="2859">
          <cell r="A2859" t="str">
            <v>8615DB</v>
          </cell>
          <cell r="I2859">
            <v>21.176000000000002</v>
          </cell>
        </row>
        <row r="2860">
          <cell r="A2860" t="str">
            <v>8620AA</v>
          </cell>
          <cell r="I2860">
            <v>15.296000000000001</v>
          </cell>
        </row>
        <row r="2861">
          <cell r="A2861" t="str">
            <v>8620BA</v>
          </cell>
          <cell r="I2861">
            <v>19.824000000000002</v>
          </cell>
        </row>
        <row r="2862">
          <cell r="A2862" t="str">
            <v>8620CA</v>
          </cell>
          <cell r="I2862">
            <v>10.68</v>
          </cell>
        </row>
        <row r="2863">
          <cell r="A2863" t="str">
            <v>8620DA</v>
          </cell>
          <cell r="I2863">
            <v>13.456000000000001</v>
          </cell>
        </row>
        <row r="2864">
          <cell r="A2864" t="str">
            <v>8630AA</v>
          </cell>
          <cell r="I2864">
            <v>25.824000000000002</v>
          </cell>
        </row>
        <row r="2865">
          <cell r="A2865" t="str">
            <v>8630BA</v>
          </cell>
          <cell r="I2865">
            <v>62.975999999999999</v>
          </cell>
        </row>
        <row r="2866">
          <cell r="A2866" t="str">
            <v>8630CA</v>
          </cell>
          <cell r="I2866">
            <v>30.576000000000001</v>
          </cell>
        </row>
        <row r="2867">
          <cell r="A2867" t="str">
            <v>8705AA</v>
          </cell>
          <cell r="I2867">
            <v>34.160000000000004</v>
          </cell>
        </row>
        <row r="2868">
          <cell r="A2868" t="str">
            <v>8705BA</v>
          </cell>
          <cell r="I2868">
            <v>18.663999999999998</v>
          </cell>
        </row>
        <row r="2869">
          <cell r="A2869" t="str">
            <v>8705BB</v>
          </cell>
          <cell r="I2869">
            <v>44.912000000000006</v>
          </cell>
        </row>
        <row r="2870">
          <cell r="A2870" t="str">
            <v>8710BA</v>
          </cell>
          <cell r="I2870">
            <v>87.152000000000001</v>
          </cell>
        </row>
        <row r="2871">
          <cell r="A2871" t="str">
            <v>8710DA</v>
          </cell>
          <cell r="I2871">
            <v>33.607999999999997</v>
          </cell>
        </row>
        <row r="2872">
          <cell r="A2872" t="str">
            <v>8710EA</v>
          </cell>
          <cell r="I2872">
            <v>25.616000000000003</v>
          </cell>
        </row>
        <row r="2873">
          <cell r="A2873" t="str">
            <v>8710FA</v>
          </cell>
          <cell r="I2873">
            <v>1.8480000000000001</v>
          </cell>
        </row>
        <row r="2874">
          <cell r="A2874" t="str">
            <v>8710GA</v>
          </cell>
          <cell r="I2874">
            <v>122.89600000000002</v>
          </cell>
        </row>
        <row r="2875">
          <cell r="A2875" t="str">
            <v>8710HA</v>
          </cell>
          <cell r="I2875">
            <v>117.976</v>
          </cell>
        </row>
        <row r="2876">
          <cell r="A2876" t="str">
            <v>8710XA</v>
          </cell>
          <cell r="I2876">
            <v>220.50400000000002</v>
          </cell>
        </row>
        <row r="2877">
          <cell r="A2877" t="str">
            <v>8710XB</v>
          </cell>
          <cell r="I2877">
            <v>194.04000000000002</v>
          </cell>
        </row>
        <row r="2878">
          <cell r="A2878" t="str">
            <v>8711AA</v>
          </cell>
          <cell r="I2878">
            <v>18.919999999999998</v>
          </cell>
        </row>
        <row r="2879">
          <cell r="A2879" t="str">
            <v>8711BA</v>
          </cell>
          <cell r="I2879">
            <v>33.768000000000001</v>
          </cell>
        </row>
        <row r="2880">
          <cell r="A2880" t="str">
            <v>8711CA</v>
          </cell>
          <cell r="I2880">
            <v>26.072000000000003</v>
          </cell>
        </row>
        <row r="2881">
          <cell r="A2881" t="str">
            <v>8711CB</v>
          </cell>
          <cell r="I2881">
            <v>40.424000000000007</v>
          </cell>
        </row>
        <row r="2882">
          <cell r="A2882" t="str">
            <v>8711DA</v>
          </cell>
          <cell r="I2882">
            <v>27.112000000000002</v>
          </cell>
        </row>
        <row r="2883">
          <cell r="A2883" t="str">
            <v>8711DB</v>
          </cell>
          <cell r="I2883">
            <v>42.912000000000006</v>
          </cell>
        </row>
        <row r="2884">
          <cell r="A2884" t="str">
            <v>8711DC</v>
          </cell>
          <cell r="I2884">
            <v>46.24</v>
          </cell>
        </row>
        <row r="2885">
          <cell r="A2885" t="str">
            <v>8711EA</v>
          </cell>
          <cell r="I2885">
            <v>64.328000000000003</v>
          </cell>
        </row>
        <row r="2886">
          <cell r="A2886" t="str">
            <v>8711FA</v>
          </cell>
          <cell r="I2886">
            <v>308.74400000000003</v>
          </cell>
        </row>
        <row r="2887">
          <cell r="A2887" t="str">
            <v>8711GA</v>
          </cell>
          <cell r="I2887">
            <v>440</v>
          </cell>
        </row>
        <row r="2888">
          <cell r="A2888" t="str">
            <v>8711HA</v>
          </cell>
          <cell r="I2888">
            <v>13.4</v>
          </cell>
        </row>
        <row r="2889">
          <cell r="A2889" t="str">
            <v>8711XA</v>
          </cell>
          <cell r="I2889">
            <v>248</v>
          </cell>
        </row>
        <row r="2890">
          <cell r="A2890" t="str">
            <v>8711XB</v>
          </cell>
          <cell r="I2890">
            <v>244</v>
          </cell>
        </row>
        <row r="2891">
          <cell r="A2891" t="str">
            <v>8711XC</v>
          </cell>
          <cell r="I2891">
            <v>280</v>
          </cell>
        </row>
        <row r="2892">
          <cell r="A2892" t="str">
            <v>8712AA</v>
          </cell>
          <cell r="I2892">
            <v>23.088000000000001</v>
          </cell>
        </row>
        <row r="2893">
          <cell r="A2893" t="str">
            <v>8713AA</v>
          </cell>
          <cell r="I2893">
            <v>19.192</v>
          </cell>
        </row>
        <row r="2894">
          <cell r="A2894" t="str">
            <v>8714AA</v>
          </cell>
          <cell r="I2894">
            <v>399</v>
          </cell>
        </row>
        <row r="2895">
          <cell r="A2895" t="str">
            <v>8715AA</v>
          </cell>
          <cell r="I2895">
            <v>3.9119999999999999</v>
          </cell>
        </row>
        <row r="2896">
          <cell r="A2896" t="str">
            <v>8715BA</v>
          </cell>
          <cell r="I2896">
            <v>9.5359999999999996</v>
          </cell>
        </row>
        <row r="2897">
          <cell r="A2897" t="str">
            <v>8715CA</v>
          </cell>
          <cell r="I2897">
            <v>20.096000000000004</v>
          </cell>
        </row>
        <row r="2898">
          <cell r="A2898" t="str">
            <v>8715CB</v>
          </cell>
          <cell r="I2898">
            <v>32.368000000000002</v>
          </cell>
        </row>
        <row r="2899">
          <cell r="A2899" t="str">
            <v>8715CD</v>
          </cell>
          <cell r="I2899">
            <v>46.024000000000001</v>
          </cell>
        </row>
        <row r="2900">
          <cell r="A2900" t="str">
            <v>8720BB</v>
          </cell>
          <cell r="I2900">
            <v>12.568000000000001</v>
          </cell>
        </row>
        <row r="2901">
          <cell r="A2901" t="str">
            <v>8720CA</v>
          </cell>
          <cell r="I2901">
            <v>56.088000000000001</v>
          </cell>
        </row>
        <row r="2902">
          <cell r="A2902" t="str">
            <v>8720DA</v>
          </cell>
          <cell r="I2902">
            <v>51.296000000000006</v>
          </cell>
        </row>
        <row r="2903">
          <cell r="A2903" t="str">
            <v>8720EA</v>
          </cell>
          <cell r="I2903">
            <v>72</v>
          </cell>
        </row>
        <row r="2904">
          <cell r="A2904" t="str">
            <v>8720EB</v>
          </cell>
          <cell r="I2904">
            <v>53.296000000000006</v>
          </cell>
        </row>
        <row r="2905">
          <cell r="A2905" t="str">
            <v>8720FA</v>
          </cell>
          <cell r="I2905">
            <v>56.088000000000001</v>
          </cell>
        </row>
        <row r="2906">
          <cell r="A2906" t="str">
            <v>8720FB</v>
          </cell>
          <cell r="I2906">
            <v>51.296000000000006</v>
          </cell>
        </row>
        <row r="2907">
          <cell r="A2907" t="str">
            <v>8720GA</v>
          </cell>
          <cell r="I2907">
            <v>71.8</v>
          </cell>
        </row>
        <row r="2908">
          <cell r="A2908" t="str">
            <v>8720HA</v>
          </cell>
          <cell r="I2908">
            <v>53.951999999999998</v>
          </cell>
        </row>
        <row r="2909">
          <cell r="A2909" t="str">
            <v>8720HB</v>
          </cell>
          <cell r="I2909">
            <v>47.360000000000007</v>
          </cell>
        </row>
        <row r="2910">
          <cell r="A2910" t="str">
            <v>8720HC</v>
          </cell>
          <cell r="I2910">
            <v>77.64800000000001</v>
          </cell>
        </row>
        <row r="2911">
          <cell r="A2911" t="str">
            <v>8720HD</v>
          </cell>
          <cell r="I2911">
            <v>32.760000000000005</v>
          </cell>
        </row>
        <row r="2912">
          <cell r="A2912" t="str">
            <v>8720JA</v>
          </cell>
          <cell r="I2912">
            <v>53.951999999999998</v>
          </cell>
        </row>
        <row r="2913">
          <cell r="A2913" t="str">
            <v>8720JB</v>
          </cell>
          <cell r="I2913">
            <v>47.360000000000007</v>
          </cell>
        </row>
        <row r="2914">
          <cell r="A2914" t="str">
            <v>8721AA</v>
          </cell>
          <cell r="I2914">
            <v>65.448000000000008</v>
          </cell>
        </row>
        <row r="2915">
          <cell r="A2915" t="str">
            <v>8721CA</v>
          </cell>
          <cell r="I2915">
            <v>54.879999999999995</v>
          </cell>
        </row>
        <row r="2916">
          <cell r="A2916" t="str">
            <v>8722AA</v>
          </cell>
          <cell r="I2916">
            <v>71.496000000000009</v>
          </cell>
        </row>
        <row r="2917">
          <cell r="A2917" t="str">
            <v>8722BA</v>
          </cell>
          <cell r="I2917">
            <v>22.808000000000003</v>
          </cell>
        </row>
        <row r="2918">
          <cell r="A2918" t="str">
            <v>8722CA</v>
          </cell>
          <cell r="I2918">
            <v>77.855999999999995</v>
          </cell>
        </row>
        <row r="2919">
          <cell r="A2919" t="str">
            <v>8723AA</v>
          </cell>
          <cell r="I2919">
            <v>52.608000000000004</v>
          </cell>
        </row>
        <row r="2920">
          <cell r="A2920" t="str">
            <v>8723BA</v>
          </cell>
          <cell r="I2920">
            <v>33.768000000000001</v>
          </cell>
        </row>
        <row r="2921">
          <cell r="A2921" t="str">
            <v>8801AA</v>
          </cell>
          <cell r="I2921">
            <v>24.016000000000002</v>
          </cell>
        </row>
        <row r="2922">
          <cell r="A2922" t="str">
            <v>8801BA</v>
          </cell>
          <cell r="I2922">
            <v>28.896000000000001</v>
          </cell>
        </row>
        <row r="2923">
          <cell r="A2923" t="str">
            <v>8801CA</v>
          </cell>
          <cell r="I2923">
            <v>44.664000000000001</v>
          </cell>
        </row>
        <row r="2924">
          <cell r="A2924" t="str">
            <v>8801DA</v>
          </cell>
          <cell r="I2924">
            <v>30.656000000000002</v>
          </cell>
        </row>
        <row r="2925">
          <cell r="A2925" t="str">
            <v>8801EA</v>
          </cell>
          <cell r="I2925">
            <v>54.496000000000009</v>
          </cell>
        </row>
        <row r="2926">
          <cell r="A2926" t="str">
            <v>8801FA</v>
          </cell>
          <cell r="I2926">
            <v>38.152000000000001</v>
          </cell>
        </row>
        <row r="2927">
          <cell r="A2927" t="str">
            <v>8801XA</v>
          </cell>
          <cell r="I2927">
            <v>200</v>
          </cell>
        </row>
        <row r="2928">
          <cell r="A2928" t="str">
            <v>8801XB</v>
          </cell>
          <cell r="I2928">
            <v>200</v>
          </cell>
        </row>
        <row r="2929">
          <cell r="A2929" t="str">
            <v>8810AA</v>
          </cell>
          <cell r="I2929">
            <v>47.496000000000002</v>
          </cell>
        </row>
        <row r="2930">
          <cell r="A2930" t="str">
            <v>8810BA</v>
          </cell>
          <cell r="I2930">
            <v>66.256</v>
          </cell>
        </row>
        <row r="2931">
          <cell r="A2931" t="str">
            <v>8810XA</v>
          </cell>
          <cell r="I2931">
            <v>240</v>
          </cell>
        </row>
        <row r="2932">
          <cell r="A2932" t="str">
            <v>8812XA</v>
          </cell>
          <cell r="I2932">
            <v>280</v>
          </cell>
        </row>
        <row r="2933">
          <cell r="A2933" t="str">
            <v>8820AA</v>
          </cell>
          <cell r="I2933">
            <v>346.416</v>
          </cell>
        </row>
        <row r="2934">
          <cell r="A2934" t="str">
            <v>8820AB</v>
          </cell>
          <cell r="I2934">
            <v>107.056</v>
          </cell>
        </row>
        <row r="2935">
          <cell r="A2935" t="str">
            <v>8820ZB</v>
          </cell>
          <cell r="I2935">
            <v>199.45600000000002</v>
          </cell>
        </row>
        <row r="2936">
          <cell r="A2936" t="str">
            <v>8820ZC</v>
          </cell>
          <cell r="I2936">
            <v>346.416</v>
          </cell>
        </row>
        <row r="2937">
          <cell r="A2937" t="str">
            <v>8821AA</v>
          </cell>
          <cell r="I2937">
            <v>237.29600000000002</v>
          </cell>
        </row>
        <row r="2938">
          <cell r="A2938" t="str">
            <v>8821BA</v>
          </cell>
          <cell r="I2938">
            <v>190.65600000000001</v>
          </cell>
        </row>
        <row r="2939">
          <cell r="A2939" t="str">
            <v>8822AA</v>
          </cell>
          <cell r="I2939">
            <v>161.61600000000001</v>
          </cell>
        </row>
        <row r="2940">
          <cell r="A2940" t="str">
            <v>8822AB</v>
          </cell>
          <cell r="I2940">
            <v>212.65600000000001</v>
          </cell>
        </row>
        <row r="2941">
          <cell r="A2941" t="str">
            <v>8822AC</v>
          </cell>
          <cell r="I2941">
            <v>318.25600000000003</v>
          </cell>
        </row>
        <row r="2942">
          <cell r="A2942" t="str">
            <v>8823AA</v>
          </cell>
          <cell r="I2942">
            <v>245.21600000000001</v>
          </cell>
        </row>
        <row r="2943">
          <cell r="A2943" t="str">
            <v>8823AB</v>
          </cell>
          <cell r="I2943">
            <v>293.61599999999999</v>
          </cell>
        </row>
        <row r="2944">
          <cell r="A2944" t="str">
            <v>8826AA</v>
          </cell>
          <cell r="I2944">
            <v>393.61599999999999</v>
          </cell>
        </row>
        <row r="2945">
          <cell r="A2945" t="str">
            <v>8826AB</v>
          </cell>
          <cell r="I2945">
            <v>512.41600000000005</v>
          </cell>
        </row>
        <row r="2946">
          <cell r="A2946" t="str">
            <v>8920AA</v>
          </cell>
          <cell r="I2946">
            <v>231.49600000000001</v>
          </cell>
        </row>
        <row r="2947">
          <cell r="A2947" t="str">
            <v>8920AB</v>
          </cell>
          <cell r="I2947">
            <v>14.512</v>
          </cell>
        </row>
        <row r="2948">
          <cell r="A2948" t="str">
            <v>8920AC</v>
          </cell>
          <cell r="I2948">
            <v>19.263999999999999</v>
          </cell>
        </row>
        <row r="2949">
          <cell r="A2949" t="str">
            <v>8920AD</v>
          </cell>
          <cell r="I2949">
            <v>35.96</v>
          </cell>
        </row>
        <row r="2950">
          <cell r="A2950" t="str">
            <v>8920AE</v>
          </cell>
          <cell r="I2950">
            <v>10.104000000000001</v>
          </cell>
        </row>
        <row r="2951">
          <cell r="A2951" t="str">
            <v>8950AA</v>
          </cell>
          <cell r="I2951">
            <v>69.504000000000005</v>
          </cell>
        </row>
        <row r="2952">
          <cell r="A2952" t="str">
            <v>8950BA</v>
          </cell>
          <cell r="I2952">
            <v>39.096000000000004</v>
          </cell>
        </row>
        <row r="2953">
          <cell r="A2953" t="str">
            <v>8950CA</v>
          </cell>
          <cell r="I2953">
            <v>51.912000000000006</v>
          </cell>
        </row>
        <row r="2954">
          <cell r="A2954" t="str">
            <v>8955AA</v>
          </cell>
          <cell r="I2954">
            <v>11.728000000000002</v>
          </cell>
        </row>
        <row r="2955">
          <cell r="A2955" t="str">
            <v>8955AB</v>
          </cell>
          <cell r="I2955">
            <v>4.6880000000000006</v>
          </cell>
        </row>
        <row r="2956">
          <cell r="A2956" t="str">
            <v>8955AC</v>
          </cell>
          <cell r="I2956">
            <v>3.5200000000000005</v>
          </cell>
        </row>
        <row r="2957">
          <cell r="A2957" t="str">
            <v>8955AD</v>
          </cell>
          <cell r="I2957">
            <v>2.7360000000000002</v>
          </cell>
        </row>
        <row r="2958">
          <cell r="A2958" t="str">
            <v>8960AA</v>
          </cell>
          <cell r="I2958">
            <v>80.360000000000014</v>
          </cell>
        </row>
        <row r="2959">
          <cell r="A2959" t="str">
            <v>8960BA</v>
          </cell>
          <cell r="I2959">
            <v>56.896000000000008</v>
          </cell>
        </row>
        <row r="2960">
          <cell r="A2960" t="str">
            <v>9220EA</v>
          </cell>
          <cell r="I2960">
            <v>33.968000000000004</v>
          </cell>
        </row>
        <row r="2961">
          <cell r="A2961" t="str">
            <v>9520AA</v>
          </cell>
          <cell r="I2961">
            <v>85.130156999999997</v>
          </cell>
        </row>
        <row r="2962">
          <cell r="A2962" t="str">
            <v>9610AB</v>
          </cell>
          <cell r="I2962">
            <v>207.404246</v>
          </cell>
        </row>
        <row r="2963">
          <cell r="A2963" t="str">
            <v>9620AA</v>
          </cell>
          <cell r="I2963">
            <v>25.249276999999999</v>
          </cell>
        </row>
        <row r="2964">
          <cell r="A2964" t="str">
            <v>9700AA</v>
          </cell>
          <cell r="I2964">
            <v>4.1576849999999999</v>
          </cell>
        </row>
        <row r="2965">
          <cell r="A2965" t="str">
            <v>9700BA</v>
          </cell>
          <cell r="I2965">
            <v>146.387745</v>
          </cell>
        </row>
        <row r="2966">
          <cell r="A2966" t="str">
            <v>9700BB</v>
          </cell>
          <cell r="I2966">
            <v>190.26949499999998</v>
          </cell>
        </row>
        <row r="2967">
          <cell r="A2967" t="str">
            <v>9700BC</v>
          </cell>
          <cell r="I2967">
            <v>207.66262499999999</v>
          </cell>
        </row>
        <row r="2968">
          <cell r="A2968" t="str">
            <v>9700BD</v>
          </cell>
          <cell r="I2968">
            <v>220.18886999999998</v>
          </cell>
        </row>
        <row r="2969">
          <cell r="A2969" t="str">
            <v>9700BE</v>
          </cell>
          <cell r="I2969">
            <v>334.37893499999996</v>
          </cell>
        </row>
        <row r="2970">
          <cell r="A2970" t="str">
            <v>9700CA</v>
          </cell>
          <cell r="I2970">
            <v>380.64536999999996</v>
          </cell>
        </row>
        <row r="2971">
          <cell r="A2971" t="str">
            <v>9700DA</v>
          </cell>
          <cell r="I2971">
            <v>105.93674999999999</v>
          </cell>
        </row>
        <row r="2972">
          <cell r="A2972" t="str">
            <v>9700DB</v>
          </cell>
          <cell r="I2972">
            <v>110.8125</v>
          </cell>
        </row>
        <row r="2973">
          <cell r="A2973" t="str">
            <v>9700DC</v>
          </cell>
          <cell r="I2973">
            <v>123.33874499999999</v>
          </cell>
        </row>
        <row r="2974">
          <cell r="A2974" t="str">
            <v>9700DD</v>
          </cell>
          <cell r="I2974">
            <v>130.98037499999998</v>
          </cell>
        </row>
        <row r="2975">
          <cell r="A2975" t="str">
            <v>9700DE</v>
          </cell>
          <cell r="I2975">
            <v>203.39855999999997</v>
          </cell>
        </row>
        <row r="2976">
          <cell r="A2976" t="str">
            <v>SC001</v>
          </cell>
          <cell r="I2976">
            <v>16.4084</v>
          </cell>
        </row>
        <row r="2977">
          <cell r="A2977" t="str">
            <v>SC001A</v>
          </cell>
          <cell r="I2977">
            <v>0</v>
          </cell>
        </row>
        <row r="2978">
          <cell r="A2978" t="str">
            <v>SC001B</v>
          </cell>
          <cell r="I2978">
            <v>0</v>
          </cell>
        </row>
        <row r="2979">
          <cell r="A2979" t="str">
            <v>SC001C</v>
          </cell>
          <cell r="I2979">
            <v>0</v>
          </cell>
        </row>
        <row r="2980">
          <cell r="A2980" t="str">
            <v>SC005</v>
          </cell>
          <cell r="I2980">
            <v>533.4</v>
          </cell>
        </row>
        <row r="2981">
          <cell r="A2981" t="str">
            <v>SC007</v>
          </cell>
          <cell r="I2981">
            <v>63.5</v>
          </cell>
        </row>
        <row r="2982">
          <cell r="A2982" t="str">
            <v>SC008</v>
          </cell>
          <cell r="I2982">
            <v>487.32440000000003</v>
          </cell>
        </row>
        <row r="2983">
          <cell r="A2983" t="str">
            <v>SC009</v>
          </cell>
          <cell r="I2983">
            <v>723.67140000000006</v>
          </cell>
        </row>
        <row r="2984">
          <cell r="A2984" t="str">
            <v>SC010</v>
          </cell>
          <cell r="I2984">
            <v>651.58619999999996</v>
          </cell>
        </row>
        <row r="2985">
          <cell r="A2985" t="str">
            <v>SC011</v>
          </cell>
          <cell r="I2985">
            <v>769.68349999999998</v>
          </cell>
        </row>
        <row r="2986">
          <cell r="A2986" t="str">
            <v>SC012</v>
          </cell>
          <cell r="I2986">
            <v>798.25849999999991</v>
          </cell>
        </row>
        <row r="2987">
          <cell r="A2987" t="str">
            <v>SC013</v>
          </cell>
          <cell r="I2987">
            <v>892.70839999999998</v>
          </cell>
        </row>
        <row r="2988">
          <cell r="A2988" t="str">
            <v>SC014</v>
          </cell>
          <cell r="I2988">
            <v>955.8528</v>
          </cell>
        </row>
        <row r="2989">
          <cell r="A2989" t="str">
            <v>SC014</v>
          </cell>
          <cell r="I2989">
            <v>1038.8473000000001</v>
          </cell>
        </row>
        <row r="2990">
          <cell r="A2990" t="str">
            <v>SC015</v>
          </cell>
          <cell r="I2990">
            <v>1663.7</v>
          </cell>
        </row>
        <row r="2991">
          <cell r="A2991" t="str">
            <v>SC016</v>
          </cell>
          <cell r="I2991">
            <v>482.346</v>
          </cell>
        </row>
        <row r="2992">
          <cell r="A2992" t="str">
            <v>SC017</v>
          </cell>
          <cell r="I2992">
            <v>1069.3399999999999</v>
          </cell>
        </row>
        <row r="2993">
          <cell r="A2993" t="str">
            <v>SC018</v>
          </cell>
          <cell r="I2993">
            <v>57.15</v>
          </cell>
        </row>
        <row r="2994">
          <cell r="A2994" t="str">
            <v>SC019</v>
          </cell>
          <cell r="I2994">
            <v>40.322499999999998</v>
          </cell>
        </row>
        <row r="2995">
          <cell r="A2995" t="str">
            <v>SC020</v>
          </cell>
          <cell r="I2995">
            <v>76.098399999999998</v>
          </cell>
        </row>
        <row r="2996">
          <cell r="A2996" t="str">
            <v>SC021</v>
          </cell>
          <cell r="I2996">
            <v>20.637499999999999</v>
          </cell>
        </row>
        <row r="2997">
          <cell r="A2997" t="str">
            <v>SC022</v>
          </cell>
          <cell r="I2997">
            <v>104.77500000000001</v>
          </cell>
        </row>
        <row r="2998">
          <cell r="A2998" t="str">
            <v>SC023</v>
          </cell>
          <cell r="I2998">
            <v>100.965</v>
          </cell>
        </row>
        <row r="2999">
          <cell r="A2999" t="str">
            <v>SC024</v>
          </cell>
          <cell r="I2999">
            <v>4.8300000000000003E-2</v>
          </cell>
        </row>
        <row r="3000">
          <cell r="A3000" t="str">
            <v>SC025</v>
          </cell>
          <cell r="I3000">
            <v>235.7628</v>
          </cell>
        </row>
        <row r="3001">
          <cell r="A3001" t="str">
            <v>SC026</v>
          </cell>
          <cell r="I3001">
            <v>1431.925</v>
          </cell>
        </row>
        <row r="3002">
          <cell r="A3002" t="str">
            <v>SC027</v>
          </cell>
          <cell r="I3002">
            <v>227.33</v>
          </cell>
        </row>
        <row r="3003">
          <cell r="A3003" t="str">
            <v>SC028</v>
          </cell>
          <cell r="I3003">
            <v>98.120200000000011</v>
          </cell>
        </row>
        <row r="3004">
          <cell r="A3004" t="str">
            <v>SC029</v>
          </cell>
          <cell r="I3004">
            <v>77.838300000000004</v>
          </cell>
        </row>
        <row r="3005">
          <cell r="A3005" t="str">
            <v>SC030</v>
          </cell>
          <cell r="I3005">
            <v>882.65</v>
          </cell>
        </row>
        <row r="3006">
          <cell r="A3006" t="str">
            <v>SC031</v>
          </cell>
          <cell r="I3006">
            <v>57.15</v>
          </cell>
        </row>
        <row r="3007">
          <cell r="A3007" t="str">
            <v>WIND001</v>
          </cell>
          <cell r="I3007">
            <v>16.625</v>
          </cell>
        </row>
        <row r="3008">
          <cell r="A3008" t="str">
            <v>WIND002</v>
          </cell>
          <cell r="I3008">
            <v>25.4163</v>
          </cell>
        </row>
        <row r="3009">
          <cell r="A3009" t="str">
            <v>WIND003</v>
          </cell>
          <cell r="I3009">
            <v>34.912500000000001</v>
          </cell>
        </row>
        <row r="3010">
          <cell r="A3010" t="str">
            <v>WIND004</v>
          </cell>
          <cell r="I3010">
            <v>44.412500000000001</v>
          </cell>
        </row>
        <row r="3011">
          <cell r="A3011" t="str">
            <v>WIND005</v>
          </cell>
          <cell r="I3011">
            <v>58.9</v>
          </cell>
        </row>
        <row r="3012">
          <cell r="A3012" t="str">
            <v>WIND011</v>
          </cell>
          <cell r="I3012">
            <v>47.024999999999999</v>
          </cell>
        </row>
        <row r="3013">
          <cell r="A3013" t="str">
            <v>WIND013</v>
          </cell>
          <cell r="I3013">
            <v>18.524999999999999</v>
          </cell>
        </row>
        <row r="3014">
          <cell r="A3014" t="str">
            <v>WIND014</v>
          </cell>
          <cell r="I3014">
            <v>29.924999999999997</v>
          </cell>
        </row>
        <row r="3015">
          <cell r="A3015" t="str">
            <v>WIND015</v>
          </cell>
          <cell r="I3015">
            <v>34.912500000000001</v>
          </cell>
        </row>
        <row r="3016">
          <cell r="A3016" t="str">
            <v>WIND016</v>
          </cell>
          <cell r="I3016">
            <v>29.45</v>
          </cell>
        </row>
        <row r="3017">
          <cell r="A3017" t="str">
            <v>WIND017</v>
          </cell>
          <cell r="I3017">
            <v>34.912500000000001</v>
          </cell>
        </row>
        <row r="3018">
          <cell r="A3018" t="str">
            <v>WIND018</v>
          </cell>
          <cell r="I3018">
            <v>4.2749999999999995</v>
          </cell>
        </row>
        <row r="3019">
          <cell r="A3019" t="str">
            <v>WIND019</v>
          </cell>
          <cell r="I3019">
            <v>4.9874999999999998</v>
          </cell>
        </row>
        <row r="3020">
          <cell r="A3020" t="str">
            <v>WIND022</v>
          </cell>
          <cell r="I3020">
            <v>4.0374999999999996</v>
          </cell>
        </row>
        <row r="3021">
          <cell r="A3021" t="str">
            <v>WIND023</v>
          </cell>
          <cell r="I3021">
            <v>6.4124999999999996</v>
          </cell>
        </row>
        <row r="3022">
          <cell r="A3022" t="str">
            <v>WIND024</v>
          </cell>
          <cell r="I3022">
            <v>6.4124999999999996</v>
          </cell>
        </row>
        <row r="3023">
          <cell r="A3023" t="str">
            <v>FAB061</v>
          </cell>
          <cell r="I3023">
            <v>7.8000000000000007</v>
          </cell>
        </row>
        <row r="3024">
          <cell r="A3024" t="str">
            <v>FAB062</v>
          </cell>
          <cell r="I3024">
            <v>7.8000000000000007</v>
          </cell>
        </row>
        <row r="3025">
          <cell r="A3025" t="str">
            <v>FAB063</v>
          </cell>
          <cell r="I3025">
            <v>7.8000000000000007</v>
          </cell>
        </row>
        <row r="3026">
          <cell r="A3026" t="str">
            <v>FAB064</v>
          </cell>
          <cell r="I3026">
            <v>7.8000000000000007</v>
          </cell>
        </row>
        <row r="3027">
          <cell r="A3027" t="str">
            <v>FAB065</v>
          </cell>
          <cell r="I3027">
            <v>3.6</v>
          </cell>
        </row>
        <row r="3028">
          <cell r="A3028" t="str">
            <v>FAB066</v>
          </cell>
          <cell r="I3028">
            <v>3.6</v>
          </cell>
        </row>
        <row r="3029">
          <cell r="A3029" t="str">
            <v>FAB067</v>
          </cell>
          <cell r="I3029">
            <v>31.92</v>
          </cell>
        </row>
        <row r="3030">
          <cell r="A3030" t="str">
            <v>FAB068</v>
          </cell>
          <cell r="I3030">
            <v>7.2</v>
          </cell>
        </row>
        <row r="3031">
          <cell r="A3031" t="str">
            <v>FAB071</v>
          </cell>
          <cell r="I3031">
            <v>63.312000000000005</v>
          </cell>
        </row>
        <row r="3032">
          <cell r="A3032" t="str">
            <v>FAB072</v>
          </cell>
          <cell r="I3032">
            <v>81.975999999999999</v>
          </cell>
        </row>
        <row r="3033">
          <cell r="A3033" t="str">
            <v>FAB073</v>
          </cell>
          <cell r="I3033">
            <v>107.976</v>
          </cell>
        </row>
        <row r="3034">
          <cell r="A3034" t="str">
            <v>FAB074</v>
          </cell>
          <cell r="I3034">
            <v>79.304000000000002</v>
          </cell>
        </row>
        <row r="3035">
          <cell r="A3035" t="str">
            <v>FAB075</v>
          </cell>
          <cell r="I3035">
            <v>104.96800000000002</v>
          </cell>
        </row>
        <row r="3036">
          <cell r="A3036" t="str">
            <v>FAB076</v>
          </cell>
          <cell r="I3036">
            <v>138.624</v>
          </cell>
        </row>
        <row r="3037">
          <cell r="A3037" t="str">
            <v>FAB077</v>
          </cell>
          <cell r="I3037">
            <v>50</v>
          </cell>
        </row>
        <row r="3038">
          <cell r="A3038" t="str">
            <v>FAB078</v>
          </cell>
          <cell r="I3038">
            <v>74</v>
          </cell>
        </row>
        <row r="3039">
          <cell r="A3039" t="str">
            <v>FAB079</v>
          </cell>
          <cell r="I3039">
            <v>110</v>
          </cell>
        </row>
        <row r="3040">
          <cell r="A3040" t="str">
            <v>FAB080</v>
          </cell>
          <cell r="I3040">
            <v>68</v>
          </cell>
        </row>
        <row r="3041">
          <cell r="A3041" t="str">
            <v>FAB081</v>
          </cell>
          <cell r="I3041">
            <v>104</v>
          </cell>
        </row>
        <row r="3042">
          <cell r="A3042" t="str">
            <v>FAB082</v>
          </cell>
          <cell r="I3042">
            <v>144</v>
          </cell>
        </row>
        <row r="3043">
          <cell r="A3043" t="str">
            <v>FAB083</v>
          </cell>
          <cell r="I3043">
            <v>77.632000000000005</v>
          </cell>
        </row>
        <row r="3044">
          <cell r="A3044" t="str">
            <v>FAB084</v>
          </cell>
          <cell r="I3044">
            <v>114.96</v>
          </cell>
        </row>
        <row r="3045">
          <cell r="A3045" t="str">
            <v>FAB085</v>
          </cell>
          <cell r="I3045">
            <v>153.28</v>
          </cell>
        </row>
        <row r="3046">
          <cell r="A3046" t="str">
            <v>FAB086</v>
          </cell>
          <cell r="I3046">
            <v>121.39200000000001</v>
          </cell>
        </row>
        <row r="3047">
          <cell r="A3047" t="str">
            <v>FAB087</v>
          </cell>
          <cell r="I3047">
            <v>173.24</v>
          </cell>
        </row>
        <row r="3048">
          <cell r="A3048" t="str">
            <v>FAB088</v>
          </cell>
          <cell r="I3048">
            <v>230.88800000000003</v>
          </cell>
        </row>
        <row r="3049">
          <cell r="A3049" t="str">
            <v>FAB089</v>
          </cell>
          <cell r="I3049">
            <v>188.24</v>
          </cell>
        </row>
        <row r="3050">
          <cell r="A3050" t="str">
            <v>FAB090</v>
          </cell>
          <cell r="I3050">
            <v>249.88800000000003</v>
          </cell>
        </row>
        <row r="3051">
          <cell r="A3051" t="str">
            <v>FAB091</v>
          </cell>
          <cell r="I3051">
            <v>330.86400000000003</v>
          </cell>
        </row>
        <row r="3052">
          <cell r="A3052" t="str">
            <v>FAB071A</v>
          </cell>
          <cell r="I3052">
            <v>57.248000000000005</v>
          </cell>
        </row>
        <row r="3053">
          <cell r="A3053" t="str">
            <v>FAB072A</v>
          </cell>
          <cell r="I3053">
            <v>75.672000000000011</v>
          </cell>
        </row>
        <row r="3054">
          <cell r="A3054" t="str">
            <v>FAB073A</v>
          </cell>
          <cell r="I3054">
            <v>101.47200000000001</v>
          </cell>
        </row>
        <row r="3055">
          <cell r="A3055" t="str">
            <v>FAB074A</v>
          </cell>
          <cell r="I3055">
            <v>52.832000000000008</v>
          </cell>
        </row>
        <row r="3056">
          <cell r="A3056" t="str">
            <v>FAB075A</v>
          </cell>
          <cell r="I3056">
            <v>86.2</v>
          </cell>
        </row>
        <row r="3057">
          <cell r="A3057" t="str">
            <v>FAB076A</v>
          </cell>
          <cell r="I3057">
            <v>121.42400000000001</v>
          </cell>
        </row>
        <row r="3058">
          <cell r="A3058" t="str">
            <v>FAB077A</v>
          </cell>
          <cell r="I3058">
            <v>43.304000000000002</v>
          </cell>
        </row>
        <row r="3059">
          <cell r="A3059" t="str">
            <v>FAB078A</v>
          </cell>
          <cell r="I3059">
            <v>59</v>
          </cell>
        </row>
        <row r="3060">
          <cell r="A3060" t="str">
            <v>FAB079A</v>
          </cell>
          <cell r="I3060">
            <v>94.504000000000005</v>
          </cell>
        </row>
        <row r="3061">
          <cell r="A3061" t="str">
            <v>FAB080A</v>
          </cell>
          <cell r="I3061">
            <v>62</v>
          </cell>
        </row>
        <row r="3062">
          <cell r="A3062" t="str">
            <v>FAB081A</v>
          </cell>
          <cell r="I3062">
            <v>86.4</v>
          </cell>
        </row>
        <row r="3063">
          <cell r="A3063" t="str">
            <v>FAB082A</v>
          </cell>
          <cell r="I3063">
            <v>128</v>
          </cell>
        </row>
        <row r="3064">
          <cell r="A3064" t="str">
            <v>FAB083A</v>
          </cell>
          <cell r="I3064">
            <v>65.144000000000005</v>
          </cell>
        </row>
        <row r="3065">
          <cell r="A3065" t="str">
            <v>FAB084A</v>
          </cell>
          <cell r="I3065">
            <v>101.68</v>
          </cell>
        </row>
        <row r="3066">
          <cell r="A3066" t="str">
            <v>FAB085A</v>
          </cell>
          <cell r="I3066">
            <v>128.96800000000002</v>
          </cell>
        </row>
        <row r="3067">
          <cell r="A3067" t="str">
            <v>FAB086A</v>
          </cell>
          <cell r="I3067">
            <v>106.08</v>
          </cell>
        </row>
        <row r="3068">
          <cell r="A3068" t="str">
            <v>FAB087A</v>
          </cell>
          <cell r="I3068">
            <v>156.4</v>
          </cell>
        </row>
        <row r="3069">
          <cell r="A3069" t="str">
            <v>FAB088A</v>
          </cell>
          <cell r="I3069">
            <v>202.184</v>
          </cell>
        </row>
        <row r="3070">
          <cell r="A3070" t="str">
            <v>FAB089A</v>
          </cell>
          <cell r="I3070">
            <v>180.904</v>
          </cell>
        </row>
        <row r="3071">
          <cell r="A3071" t="str">
            <v>FAB090A</v>
          </cell>
          <cell r="I3071">
            <v>201.328</v>
          </cell>
        </row>
        <row r="3072">
          <cell r="A3072" t="str">
            <v>FAB091A</v>
          </cell>
          <cell r="I3072">
            <v>300.30400000000003</v>
          </cell>
        </row>
        <row r="3073">
          <cell r="A3073" t="str">
            <v>FAB071B</v>
          </cell>
          <cell r="I3073">
            <v>49.424000000000007</v>
          </cell>
        </row>
        <row r="3074">
          <cell r="A3074" t="str">
            <v>FAB072B</v>
          </cell>
          <cell r="I3074">
            <v>61.472000000000008</v>
          </cell>
        </row>
        <row r="3075">
          <cell r="A3075" t="str">
            <v>FAB073B</v>
          </cell>
          <cell r="I3075">
            <v>82.88</v>
          </cell>
        </row>
        <row r="3076">
          <cell r="A3076" t="str">
            <v>FAB074B</v>
          </cell>
          <cell r="I3076">
            <v>66.472000000000008</v>
          </cell>
        </row>
        <row r="3077">
          <cell r="A3077" t="str">
            <v>FAB075B</v>
          </cell>
          <cell r="I3077">
            <v>83.352000000000004</v>
          </cell>
        </row>
        <row r="3078">
          <cell r="A3078" t="str">
            <v>FAB076B</v>
          </cell>
          <cell r="I3078">
            <v>111.81600000000002</v>
          </cell>
        </row>
        <row r="3079">
          <cell r="A3079" t="str">
            <v>FAB077B</v>
          </cell>
          <cell r="I3079">
            <v>38.568000000000005</v>
          </cell>
        </row>
        <row r="3080">
          <cell r="A3080" t="str">
            <v>FAB078B</v>
          </cell>
          <cell r="I3080">
            <v>55.927999999999997</v>
          </cell>
        </row>
        <row r="3081">
          <cell r="A3081" t="str">
            <v>FAB079B</v>
          </cell>
          <cell r="I3081">
            <v>86.784000000000006</v>
          </cell>
        </row>
        <row r="3082">
          <cell r="A3082" t="str">
            <v>FAB080B</v>
          </cell>
          <cell r="I3082">
            <v>57.927999999999997</v>
          </cell>
        </row>
        <row r="3083">
          <cell r="A3083" t="str">
            <v>FAB081B</v>
          </cell>
          <cell r="I3083">
            <v>84.744000000000014</v>
          </cell>
        </row>
        <row r="3084">
          <cell r="A3084" t="str">
            <v>FAB082B</v>
          </cell>
          <cell r="I3084">
            <v>119.55200000000001</v>
          </cell>
        </row>
        <row r="3085">
          <cell r="A3085" t="str">
            <v>FAB083B</v>
          </cell>
          <cell r="I3085">
            <v>62.896000000000008</v>
          </cell>
        </row>
        <row r="3086">
          <cell r="A3086" t="str">
            <v>FAB084B</v>
          </cell>
          <cell r="I3086">
            <v>98.704000000000008</v>
          </cell>
        </row>
        <row r="3087">
          <cell r="A3087" t="str">
            <v>FAB085B</v>
          </cell>
          <cell r="I3087">
            <v>124.99200000000002</v>
          </cell>
        </row>
        <row r="3088">
          <cell r="A3088" t="str">
            <v>FAB086B</v>
          </cell>
          <cell r="I3088">
            <v>101.376</v>
          </cell>
        </row>
        <row r="3089">
          <cell r="A3089" t="str">
            <v>FAB087B</v>
          </cell>
          <cell r="I3089">
            <v>150.304</v>
          </cell>
        </row>
        <row r="3090">
          <cell r="A3090" t="str">
            <v>FAB088B</v>
          </cell>
          <cell r="I3090">
            <v>194.29600000000002</v>
          </cell>
        </row>
        <row r="3091">
          <cell r="A3091" t="str">
            <v>FAB089B</v>
          </cell>
          <cell r="I3091">
            <v>174.184</v>
          </cell>
        </row>
        <row r="3092">
          <cell r="A3092" t="str">
            <v>FAB090B</v>
          </cell>
          <cell r="I3092">
            <v>193.47200000000001</v>
          </cell>
        </row>
        <row r="3093">
          <cell r="A3093" t="str">
            <v>FAB091B</v>
          </cell>
          <cell r="I3093">
            <v>290.00799999999998</v>
          </cell>
        </row>
        <row r="3094">
          <cell r="A3094" t="str">
            <v>RF153</v>
          </cell>
          <cell r="I3094">
            <v>43.017449999999997</v>
          </cell>
        </row>
        <row r="3095">
          <cell r="A3095" t="str">
            <v>RF154</v>
          </cell>
          <cell r="I3095">
            <v>40.195999999999998</v>
          </cell>
        </row>
        <row r="3096">
          <cell r="A3096" t="str">
            <v>RF156</v>
          </cell>
          <cell r="I3096">
            <v>43.017449999999997</v>
          </cell>
        </row>
        <row r="3097">
          <cell r="A3097" t="str">
            <v>RF157</v>
          </cell>
          <cell r="I3097">
            <v>12.17475</v>
          </cell>
        </row>
        <row r="3098">
          <cell r="A3098" t="str">
            <v>RF158</v>
          </cell>
          <cell r="I3098">
            <v>12.17475</v>
          </cell>
        </row>
        <row r="3099">
          <cell r="A3099" t="str">
            <v>RF161</v>
          </cell>
          <cell r="I3099">
            <v>7.1502499999999998</v>
          </cell>
        </row>
        <row r="3100">
          <cell r="A3100" t="str">
            <v>RF162</v>
          </cell>
          <cell r="I3100">
            <v>7.1502499999999998</v>
          </cell>
        </row>
        <row r="3101">
          <cell r="A3101" t="str">
            <v>RF164</v>
          </cell>
          <cell r="I3101">
            <v>2.8987500000000002</v>
          </cell>
        </row>
        <row r="3102">
          <cell r="A3102" t="str">
            <v>RF166</v>
          </cell>
          <cell r="I3102">
            <v>1.50735</v>
          </cell>
        </row>
        <row r="3103">
          <cell r="A3103" t="str">
            <v>RF167</v>
          </cell>
          <cell r="I3103">
            <v>1.50735</v>
          </cell>
        </row>
        <row r="3104">
          <cell r="A3104" t="str">
            <v>RF170</v>
          </cell>
          <cell r="I3104">
            <v>13.141</v>
          </cell>
        </row>
        <row r="3105">
          <cell r="A3105" t="str">
            <v>RF171</v>
          </cell>
          <cell r="I3105">
            <v>13.141</v>
          </cell>
        </row>
        <row r="3106">
          <cell r="A3106" t="str">
            <v>RF174</v>
          </cell>
          <cell r="I3106">
            <v>24.736000000000001</v>
          </cell>
        </row>
        <row r="3107">
          <cell r="A3107" t="str">
            <v>RF175</v>
          </cell>
          <cell r="I3107">
            <v>24.736000000000001</v>
          </cell>
        </row>
        <row r="3108">
          <cell r="A3108" t="str">
            <v>RF178</v>
          </cell>
          <cell r="I3108">
            <v>26.668500000000002</v>
          </cell>
        </row>
        <row r="3109">
          <cell r="A3109" t="str">
            <v>RF179</v>
          </cell>
          <cell r="I3109">
            <v>26.668500000000002</v>
          </cell>
        </row>
        <row r="3110">
          <cell r="A3110" t="str">
            <v>RF181</v>
          </cell>
          <cell r="I3110">
            <v>27.055</v>
          </cell>
        </row>
        <row r="3111">
          <cell r="A3111" t="str">
            <v>RF182</v>
          </cell>
          <cell r="I3111">
            <v>36.331000000000003</v>
          </cell>
        </row>
        <row r="3112">
          <cell r="A3112" t="str">
            <v>RF183</v>
          </cell>
          <cell r="I3112">
            <v>1.9325000000000001</v>
          </cell>
        </row>
        <row r="3113">
          <cell r="A3113" t="str">
            <v>RF184</v>
          </cell>
          <cell r="I3113">
            <v>15.26675</v>
          </cell>
        </row>
        <row r="3114">
          <cell r="A3114" t="str">
            <v>RF185</v>
          </cell>
          <cell r="I3114">
            <v>16.039750000000002</v>
          </cell>
        </row>
        <row r="3115">
          <cell r="A3115" t="str">
            <v>RF186</v>
          </cell>
          <cell r="I3115">
            <v>21.2575</v>
          </cell>
        </row>
        <row r="3116">
          <cell r="A3116" t="str">
            <v>RF187</v>
          </cell>
          <cell r="I3116">
            <v>25.509</v>
          </cell>
        </row>
        <row r="3117">
          <cell r="A3117" t="str">
            <v>RF188</v>
          </cell>
          <cell r="I3117">
            <v>10.048999999999999</v>
          </cell>
        </row>
        <row r="3118">
          <cell r="A3118" t="str">
            <v>RF189</v>
          </cell>
          <cell r="I3118">
            <v>11.5173135</v>
          </cell>
        </row>
        <row r="3119">
          <cell r="A3119" t="str">
            <v>RF190</v>
          </cell>
          <cell r="I3119">
            <v>7.3435000000000006</v>
          </cell>
        </row>
        <row r="3120">
          <cell r="A3120" t="str">
            <v>RF191</v>
          </cell>
          <cell r="I3120">
            <v>7.73</v>
          </cell>
        </row>
        <row r="3121">
          <cell r="A3121" t="str">
            <v>RF192</v>
          </cell>
          <cell r="I3121">
            <v>6.5705</v>
          </cell>
        </row>
        <row r="3122">
          <cell r="A3122" t="str">
            <v>RF193</v>
          </cell>
          <cell r="I3122">
            <v>36.717500000000001</v>
          </cell>
        </row>
        <row r="3123">
          <cell r="A3123" t="str">
            <v>RF194</v>
          </cell>
          <cell r="I3123">
            <v>16.233000000000001</v>
          </cell>
        </row>
        <row r="3124">
          <cell r="A3124" t="str">
            <v>RF195</v>
          </cell>
          <cell r="I3124">
            <v>190.93100000000001</v>
          </cell>
        </row>
        <row r="3125">
          <cell r="A3125" t="str">
            <v>A001</v>
          </cell>
          <cell r="I3125">
            <v>180.5</v>
          </cell>
        </row>
        <row r="3126">
          <cell r="A3126" t="str">
            <v>A002</v>
          </cell>
          <cell r="I3126">
            <v>201.39999999999998</v>
          </cell>
        </row>
        <row r="3127">
          <cell r="A3127" t="str">
            <v>A003</v>
          </cell>
          <cell r="I3127">
            <v>222.29999999999998</v>
          </cell>
        </row>
        <row r="3128">
          <cell r="A3128" t="str">
            <v>A004</v>
          </cell>
          <cell r="I3128">
            <v>199.5</v>
          </cell>
        </row>
        <row r="3129">
          <cell r="A3129" t="str">
            <v>A005</v>
          </cell>
          <cell r="I3129">
            <v>114</v>
          </cell>
        </row>
        <row r="3130">
          <cell r="A3130" t="str">
            <v>A006</v>
          </cell>
          <cell r="I3130">
            <v>90.25</v>
          </cell>
        </row>
        <row r="3131">
          <cell r="A3131" t="str">
            <v>A007</v>
          </cell>
          <cell r="I3131">
            <v>142.5</v>
          </cell>
        </row>
        <row r="3132">
          <cell r="A3132" t="str">
            <v>A008</v>
          </cell>
          <cell r="I3132">
            <v>8.36</v>
          </cell>
        </row>
        <row r="3133">
          <cell r="A3133" t="str">
            <v>A009</v>
          </cell>
          <cell r="I3133">
            <v>266</v>
          </cell>
        </row>
        <row r="3134">
          <cell r="A3134" t="str">
            <v>A010</v>
          </cell>
          <cell r="I3134">
            <v>285</v>
          </cell>
        </row>
        <row r="3135">
          <cell r="A3135" t="str">
            <v>A011</v>
          </cell>
          <cell r="I3135">
            <v>28.5</v>
          </cell>
        </row>
        <row r="3136">
          <cell r="A3136" t="str">
            <v>A012</v>
          </cell>
          <cell r="I3136">
            <v>71.25</v>
          </cell>
        </row>
        <row r="3137">
          <cell r="A3137" t="str">
            <v>A013</v>
          </cell>
          <cell r="I3137">
            <v>47.5</v>
          </cell>
        </row>
        <row r="3138">
          <cell r="A3138" t="str">
            <v>A014</v>
          </cell>
          <cell r="I3138">
            <v>28.5</v>
          </cell>
        </row>
        <row r="3139">
          <cell r="A3139" t="str">
            <v>A015</v>
          </cell>
          <cell r="I3139">
            <v>47.5</v>
          </cell>
        </row>
        <row r="3140">
          <cell r="A3140" t="str">
            <v>A016</v>
          </cell>
          <cell r="I3140">
            <v>9.5</v>
          </cell>
        </row>
        <row r="3141">
          <cell r="A3141" t="str">
            <v>A017</v>
          </cell>
          <cell r="I3141">
            <v>418</v>
          </cell>
        </row>
        <row r="3142">
          <cell r="A3142" t="str">
            <v>A018</v>
          </cell>
          <cell r="I3142">
            <v>446.5</v>
          </cell>
        </row>
        <row r="3143">
          <cell r="A3143" t="str">
            <v>A019</v>
          </cell>
          <cell r="I3143">
            <v>42.75</v>
          </cell>
        </row>
        <row r="3144">
          <cell r="A3144" t="str">
            <v>A020</v>
          </cell>
          <cell r="I3144">
            <v>38</v>
          </cell>
        </row>
        <row r="3145">
          <cell r="A3145" t="str">
            <v>A021</v>
          </cell>
          <cell r="I3145">
            <v>42.75</v>
          </cell>
        </row>
        <row r="3146">
          <cell r="A3146" t="str">
            <v>A022</v>
          </cell>
          <cell r="I3146">
            <v>47.5</v>
          </cell>
        </row>
        <row r="3147">
          <cell r="A3147" t="str">
            <v>A023</v>
          </cell>
          <cell r="I3147">
            <v>57</v>
          </cell>
        </row>
        <row r="3148">
          <cell r="A3148" t="str">
            <v>A024</v>
          </cell>
          <cell r="I3148">
            <v>266</v>
          </cell>
        </row>
        <row r="3149">
          <cell r="A3149" t="str">
            <v>A025</v>
          </cell>
          <cell r="I3149">
            <v>285</v>
          </cell>
        </row>
        <row r="3150">
          <cell r="A3150" t="str">
            <v>A026</v>
          </cell>
          <cell r="I3150">
            <v>28.5</v>
          </cell>
        </row>
        <row r="3151">
          <cell r="A3151" t="str">
            <v>A027</v>
          </cell>
          <cell r="I3151">
            <v>38</v>
          </cell>
        </row>
        <row r="3152">
          <cell r="A3152" t="str">
            <v>A028</v>
          </cell>
          <cell r="I3152">
            <v>66.5</v>
          </cell>
        </row>
        <row r="3153">
          <cell r="A3153" t="str">
            <v>A029</v>
          </cell>
          <cell r="I3153">
            <v>19</v>
          </cell>
        </row>
        <row r="3154">
          <cell r="A3154" t="str">
            <v>A030</v>
          </cell>
          <cell r="I3154">
            <v>66.5</v>
          </cell>
        </row>
        <row r="3155">
          <cell r="A3155" t="str">
            <v>A031</v>
          </cell>
          <cell r="I3155">
            <v>11.399999999999999</v>
          </cell>
        </row>
        <row r="3156">
          <cell r="A3156" t="str">
            <v>A032</v>
          </cell>
          <cell r="I3156">
            <v>12.35</v>
          </cell>
        </row>
        <row r="3157">
          <cell r="A3157" t="str">
            <v>A033</v>
          </cell>
          <cell r="I3157">
            <v>19</v>
          </cell>
        </row>
        <row r="3158">
          <cell r="A3158" t="str">
            <v>A034</v>
          </cell>
          <cell r="I3158">
            <v>71.25</v>
          </cell>
        </row>
        <row r="3159">
          <cell r="A3159" t="str">
            <v>A035</v>
          </cell>
          <cell r="I3159">
            <v>114</v>
          </cell>
        </row>
        <row r="3160">
          <cell r="A3160" t="str">
            <v>A036</v>
          </cell>
          <cell r="I3160">
            <v>123.5</v>
          </cell>
        </row>
        <row r="3161">
          <cell r="A3161" t="str">
            <v>A037</v>
          </cell>
          <cell r="I3161">
            <v>133</v>
          </cell>
        </row>
        <row r="3162">
          <cell r="A3162" t="str">
            <v>A038</v>
          </cell>
          <cell r="I3162">
            <v>16.149999999999999</v>
          </cell>
        </row>
        <row r="3163">
          <cell r="A3163" t="str">
            <v>A039</v>
          </cell>
          <cell r="I3163">
            <v>21.849999999999998</v>
          </cell>
        </row>
        <row r="3164">
          <cell r="A3164" t="str">
            <v>A040</v>
          </cell>
          <cell r="I3164">
            <v>11.399999999999999</v>
          </cell>
        </row>
        <row r="3165">
          <cell r="A3165" t="str">
            <v>A041</v>
          </cell>
          <cell r="I3165">
            <v>23.75</v>
          </cell>
        </row>
        <row r="3166">
          <cell r="A3166" t="str">
            <v>A042</v>
          </cell>
          <cell r="I3166">
            <v>61.75</v>
          </cell>
        </row>
        <row r="3167">
          <cell r="A3167" t="str">
            <v>A043</v>
          </cell>
          <cell r="I3167">
            <v>99.75</v>
          </cell>
        </row>
        <row r="3168">
          <cell r="A3168" t="str">
            <v>A044</v>
          </cell>
          <cell r="I3168">
            <v>14.25</v>
          </cell>
        </row>
        <row r="3169">
          <cell r="A3169" t="str">
            <v>A045</v>
          </cell>
          <cell r="I3169">
            <v>190</v>
          </cell>
        </row>
        <row r="3170">
          <cell r="A3170" t="str">
            <v>A046</v>
          </cell>
          <cell r="I3170">
            <v>28.5</v>
          </cell>
        </row>
        <row r="3171">
          <cell r="A3171">
            <v>1.01</v>
          </cell>
          <cell r="I3171">
            <v>6098.2456140350878</v>
          </cell>
        </row>
        <row r="3172">
          <cell r="A3172">
            <v>1.02</v>
          </cell>
          <cell r="I3172">
            <v>7355</v>
          </cell>
        </row>
        <row r="3173">
          <cell r="A3173">
            <v>1.03</v>
          </cell>
          <cell r="I3173">
            <v>5427.2</v>
          </cell>
        </row>
        <row r="3174">
          <cell r="A3174">
            <v>1.04</v>
          </cell>
          <cell r="I3174">
            <v>4996.75</v>
          </cell>
        </row>
        <row r="3175">
          <cell r="A3175">
            <v>1.05</v>
          </cell>
          <cell r="I3175">
            <v>4471.5</v>
          </cell>
        </row>
        <row r="3176">
          <cell r="A3176">
            <v>1.06</v>
          </cell>
          <cell r="I3176">
            <v>3910.5</v>
          </cell>
        </row>
        <row r="3177">
          <cell r="A3177">
            <v>1.07</v>
          </cell>
          <cell r="I3177">
            <v>2903.8</v>
          </cell>
        </row>
        <row r="3178">
          <cell r="A3178">
            <v>1.08</v>
          </cell>
          <cell r="I3178">
            <v>3693.5</v>
          </cell>
        </row>
        <row r="3179">
          <cell r="A3179">
            <v>1.0900000000000001</v>
          </cell>
          <cell r="I3179">
            <v>2479.4</v>
          </cell>
        </row>
        <row r="3180">
          <cell r="A3180">
            <v>1.1000000000000001</v>
          </cell>
          <cell r="I3180">
            <v>6388</v>
          </cell>
        </row>
        <row r="3181">
          <cell r="A3181">
            <v>1.1100000000000001</v>
          </cell>
          <cell r="I3181">
            <v>5935.5</v>
          </cell>
        </row>
        <row r="3182">
          <cell r="A3182">
            <v>1.1200000000000001</v>
          </cell>
          <cell r="I3182">
            <v>2389.75</v>
          </cell>
        </row>
        <row r="3183">
          <cell r="A3183">
            <v>1.1299999999999999</v>
          </cell>
          <cell r="I3183">
            <v>1694.55</v>
          </cell>
        </row>
        <row r="3184">
          <cell r="A3184">
            <v>2.0099999999999998</v>
          </cell>
          <cell r="I3184">
            <v>142.56</v>
          </cell>
        </row>
        <row r="3185">
          <cell r="A3185">
            <v>2.02</v>
          </cell>
          <cell r="I3185">
            <v>39.096000000000004</v>
          </cell>
        </row>
        <row r="3186">
          <cell r="A3186">
            <v>2.0299999999999998</v>
          </cell>
          <cell r="I3186">
            <v>928.8</v>
          </cell>
        </row>
        <row r="3187">
          <cell r="A3187">
            <v>2.04</v>
          </cell>
          <cell r="I3187">
            <v>928.8</v>
          </cell>
        </row>
        <row r="3188">
          <cell r="A3188">
            <v>2.0499999999999998</v>
          </cell>
          <cell r="I3188">
            <v>129.60000000000002</v>
          </cell>
        </row>
        <row r="3189">
          <cell r="A3189">
            <v>2.06</v>
          </cell>
          <cell r="I3189">
            <v>86.4</v>
          </cell>
        </row>
        <row r="3190">
          <cell r="A3190">
            <v>2.0699999999999998</v>
          </cell>
          <cell r="I3190">
            <v>250</v>
          </cell>
        </row>
        <row r="3191">
          <cell r="A3191">
            <v>2.08</v>
          </cell>
          <cell r="I3191">
            <v>129.60000000000002</v>
          </cell>
        </row>
        <row r="3192">
          <cell r="A3192">
            <v>2.09</v>
          </cell>
          <cell r="I3192">
            <v>90</v>
          </cell>
        </row>
        <row r="3193">
          <cell r="A3193">
            <v>2.1</v>
          </cell>
          <cell r="I3193">
            <v>80</v>
          </cell>
        </row>
        <row r="3194">
          <cell r="A3194">
            <v>2.11</v>
          </cell>
          <cell r="I3194">
            <v>200</v>
          </cell>
        </row>
        <row r="3195">
          <cell r="A3195">
            <v>2.12</v>
          </cell>
          <cell r="I3195">
            <v>300</v>
          </cell>
        </row>
        <row r="3196">
          <cell r="A3196">
            <v>2.13</v>
          </cell>
          <cell r="I3196">
            <v>301</v>
          </cell>
        </row>
        <row r="3197">
          <cell r="A3197">
            <v>2.14</v>
          </cell>
          <cell r="I3197">
            <v>129</v>
          </cell>
        </row>
        <row r="3198">
          <cell r="A3198" t="str">
            <v>ADD001</v>
          </cell>
          <cell r="I3198">
            <v>0</v>
          </cell>
        </row>
      </sheetData>
      <sheetData sheetId="1"/>
      <sheetData sheetId="2">
        <row r="1">
          <cell r="AH1">
            <v>0</v>
          </cell>
        </row>
        <row r="2">
          <cell r="AH2">
            <v>0</v>
          </cell>
        </row>
        <row r="3">
          <cell r="AH3">
            <v>0</v>
          </cell>
        </row>
        <row r="4">
          <cell r="AH4">
            <v>0</v>
          </cell>
        </row>
        <row r="5">
          <cell r="AH5">
            <v>0</v>
          </cell>
        </row>
        <row r="6">
          <cell r="W6" t="str">
            <v>Code</v>
          </cell>
          <cell r="X6" t="str">
            <v>Requirement Type</v>
          </cell>
          <cell r="Y6" t="str">
            <v>Rowtype (H=Header, D=Detail)</v>
          </cell>
          <cell r="Z6" t="str">
            <v>Description</v>
          </cell>
          <cell r="AA6" t="str">
            <v>Works Order Commencement Date</v>
          </cell>
          <cell r="AB6" t="str">
            <v>Works Order Completion Date</v>
          </cell>
          <cell r="AC6" t="str">
            <v>Specification  Ref. Item No.'s</v>
          </cell>
          <cell r="AD6" t="str">
            <v>Works Order Delivery Date</v>
          </cell>
          <cell r="AE6" t="str">
            <v>SOR Code</v>
          </cell>
          <cell r="AF6" t="str">
            <v>SOR Unit</v>
          </cell>
          <cell r="AG6" t="str">
            <v>SOR Qty</v>
          </cell>
          <cell r="AH6" t="str">
            <v>SOR Cost</v>
          </cell>
          <cell r="AI6" t="str">
            <v>Total Cost</v>
          </cell>
        </row>
        <row r="7">
          <cell r="W7" t="str">
            <v>REPB14020</v>
          </cell>
          <cell r="X7" t="str">
            <v>SCAFFOLD</v>
          </cell>
          <cell r="Y7" t="str">
            <v>D</v>
          </cell>
          <cell r="Z7" t="str">
            <v>Additional Hire if required - % per week of total scaffolding costs.  This is to be applied in the event an agreed programme exceeding the duration set out above. An example would be large low level blocks of 4 storeys requiring a large programme duration</v>
          </cell>
          <cell r="AA7">
            <v>0</v>
          </cell>
          <cell r="AB7">
            <v>0</v>
          </cell>
          <cell r="AC7">
            <v>0</v>
          </cell>
          <cell r="AD7">
            <v>0</v>
          </cell>
          <cell r="AE7" t="str">
            <v>SC024</v>
          </cell>
          <cell r="AF7" t="str">
            <v>unit</v>
          </cell>
          <cell r="AG7">
            <v>0</v>
          </cell>
          <cell r="AH7">
            <v>4.8300000000000003E-2</v>
          </cell>
          <cell r="AI7">
            <v>0</v>
          </cell>
        </row>
        <row r="8">
          <cell r="W8" t="str">
            <v>REPB04223</v>
          </cell>
          <cell r="X8" t="str">
            <v>SCAFFOLD</v>
          </cell>
          <cell r="Y8" t="str">
            <v>D</v>
          </cell>
          <cell r="Z8" t="str">
            <v>Additional Hire if required - % per week of total scaffolding costs.  This is to be applied in the event an agreed programme exceeding the duration set out above. An example would be large low level blocks of 4 storeys requiring a large programme duration</v>
          </cell>
          <cell r="AA8">
            <v>0</v>
          </cell>
          <cell r="AB8">
            <v>0</v>
          </cell>
          <cell r="AC8">
            <v>0</v>
          </cell>
          <cell r="AD8">
            <v>0</v>
          </cell>
          <cell r="AE8" t="str">
            <v>SC024</v>
          </cell>
          <cell r="AF8" t="str">
            <v>unit</v>
          </cell>
          <cell r="AG8">
            <v>0</v>
          </cell>
          <cell r="AH8">
            <v>4.8300000000000003E-2</v>
          </cell>
          <cell r="AI8">
            <v>0</v>
          </cell>
        </row>
        <row r="9">
          <cell r="W9" t="str">
            <v>REPB11024</v>
          </cell>
          <cell r="X9" t="str">
            <v>SCAFFOLD</v>
          </cell>
          <cell r="Y9" t="str">
            <v>D</v>
          </cell>
          <cell r="Z9" t="str">
            <v>Additional Hire if required - % per week of total scaffolding costs.  This is to be applied in the event an agreed programme exceeding the duration set out above. An example would be large low level blocks of 4 storeys requiring a large programme duration</v>
          </cell>
          <cell r="AA9">
            <v>0</v>
          </cell>
          <cell r="AB9">
            <v>0</v>
          </cell>
          <cell r="AC9">
            <v>0</v>
          </cell>
          <cell r="AD9">
            <v>0</v>
          </cell>
          <cell r="AE9" t="str">
            <v>SC024</v>
          </cell>
          <cell r="AF9" t="str">
            <v>unit</v>
          </cell>
          <cell r="AG9">
            <v>0</v>
          </cell>
          <cell r="AH9">
            <v>4.8300000000000003E-2</v>
          </cell>
          <cell r="AI9">
            <v>0</v>
          </cell>
        </row>
        <row r="10">
          <cell r="W10" t="str">
            <v>REPB04224</v>
          </cell>
          <cell r="X10" t="str">
            <v>SCAFFOLD</v>
          </cell>
          <cell r="Y10" t="str">
            <v>D</v>
          </cell>
          <cell r="Z10" t="str">
            <v>Additional Hire if required - % per week of total scaffolding costs.  This is to be applied in the event an agreed programme exceeding the duration set out above. An example would be large low level blocks of 4 storeys requiring a large programme duration</v>
          </cell>
          <cell r="AA10">
            <v>0</v>
          </cell>
          <cell r="AB10">
            <v>0</v>
          </cell>
          <cell r="AC10">
            <v>0</v>
          </cell>
          <cell r="AD10">
            <v>0</v>
          </cell>
          <cell r="AE10" t="str">
            <v>SC024</v>
          </cell>
          <cell r="AF10" t="str">
            <v>unit</v>
          </cell>
          <cell r="AG10">
            <v>0</v>
          </cell>
          <cell r="AH10">
            <v>4.8300000000000003E-2</v>
          </cell>
          <cell r="AI10">
            <v>0</v>
          </cell>
        </row>
        <row r="11">
          <cell r="W11" t="str">
            <v>REPB42150</v>
          </cell>
          <cell r="X11" t="str">
            <v>SCAFFOLD</v>
          </cell>
          <cell r="Y11" t="str">
            <v>D</v>
          </cell>
          <cell r="Z11" t="str">
            <v>Additional Hire if required - % per week of total scaffolding costs.  This is to be applied in the event an agreed programme exceeding the duration set out above. An example would be large low level blocks of 4 storeys requiring a large programme duration</v>
          </cell>
          <cell r="AA11">
            <v>0</v>
          </cell>
          <cell r="AB11">
            <v>0</v>
          </cell>
          <cell r="AC11">
            <v>0</v>
          </cell>
          <cell r="AD11">
            <v>0</v>
          </cell>
          <cell r="AE11" t="str">
            <v>SC024</v>
          </cell>
          <cell r="AF11" t="str">
            <v>unit</v>
          </cell>
          <cell r="AG11">
            <v>0</v>
          </cell>
          <cell r="AH11">
            <v>4.8300000000000003E-2</v>
          </cell>
          <cell r="AI11">
            <v>0</v>
          </cell>
        </row>
        <row r="12">
          <cell r="W12" t="str">
            <v>REPB42122</v>
          </cell>
          <cell r="X12" t="str">
            <v>SCAFFOLD</v>
          </cell>
          <cell r="Y12" t="str">
            <v>D</v>
          </cell>
          <cell r="Z12" t="str">
            <v>Additional Hire if required - % per week of total scaffolding costs.  This is to be applied in the event an agreed programme exceeding the duration set out above. An example would be large low level blocks of 4 storeys requiring a large programme duration</v>
          </cell>
          <cell r="AA12">
            <v>0</v>
          </cell>
          <cell r="AB12">
            <v>0</v>
          </cell>
          <cell r="AC12">
            <v>0</v>
          </cell>
          <cell r="AD12">
            <v>0</v>
          </cell>
          <cell r="AE12" t="str">
            <v>SC024</v>
          </cell>
          <cell r="AF12" t="str">
            <v>unit</v>
          </cell>
          <cell r="AG12">
            <v>0</v>
          </cell>
          <cell r="AH12">
            <v>4.8300000000000003E-2</v>
          </cell>
          <cell r="AI12">
            <v>0</v>
          </cell>
        </row>
        <row r="13">
          <cell r="W13" t="str">
            <v>REPB42154</v>
          </cell>
          <cell r="X13" t="str">
            <v>SCAFFOLD</v>
          </cell>
          <cell r="Y13" t="str">
            <v>D</v>
          </cell>
          <cell r="Z13" t="str">
            <v>Additional Hire if required - % per week of total scaffolding costs.  This is to be applied in the event an agreed programme exceeding the duration set out above. An example would be large low level blocks of 4 storeys requiring a large programme duration</v>
          </cell>
          <cell r="AA13">
            <v>0</v>
          </cell>
          <cell r="AB13">
            <v>0</v>
          </cell>
          <cell r="AC13">
            <v>0</v>
          </cell>
          <cell r="AD13">
            <v>0</v>
          </cell>
          <cell r="AE13" t="str">
            <v>SC024</v>
          </cell>
          <cell r="AF13" t="str">
            <v>unit</v>
          </cell>
          <cell r="AG13">
            <v>0</v>
          </cell>
          <cell r="AH13">
            <v>4.8300000000000003E-2</v>
          </cell>
          <cell r="AI13">
            <v>0</v>
          </cell>
        </row>
        <row r="14">
          <cell r="W14" t="str">
            <v>REPB47495</v>
          </cell>
          <cell r="X14" t="str">
            <v>SCAFFOLD</v>
          </cell>
          <cell r="Y14" t="str">
            <v>D</v>
          </cell>
          <cell r="Z14" t="str">
            <v>Additional Hire if required - % per week of total scaffolding costs.  This is to be applied in the event an agreed programme exceeding the duration set out above. An example would be large low level blocks of 4 storeys requiring a large programme duration</v>
          </cell>
          <cell r="AA14">
            <v>0</v>
          </cell>
          <cell r="AB14">
            <v>0</v>
          </cell>
          <cell r="AC14">
            <v>0</v>
          </cell>
          <cell r="AD14">
            <v>0</v>
          </cell>
          <cell r="AE14" t="str">
            <v>SC024</v>
          </cell>
          <cell r="AF14" t="str">
            <v>unit</v>
          </cell>
          <cell r="AG14">
            <v>0</v>
          </cell>
          <cell r="AH14">
            <v>4.8300000000000003E-2</v>
          </cell>
          <cell r="AI14">
            <v>0</v>
          </cell>
        </row>
        <row r="15">
          <cell r="W15" t="str">
            <v>REPB42129</v>
          </cell>
          <cell r="X15" t="str">
            <v>SCAFFOLD</v>
          </cell>
          <cell r="Y15" t="str">
            <v>D</v>
          </cell>
          <cell r="Z15" t="str">
            <v>Additional Hire if required - % per week of total scaffolding costs.  This is to be applied in the event an agreed programme exceeding the duration set out above. An example would be large low level blocks of 4 storeys requiring a large programme duration</v>
          </cell>
          <cell r="AA15">
            <v>0</v>
          </cell>
          <cell r="AB15">
            <v>0</v>
          </cell>
          <cell r="AC15">
            <v>0</v>
          </cell>
          <cell r="AD15">
            <v>0</v>
          </cell>
          <cell r="AE15" t="str">
            <v>SC024</v>
          </cell>
          <cell r="AF15" t="str">
            <v>unit</v>
          </cell>
          <cell r="AG15">
            <v>0</v>
          </cell>
          <cell r="AH15">
            <v>4.8300000000000003E-2</v>
          </cell>
          <cell r="AI15">
            <v>0</v>
          </cell>
        </row>
        <row r="16">
          <cell r="W16" t="str">
            <v>REPB42458</v>
          </cell>
          <cell r="X16" t="str">
            <v>SCAFFOLD</v>
          </cell>
          <cell r="Y16" t="str">
            <v>D</v>
          </cell>
          <cell r="Z16" t="str">
            <v>Additional Hire if required - % per week of total scaffolding costs.  This is to be applied in the event an agreed programme exceeding the duration set out above. An example would be large low level blocks of 4 storeys requiring a large programme duration</v>
          </cell>
          <cell r="AA16">
            <v>0</v>
          </cell>
          <cell r="AB16">
            <v>0</v>
          </cell>
          <cell r="AC16">
            <v>0</v>
          </cell>
          <cell r="AD16">
            <v>0</v>
          </cell>
          <cell r="AE16" t="str">
            <v>SC024</v>
          </cell>
          <cell r="AF16" t="str">
            <v>unit</v>
          </cell>
          <cell r="AG16">
            <v>0</v>
          </cell>
          <cell r="AH16">
            <v>4.8300000000000003E-2</v>
          </cell>
          <cell r="AI16">
            <v>0</v>
          </cell>
        </row>
        <row r="17">
          <cell r="W17" t="str">
            <v>REPB42313</v>
          </cell>
          <cell r="X17" t="str">
            <v>SCAFFOLD</v>
          </cell>
          <cell r="Y17" t="str">
            <v>D</v>
          </cell>
          <cell r="Z17" t="str">
            <v>Additional Hire if required - % per week of total scaffolding costs.  This is to be applied in the event an agreed programme exceeding the duration set out above. An example would be large low level blocks of 4 storeys requiring a large programme duration</v>
          </cell>
          <cell r="AA17">
            <v>0</v>
          </cell>
          <cell r="AB17">
            <v>0</v>
          </cell>
          <cell r="AC17">
            <v>0</v>
          </cell>
          <cell r="AD17">
            <v>0</v>
          </cell>
          <cell r="AE17" t="str">
            <v>SC024</v>
          </cell>
          <cell r="AF17" t="str">
            <v>unit</v>
          </cell>
          <cell r="AG17">
            <v>0</v>
          </cell>
          <cell r="AH17">
            <v>4.8300000000000003E-2</v>
          </cell>
          <cell r="AI17">
            <v>0</v>
          </cell>
        </row>
        <row r="18">
          <cell r="W18" t="str">
            <v>REPB42457</v>
          </cell>
          <cell r="X18" t="str">
            <v>SCAFFOLD</v>
          </cell>
          <cell r="Y18" t="str">
            <v>D</v>
          </cell>
          <cell r="Z18" t="str">
            <v>Additional Hire if required - % per week of total scaffolding costs.  This is to be applied in the event an agreed programme exceeding the duration set out above. An example would be large low level blocks of 4 storeys requiring a large programme duration</v>
          </cell>
          <cell r="AA18">
            <v>0</v>
          </cell>
          <cell r="AB18">
            <v>0</v>
          </cell>
          <cell r="AC18">
            <v>0</v>
          </cell>
          <cell r="AD18">
            <v>0</v>
          </cell>
          <cell r="AE18" t="str">
            <v>SC024</v>
          </cell>
          <cell r="AF18" t="str">
            <v>unit</v>
          </cell>
          <cell r="AG18">
            <v>0</v>
          </cell>
          <cell r="AH18">
            <v>4.8300000000000003E-2</v>
          </cell>
          <cell r="AI18">
            <v>0</v>
          </cell>
        </row>
        <row r="19">
          <cell r="W19" t="str">
            <v>REPB42153</v>
          </cell>
          <cell r="X19" t="str">
            <v>SCAFFOLD</v>
          </cell>
          <cell r="Y19" t="str">
            <v>D</v>
          </cell>
          <cell r="Z19" t="str">
            <v>Additional Hire if required - % per week of total scaffolding costs.  This is to be applied in the event an agreed programme exceeding the duration set out above. An example would be large low level blocks of 4 storeys requiring a large programme duration</v>
          </cell>
          <cell r="AA19">
            <v>0</v>
          </cell>
          <cell r="AB19">
            <v>0</v>
          </cell>
          <cell r="AC19">
            <v>0</v>
          </cell>
          <cell r="AD19">
            <v>0</v>
          </cell>
          <cell r="AE19" t="str">
            <v>SC024</v>
          </cell>
          <cell r="AF19" t="str">
            <v>unit</v>
          </cell>
          <cell r="AG19">
            <v>0</v>
          </cell>
          <cell r="AH19">
            <v>4.8300000000000003E-2</v>
          </cell>
          <cell r="AI19">
            <v>0</v>
          </cell>
        </row>
        <row r="20">
          <cell r="W20" t="str">
            <v>REPB47024</v>
          </cell>
          <cell r="X20" t="str">
            <v>SCAFFOLD</v>
          </cell>
          <cell r="Y20" t="str">
            <v>D</v>
          </cell>
          <cell r="Z20" t="str">
            <v>Additional Hire if required - % per week of total scaffolding costs.  This is to be applied in the event an agreed programme exceeding the duration set out above. An example would be large low level blocks of 4 storeys requiring a large programme duration</v>
          </cell>
          <cell r="AA20">
            <v>0</v>
          </cell>
          <cell r="AB20">
            <v>0</v>
          </cell>
          <cell r="AC20">
            <v>0</v>
          </cell>
          <cell r="AD20">
            <v>0</v>
          </cell>
          <cell r="AE20" t="str">
            <v>SC024</v>
          </cell>
          <cell r="AF20" t="str">
            <v>unit</v>
          </cell>
          <cell r="AG20">
            <v>0</v>
          </cell>
          <cell r="AH20">
            <v>4.8300000000000003E-2</v>
          </cell>
          <cell r="AI20">
            <v>0</v>
          </cell>
        </row>
        <row r="21">
          <cell r="W21" t="str">
            <v>REPB47344</v>
          </cell>
          <cell r="X21" t="str">
            <v>SCAFFOLD</v>
          </cell>
          <cell r="Y21" t="str">
            <v>D</v>
          </cell>
          <cell r="Z21" t="str">
            <v>Additional Hire if required - % per week of total scaffolding costs.  This is to be applied in the event an agreed programme exceeding the duration set out above. An example would be large low level blocks of 4 storeys requiring a large programme duration</v>
          </cell>
          <cell r="AA21">
            <v>0</v>
          </cell>
          <cell r="AB21">
            <v>0</v>
          </cell>
          <cell r="AC21">
            <v>0</v>
          </cell>
          <cell r="AD21">
            <v>0</v>
          </cell>
          <cell r="AE21" t="str">
            <v>SC024</v>
          </cell>
          <cell r="AF21" t="str">
            <v>unit</v>
          </cell>
          <cell r="AG21">
            <v>0</v>
          </cell>
          <cell r="AH21">
            <v>4.8300000000000003E-2</v>
          </cell>
          <cell r="AI21">
            <v>0</v>
          </cell>
        </row>
        <row r="22">
          <cell r="W22" t="str">
            <v>REPB47293</v>
          </cell>
          <cell r="X22" t="str">
            <v>SCAFFOLD</v>
          </cell>
          <cell r="Y22" t="str">
            <v>D</v>
          </cell>
          <cell r="Z22" t="str">
            <v>Additional Hire if required - % per week of total scaffolding costs.  This is to be applied in the event an agreed programme exceeding the duration set out above. An example would be large low level blocks of 4 storeys requiring a large programme duration</v>
          </cell>
          <cell r="AA22">
            <v>0</v>
          </cell>
          <cell r="AB22">
            <v>0</v>
          </cell>
          <cell r="AC22">
            <v>0</v>
          </cell>
          <cell r="AD22">
            <v>0</v>
          </cell>
          <cell r="AE22" t="str">
            <v>SC024</v>
          </cell>
          <cell r="AF22" t="str">
            <v>unit</v>
          </cell>
          <cell r="AG22">
            <v>0</v>
          </cell>
          <cell r="AH22">
            <v>4.8300000000000003E-2</v>
          </cell>
          <cell r="AI22">
            <v>0</v>
          </cell>
        </row>
        <row r="23">
          <cell r="W23" t="str">
            <v>REPB47025</v>
          </cell>
          <cell r="X23" t="str">
            <v>SCAFFOLD</v>
          </cell>
          <cell r="Y23" t="str">
            <v>D</v>
          </cell>
          <cell r="Z23" t="str">
            <v>Additional Hire if required - % per week of total scaffolding costs.  This is to be applied in the event an agreed programme exceeding the duration set out above. An example would be large low level blocks of 4 storeys requiring a large programme duration</v>
          </cell>
          <cell r="AA23">
            <v>0</v>
          </cell>
          <cell r="AB23">
            <v>0</v>
          </cell>
          <cell r="AC23">
            <v>0</v>
          </cell>
          <cell r="AD23">
            <v>0</v>
          </cell>
          <cell r="AE23" t="str">
            <v>SC024</v>
          </cell>
          <cell r="AF23" t="str">
            <v>unit</v>
          </cell>
          <cell r="AG23">
            <v>0</v>
          </cell>
          <cell r="AH23">
            <v>4.8300000000000003E-2</v>
          </cell>
          <cell r="AI23">
            <v>0</v>
          </cell>
        </row>
        <row r="24">
          <cell r="W24" t="str">
            <v>REPB47684</v>
          </cell>
          <cell r="X24" t="str">
            <v>SCAFFOLD</v>
          </cell>
          <cell r="Y24" t="str">
            <v>D</v>
          </cell>
          <cell r="Z24" t="str">
            <v>Additional Hire if required - % per week of total scaffolding costs.  This is to be applied in the event an agreed programme exceeding the duration set out above. An example would be large low level blocks of 4 storeys requiring a large programme duration</v>
          </cell>
          <cell r="AA24">
            <v>0</v>
          </cell>
          <cell r="AB24">
            <v>0</v>
          </cell>
          <cell r="AC24">
            <v>0</v>
          </cell>
          <cell r="AD24">
            <v>0</v>
          </cell>
          <cell r="AE24" t="str">
            <v>SC024</v>
          </cell>
          <cell r="AF24" t="str">
            <v>unit</v>
          </cell>
          <cell r="AG24">
            <v>0</v>
          </cell>
          <cell r="AH24">
            <v>4.8300000000000003E-2</v>
          </cell>
          <cell r="AI24">
            <v>0</v>
          </cell>
        </row>
        <row r="25">
          <cell r="W25" t="str">
            <v>REPB47732</v>
          </cell>
          <cell r="X25" t="str">
            <v>SCAFFOLD</v>
          </cell>
          <cell r="Y25" t="str">
            <v>D</v>
          </cell>
          <cell r="Z25" t="str">
            <v>Additional Hire if required - % per week of total scaffolding costs.  This is to be applied in the event an agreed programme exceeding the duration set out above. An example would be large low level blocks of 4 storeys requiring a large programme duration</v>
          </cell>
          <cell r="AA25">
            <v>0</v>
          </cell>
          <cell r="AB25">
            <v>0</v>
          </cell>
          <cell r="AC25">
            <v>0</v>
          </cell>
          <cell r="AD25">
            <v>0</v>
          </cell>
          <cell r="AE25" t="str">
            <v>SC024</v>
          </cell>
          <cell r="AF25" t="str">
            <v>unit</v>
          </cell>
          <cell r="AG25">
            <v>0</v>
          </cell>
          <cell r="AH25">
            <v>4.8300000000000003E-2</v>
          </cell>
          <cell r="AI25">
            <v>0</v>
          </cell>
        </row>
        <row r="26">
          <cell r="W26" t="str">
            <v>REPB47494</v>
          </cell>
          <cell r="X26" t="str">
            <v>SCAFFOLD</v>
          </cell>
          <cell r="Y26" t="str">
            <v>D</v>
          </cell>
          <cell r="Z26" t="str">
            <v>Additional Hire if required - % per week of total scaffolding costs.  This is to be applied in the event an agreed programme exceeding the duration set out above. An example would be large low level blocks of 4 storeys requiring a large programme duration</v>
          </cell>
          <cell r="AA26">
            <v>0</v>
          </cell>
          <cell r="AB26">
            <v>0</v>
          </cell>
          <cell r="AC26">
            <v>0</v>
          </cell>
          <cell r="AD26">
            <v>0</v>
          </cell>
          <cell r="AE26" t="str">
            <v>SC024</v>
          </cell>
          <cell r="AF26" t="str">
            <v>unit</v>
          </cell>
          <cell r="AG26">
            <v>0</v>
          </cell>
          <cell r="AH26">
            <v>4.8300000000000003E-2</v>
          </cell>
          <cell r="AI26">
            <v>0</v>
          </cell>
        </row>
        <row r="27">
          <cell r="W27" t="str">
            <v>REPB47660</v>
          </cell>
          <cell r="X27" t="str">
            <v>SCAFFOLD</v>
          </cell>
          <cell r="Y27" t="str">
            <v>D</v>
          </cell>
          <cell r="Z27" t="str">
            <v>Additional Hire if required - % per week of total scaffolding costs.  This is to be applied in the event an agreed programme exceeding the duration set out above. An example would be large low level blocks of 4 storeys requiring a large programme duration</v>
          </cell>
          <cell r="AA27">
            <v>0</v>
          </cell>
          <cell r="AB27">
            <v>0</v>
          </cell>
          <cell r="AC27">
            <v>0</v>
          </cell>
          <cell r="AD27">
            <v>0</v>
          </cell>
          <cell r="AE27" t="str">
            <v>SC024</v>
          </cell>
          <cell r="AF27" t="str">
            <v>unit</v>
          </cell>
          <cell r="AG27">
            <v>0</v>
          </cell>
          <cell r="AH27">
            <v>4.8300000000000003E-2</v>
          </cell>
          <cell r="AI27">
            <v>0</v>
          </cell>
        </row>
        <row r="28">
          <cell r="W28" t="str">
            <v>REPB47715</v>
          </cell>
          <cell r="X28" t="str">
            <v>SCAFFOLD</v>
          </cell>
          <cell r="Y28" t="str">
            <v>D</v>
          </cell>
          <cell r="Z28" t="str">
            <v>Additional Hire if required - % per week of total scaffolding costs.  This is to be applied in the event an agreed programme exceeding the duration set out above. An example would be large low level blocks of 4 storeys requiring a large programme duration</v>
          </cell>
          <cell r="AA28">
            <v>0</v>
          </cell>
          <cell r="AB28">
            <v>0</v>
          </cell>
          <cell r="AC28">
            <v>0</v>
          </cell>
          <cell r="AD28">
            <v>0</v>
          </cell>
          <cell r="AE28" t="str">
            <v>SC024</v>
          </cell>
          <cell r="AF28" t="str">
            <v>unit</v>
          </cell>
          <cell r="AG28">
            <v>0</v>
          </cell>
          <cell r="AH28">
            <v>4.8300000000000003E-2</v>
          </cell>
          <cell r="AI28">
            <v>0</v>
          </cell>
        </row>
        <row r="29">
          <cell r="W29" t="str">
            <v>REPB47886</v>
          </cell>
          <cell r="X29" t="str">
            <v>SCAFFOLD</v>
          </cell>
          <cell r="Y29" t="str">
            <v>D</v>
          </cell>
          <cell r="Z29" t="str">
            <v>Additional Hire if required - % per week of total scaffolding costs.  This is to be applied in the event an agreed programme exceeding the duration set out above. An example would be large low level blocks of 4 storeys requiring a large programme duration</v>
          </cell>
          <cell r="AA29">
            <v>0</v>
          </cell>
          <cell r="AB29">
            <v>0</v>
          </cell>
          <cell r="AC29">
            <v>0</v>
          </cell>
          <cell r="AD29">
            <v>0</v>
          </cell>
          <cell r="AE29" t="str">
            <v>SC024</v>
          </cell>
          <cell r="AF29" t="str">
            <v>unit</v>
          </cell>
          <cell r="AG29">
            <v>0</v>
          </cell>
          <cell r="AH29">
            <v>4.8300000000000003E-2</v>
          </cell>
          <cell r="AI29">
            <v>0</v>
          </cell>
        </row>
        <row r="30">
          <cell r="W30" t="str">
            <v>REPB04223</v>
          </cell>
          <cell r="X30" t="str">
            <v>SCAFFOLD</v>
          </cell>
          <cell r="Y30" t="str">
            <v>D</v>
          </cell>
          <cell r="Z30" t="str">
            <v>Weekly hire. Hoist hire (total number of weeks)</v>
          </cell>
          <cell r="AA30">
            <v>0</v>
          </cell>
          <cell r="AB30">
            <v>0</v>
          </cell>
          <cell r="AC30">
            <v>0</v>
          </cell>
          <cell r="AD30">
            <v>0</v>
          </cell>
          <cell r="AE30" t="str">
            <v>SC027</v>
          </cell>
          <cell r="AF30" t="str">
            <v>weeks</v>
          </cell>
          <cell r="AG30">
            <v>8</v>
          </cell>
          <cell r="AH30">
            <v>179</v>
          </cell>
          <cell r="AI30">
            <v>1432</v>
          </cell>
        </row>
        <row r="31">
          <cell r="W31" t="str">
            <v>REPB11024</v>
          </cell>
          <cell r="X31" t="str">
            <v>SCAFFOLD</v>
          </cell>
          <cell r="Y31" t="str">
            <v>D</v>
          </cell>
          <cell r="Z31" t="str">
            <v>Weekly hire. Hoist hire (total number of weeks)</v>
          </cell>
          <cell r="AA31">
            <v>0</v>
          </cell>
          <cell r="AB31">
            <v>0</v>
          </cell>
          <cell r="AC31">
            <v>0</v>
          </cell>
          <cell r="AD31">
            <v>0</v>
          </cell>
          <cell r="AE31" t="str">
            <v>SC027</v>
          </cell>
          <cell r="AF31" t="str">
            <v>weeks</v>
          </cell>
          <cell r="AG31">
            <v>8</v>
          </cell>
          <cell r="AH31">
            <v>179</v>
          </cell>
          <cell r="AI31">
            <v>1432</v>
          </cell>
        </row>
        <row r="32">
          <cell r="W32" t="str">
            <v>REPB04224</v>
          </cell>
          <cell r="X32" t="str">
            <v>SCAFFOLD</v>
          </cell>
          <cell r="Y32" t="str">
            <v>D</v>
          </cell>
          <cell r="Z32" t="str">
            <v>Weekly hire. Hoist hire (total number of weeks)</v>
          </cell>
          <cell r="AA32">
            <v>0</v>
          </cell>
          <cell r="AB32">
            <v>0</v>
          </cell>
          <cell r="AC32">
            <v>0</v>
          </cell>
          <cell r="AD32">
            <v>0</v>
          </cell>
          <cell r="AE32" t="str">
            <v>SC027</v>
          </cell>
          <cell r="AF32" t="str">
            <v>weeks</v>
          </cell>
          <cell r="AG32">
            <v>0</v>
          </cell>
          <cell r="AH32">
            <v>179</v>
          </cell>
          <cell r="AI32">
            <v>0</v>
          </cell>
        </row>
        <row r="33">
          <cell r="W33">
            <v>0</v>
          </cell>
          <cell r="X33">
            <v>0</v>
          </cell>
          <cell r="Y33">
            <v>0</v>
          </cell>
          <cell r="Z33">
            <v>0</v>
          </cell>
          <cell r="AA33">
            <v>0</v>
          </cell>
          <cell r="AB33">
            <v>0</v>
          </cell>
          <cell r="AC33">
            <v>0</v>
          </cell>
          <cell r="AD33">
            <v>0</v>
          </cell>
          <cell r="AE33">
            <v>0</v>
          </cell>
          <cell r="AF33">
            <v>0</v>
          </cell>
          <cell r="AG33">
            <v>0</v>
          </cell>
          <cell r="AH33">
            <v>0</v>
          </cell>
          <cell r="AI33">
            <v>0</v>
          </cell>
        </row>
        <row r="34">
          <cell r="W34">
            <v>0</v>
          </cell>
          <cell r="X34">
            <v>0</v>
          </cell>
          <cell r="Y34">
            <v>0</v>
          </cell>
          <cell r="Z34">
            <v>0</v>
          </cell>
          <cell r="AA34">
            <v>0</v>
          </cell>
          <cell r="AB34">
            <v>0</v>
          </cell>
          <cell r="AC34">
            <v>0</v>
          </cell>
          <cell r="AD34">
            <v>0</v>
          </cell>
          <cell r="AE34">
            <v>0</v>
          </cell>
          <cell r="AF34">
            <v>0</v>
          </cell>
          <cell r="AG34">
            <v>0</v>
          </cell>
          <cell r="AH34">
            <v>0</v>
          </cell>
          <cell r="AI34">
            <v>0</v>
          </cell>
        </row>
        <row r="35">
          <cell r="W35">
            <v>0</v>
          </cell>
          <cell r="X35">
            <v>0</v>
          </cell>
          <cell r="Y35">
            <v>0</v>
          </cell>
          <cell r="Z35">
            <v>0</v>
          </cell>
          <cell r="AA35">
            <v>0</v>
          </cell>
          <cell r="AB35">
            <v>0</v>
          </cell>
          <cell r="AC35">
            <v>0</v>
          </cell>
          <cell r="AD35">
            <v>0</v>
          </cell>
          <cell r="AE35">
            <v>0</v>
          </cell>
          <cell r="AF35">
            <v>0</v>
          </cell>
          <cell r="AG35">
            <v>0</v>
          </cell>
          <cell r="AH35">
            <v>0</v>
          </cell>
          <cell r="AI35">
            <v>0</v>
          </cell>
        </row>
        <row r="36">
          <cell r="W36">
            <v>0</v>
          </cell>
          <cell r="X36">
            <v>0</v>
          </cell>
          <cell r="Y36">
            <v>0</v>
          </cell>
          <cell r="Z36">
            <v>0</v>
          </cell>
          <cell r="AA36">
            <v>0</v>
          </cell>
          <cell r="AB36">
            <v>0</v>
          </cell>
          <cell r="AC36">
            <v>0</v>
          </cell>
          <cell r="AD36">
            <v>0</v>
          </cell>
          <cell r="AE36">
            <v>0</v>
          </cell>
          <cell r="AF36">
            <v>0</v>
          </cell>
          <cell r="AG36">
            <v>0</v>
          </cell>
          <cell r="AH36">
            <v>0</v>
          </cell>
          <cell r="AI36">
            <v>0</v>
          </cell>
        </row>
        <row r="37">
          <cell r="W37">
            <v>0</v>
          </cell>
          <cell r="X37">
            <v>0</v>
          </cell>
          <cell r="Y37">
            <v>0</v>
          </cell>
          <cell r="Z37">
            <v>0</v>
          </cell>
          <cell r="AA37">
            <v>0</v>
          </cell>
          <cell r="AB37">
            <v>0</v>
          </cell>
          <cell r="AC37">
            <v>0</v>
          </cell>
          <cell r="AD37">
            <v>0</v>
          </cell>
          <cell r="AE37">
            <v>0</v>
          </cell>
          <cell r="AF37">
            <v>0</v>
          </cell>
          <cell r="AG37">
            <v>0</v>
          </cell>
          <cell r="AH37">
            <v>0</v>
          </cell>
          <cell r="AI37">
            <v>0</v>
          </cell>
        </row>
        <row r="38">
          <cell r="W38">
            <v>0</v>
          </cell>
          <cell r="X38">
            <v>0</v>
          </cell>
          <cell r="Y38">
            <v>0</v>
          </cell>
          <cell r="Z38">
            <v>0</v>
          </cell>
          <cell r="AA38">
            <v>0</v>
          </cell>
          <cell r="AB38">
            <v>0</v>
          </cell>
          <cell r="AC38">
            <v>0</v>
          </cell>
          <cell r="AD38">
            <v>0</v>
          </cell>
          <cell r="AE38">
            <v>0</v>
          </cell>
          <cell r="AF38">
            <v>0</v>
          </cell>
          <cell r="AG38">
            <v>0</v>
          </cell>
          <cell r="AH38">
            <v>0</v>
          </cell>
          <cell r="AI38">
            <v>0</v>
          </cell>
        </row>
        <row r="39">
          <cell r="W39">
            <v>0</v>
          </cell>
          <cell r="X39">
            <v>0</v>
          </cell>
          <cell r="Y39">
            <v>0</v>
          </cell>
          <cell r="Z39">
            <v>0</v>
          </cell>
          <cell r="AA39">
            <v>0</v>
          </cell>
          <cell r="AB39">
            <v>0</v>
          </cell>
          <cell r="AC39">
            <v>0</v>
          </cell>
          <cell r="AD39">
            <v>0</v>
          </cell>
          <cell r="AE39">
            <v>0</v>
          </cell>
          <cell r="AF39">
            <v>0</v>
          </cell>
          <cell r="AG39">
            <v>0</v>
          </cell>
          <cell r="AH39">
            <v>0</v>
          </cell>
          <cell r="AI39">
            <v>0</v>
          </cell>
        </row>
        <row r="40">
          <cell r="W40">
            <v>0</v>
          </cell>
          <cell r="X40">
            <v>0</v>
          </cell>
          <cell r="Y40">
            <v>0</v>
          </cell>
          <cell r="Z40">
            <v>0</v>
          </cell>
          <cell r="AA40">
            <v>0</v>
          </cell>
          <cell r="AB40">
            <v>0</v>
          </cell>
          <cell r="AC40">
            <v>0</v>
          </cell>
          <cell r="AD40">
            <v>0</v>
          </cell>
          <cell r="AE40">
            <v>0</v>
          </cell>
          <cell r="AF40">
            <v>0</v>
          </cell>
          <cell r="AG40">
            <v>0</v>
          </cell>
          <cell r="AH40">
            <v>0</v>
          </cell>
          <cell r="AI40">
            <v>0</v>
          </cell>
        </row>
        <row r="41">
          <cell r="W41">
            <v>0</v>
          </cell>
          <cell r="X41">
            <v>0</v>
          </cell>
          <cell r="Y41">
            <v>0</v>
          </cell>
          <cell r="Z41">
            <v>0</v>
          </cell>
          <cell r="AA41">
            <v>0</v>
          </cell>
          <cell r="AB41">
            <v>0</v>
          </cell>
          <cell r="AC41">
            <v>0</v>
          </cell>
          <cell r="AD41">
            <v>0</v>
          </cell>
          <cell r="AE41">
            <v>0</v>
          </cell>
          <cell r="AF41">
            <v>0</v>
          </cell>
          <cell r="AG41">
            <v>0</v>
          </cell>
          <cell r="AH41">
            <v>0</v>
          </cell>
          <cell r="AI41">
            <v>0</v>
          </cell>
        </row>
        <row r="42">
          <cell r="W42">
            <v>0</v>
          </cell>
          <cell r="X42">
            <v>0</v>
          </cell>
          <cell r="Y42">
            <v>0</v>
          </cell>
          <cell r="Z42">
            <v>0</v>
          </cell>
          <cell r="AA42">
            <v>0</v>
          </cell>
          <cell r="AB42">
            <v>0</v>
          </cell>
          <cell r="AC42">
            <v>0</v>
          </cell>
          <cell r="AD42">
            <v>0</v>
          </cell>
          <cell r="AE42">
            <v>0</v>
          </cell>
          <cell r="AF42">
            <v>0</v>
          </cell>
          <cell r="AG42">
            <v>0</v>
          </cell>
          <cell r="AH42">
            <v>0</v>
          </cell>
          <cell r="AI42">
            <v>0</v>
          </cell>
        </row>
        <row r="43">
          <cell r="W43">
            <v>0</v>
          </cell>
          <cell r="X43">
            <v>0</v>
          </cell>
          <cell r="Y43">
            <v>0</v>
          </cell>
          <cell r="Z43">
            <v>0</v>
          </cell>
          <cell r="AA43">
            <v>0</v>
          </cell>
          <cell r="AB43">
            <v>0</v>
          </cell>
          <cell r="AC43">
            <v>0</v>
          </cell>
          <cell r="AD43">
            <v>0</v>
          </cell>
          <cell r="AE43">
            <v>0</v>
          </cell>
          <cell r="AF43">
            <v>0</v>
          </cell>
          <cell r="AG43">
            <v>0</v>
          </cell>
          <cell r="AH43">
            <v>0</v>
          </cell>
          <cell r="AI43">
            <v>0</v>
          </cell>
        </row>
        <row r="44">
          <cell r="W44">
            <v>0</v>
          </cell>
          <cell r="X44">
            <v>0</v>
          </cell>
          <cell r="Y44">
            <v>0</v>
          </cell>
          <cell r="Z44">
            <v>0</v>
          </cell>
          <cell r="AA44">
            <v>0</v>
          </cell>
          <cell r="AB44">
            <v>0</v>
          </cell>
          <cell r="AC44">
            <v>0</v>
          </cell>
          <cell r="AD44">
            <v>0</v>
          </cell>
          <cell r="AE44">
            <v>0</v>
          </cell>
          <cell r="AF44">
            <v>0</v>
          </cell>
          <cell r="AG44">
            <v>0</v>
          </cell>
          <cell r="AH44">
            <v>0</v>
          </cell>
          <cell r="AI44">
            <v>0</v>
          </cell>
        </row>
        <row r="45">
          <cell r="W45">
            <v>0</v>
          </cell>
          <cell r="X45">
            <v>0</v>
          </cell>
          <cell r="Y45">
            <v>0</v>
          </cell>
          <cell r="Z45">
            <v>0</v>
          </cell>
          <cell r="AA45">
            <v>0</v>
          </cell>
          <cell r="AB45">
            <v>0</v>
          </cell>
          <cell r="AC45">
            <v>0</v>
          </cell>
          <cell r="AD45">
            <v>0</v>
          </cell>
          <cell r="AE45">
            <v>0</v>
          </cell>
          <cell r="AF45">
            <v>0</v>
          </cell>
          <cell r="AG45">
            <v>0</v>
          </cell>
          <cell r="AH45">
            <v>0</v>
          </cell>
          <cell r="AI45">
            <v>0</v>
          </cell>
        </row>
        <row r="46">
          <cell r="W46">
            <v>0</v>
          </cell>
          <cell r="X46">
            <v>0</v>
          </cell>
          <cell r="Y46">
            <v>0</v>
          </cell>
          <cell r="Z46">
            <v>0</v>
          </cell>
          <cell r="AA46">
            <v>0</v>
          </cell>
          <cell r="AB46">
            <v>0</v>
          </cell>
          <cell r="AC46">
            <v>0</v>
          </cell>
          <cell r="AD46">
            <v>0</v>
          </cell>
          <cell r="AE46">
            <v>0</v>
          </cell>
          <cell r="AF46">
            <v>0</v>
          </cell>
          <cell r="AG46">
            <v>0</v>
          </cell>
          <cell r="AH46">
            <v>0</v>
          </cell>
          <cell r="AI46">
            <v>0</v>
          </cell>
        </row>
        <row r="47">
          <cell r="W47">
            <v>0</v>
          </cell>
          <cell r="X47">
            <v>0</v>
          </cell>
          <cell r="Y47">
            <v>0</v>
          </cell>
          <cell r="Z47">
            <v>0</v>
          </cell>
          <cell r="AA47">
            <v>0</v>
          </cell>
          <cell r="AB47">
            <v>0</v>
          </cell>
          <cell r="AC47">
            <v>0</v>
          </cell>
          <cell r="AD47">
            <v>0</v>
          </cell>
          <cell r="AE47">
            <v>0</v>
          </cell>
          <cell r="AF47">
            <v>0</v>
          </cell>
          <cell r="AG47">
            <v>0</v>
          </cell>
          <cell r="AH47">
            <v>0</v>
          </cell>
          <cell r="AI47">
            <v>0</v>
          </cell>
        </row>
        <row r="48">
          <cell r="W48">
            <v>0</v>
          </cell>
          <cell r="X48">
            <v>0</v>
          </cell>
          <cell r="Y48">
            <v>0</v>
          </cell>
          <cell r="Z48">
            <v>0</v>
          </cell>
          <cell r="AA48">
            <v>0</v>
          </cell>
          <cell r="AB48">
            <v>0</v>
          </cell>
          <cell r="AC48">
            <v>0</v>
          </cell>
          <cell r="AD48">
            <v>0</v>
          </cell>
          <cell r="AE48">
            <v>0</v>
          </cell>
          <cell r="AF48">
            <v>0</v>
          </cell>
          <cell r="AG48">
            <v>0</v>
          </cell>
          <cell r="AH48">
            <v>0</v>
          </cell>
          <cell r="AI48">
            <v>0</v>
          </cell>
        </row>
        <row r="49">
          <cell r="W49">
            <v>0</v>
          </cell>
          <cell r="X49">
            <v>0</v>
          </cell>
          <cell r="Y49">
            <v>0</v>
          </cell>
          <cell r="Z49">
            <v>0</v>
          </cell>
          <cell r="AA49">
            <v>0</v>
          </cell>
          <cell r="AB49">
            <v>0</v>
          </cell>
          <cell r="AC49">
            <v>0</v>
          </cell>
          <cell r="AD49">
            <v>0</v>
          </cell>
          <cell r="AE49">
            <v>0</v>
          </cell>
          <cell r="AF49">
            <v>0</v>
          </cell>
          <cell r="AG49">
            <v>0</v>
          </cell>
          <cell r="AH49">
            <v>0</v>
          </cell>
          <cell r="AI49">
            <v>0</v>
          </cell>
        </row>
        <row r="50">
          <cell r="W50">
            <v>0</v>
          </cell>
          <cell r="X50">
            <v>0</v>
          </cell>
          <cell r="Y50">
            <v>0</v>
          </cell>
          <cell r="Z50">
            <v>0</v>
          </cell>
          <cell r="AA50">
            <v>0</v>
          </cell>
          <cell r="AB50">
            <v>0</v>
          </cell>
          <cell r="AC50">
            <v>0</v>
          </cell>
          <cell r="AD50">
            <v>0</v>
          </cell>
          <cell r="AE50">
            <v>0</v>
          </cell>
          <cell r="AF50">
            <v>0</v>
          </cell>
          <cell r="AG50">
            <v>0</v>
          </cell>
          <cell r="AH50">
            <v>0</v>
          </cell>
          <cell r="AI50">
            <v>0</v>
          </cell>
        </row>
        <row r="51">
          <cell r="W51">
            <v>0</v>
          </cell>
          <cell r="X51">
            <v>0</v>
          </cell>
          <cell r="Y51">
            <v>0</v>
          </cell>
          <cell r="Z51">
            <v>0</v>
          </cell>
          <cell r="AA51">
            <v>0</v>
          </cell>
          <cell r="AB51">
            <v>0</v>
          </cell>
          <cell r="AC51">
            <v>0</v>
          </cell>
          <cell r="AD51">
            <v>0</v>
          </cell>
          <cell r="AE51">
            <v>0</v>
          </cell>
          <cell r="AF51">
            <v>0</v>
          </cell>
          <cell r="AG51">
            <v>0</v>
          </cell>
          <cell r="AH51">
            <v>0</v>
          </cell>
          <cell r="AI51">
            <v>0</v>
          </cell>
        </row>
        <row r="52">
          <cell r="W52">
            <v>0</v>
          </cell>
          <cell r="X52">
            <v>0</v>
          </cell>
          <cell r="Y52">
            <v>0</v>
          </cell>
          <cell r="Z52">
            <v>0</v>
          </cell>
          <cell r="AA52">
            <v>0</v>
          </cell>
          <cell r="AB52">
            <v>0</v>
          </cell>
          <cell r="AC52">
            <v>0</v>
          </cell>
          <cell r="AD52">
            <v>0</v>
          </cell>
          <cell r="AE52">
            <v>0</v>
          </cell>
          <cell r="AF52">
            <v>0</v>
          </cell>
          <cell r="AG52">
            <v>0</v>
          </cell>
          <cell r="AH52">
            <v>0</v>
          </cell>
          <cell r="AI52">
            <v>0</v>
          </cell>
        </row>
        <row r="53">
          <cell r="W53">
            <v>0</v>
          </cell>
          <cell r="X53">
            <v>0</v>
          </cell>
          <cell r="Y53">
            <v>0</v>
          </cell>
          <cell r="Z53">
            <v>0</v>
          </cell>
          <cell r="AA53">
            <v>0</v>
          </cell>
          <cell r="AB53">
            <v>0</v>
          </cell>
          <cell r="AC53">
            <v>0</v>
          </cell>
          <cell r="AD53">
            <v>0</v>
          </cell>
          <cell r="AE53">
            <v>0</v>
          </cell>
          <cell r="AF53">
            <v>0</v>
          </cell>
          <cell r="AG53">
            <v>0</v>
          </cell>
          <cell r="AH53">
            <v>0</v>
          </cell>
          <cell r="AI53">
            <v>0</v>
          </cell>
        </row>
        <row r="54">
          <cell r="W54">
            <v>0</v>
          </cell>
          <cell r="X54">
            <v>0</v>
          </cell>
          <cell r="Y54">
            <v>0</v>
          </cell>
          <cell r="Z54">
            <v>0</v>
          </cell>
          <cell r="AA54">
            <v>0</v>
          </cell>
          <cell r="AB54">
            <v>0</v>
          </cell>
          <cell r="AC54">
            <v>0</v>
          </cell>
          <cell r="AD54">
            <v>0</v>
          </cell>
          <cell r="AE54">
            <v>0</v>
          </cell>
          <cell r="AF54">
            <v>0</v>
          </cell>
          <cell r="AG54">
            <v>0</v>
          </cell>
          <cell r="AH54">
            <v>0</v>
          </cell>
          <cell r="AI54">
            <v>0</v>
          </cell>
        </row>
        <row r="55">
          <cell r="W55">
            <v>0</v>
          </cell>
          <cell r="X55">
            <v>0</v>
          </cell>
          <cell r="Y55">
            <v>0</v>
          </cell>
          <cell r="Z55">
            <v>0</v>
          </cell>
          <cell r="AA55">
            <v>0</v>
          </cell>
          <cell r="AB55">
            <v>0</v>
          </cell>
          <cell r="AC55">
            <v>0</v>
          </cell>
          <cell r="AD55">
            <v>0</v>
          </cell>
          <cell r="AE55">
            <v>0</v>
          </cell>
          <cell r="AF55">
            <v>0</v>
          </cell>
          <cell r="AG55">
            <v>0</v>
          </cell>
          <cell r="AH55">
            <v>0</v>
          </cell>
          <cell r="AI55">
            <v>0</v>
          </cell>
        </row>
        <row r="56">
          <cell r="W56">
            <v>0</v>
          </cell>
          <cell r="X56">
            <v>0</v>
          </cell>
          <cell r="Y56">
            <v>0</v>
          </cell>
          <cell r="Z56">
            <v>0</v>
          </cell>
          <cell r="AA56">
            <v>0</v>
          </cell>
          <cell r="AB56">
            <v>0</v>
          </cell>
          <cell r="AC56">
            <v>0</v>
          </cell>
          <cell r="AD56">
            <v>0</v>
          </cell>
          <cell r="AE56">
            <v>0</v>
          </cell>
          <cell r="AF56">
            <v>0</v>
          </cell>
          <cell r="AG56">
            <v>0</v>
          </cell>
          <cell r="AH56">
            <v>0</v>
          </cell>
          <cell r="AI56">
            <v>0</v>
          </cell>
        </row>
        <row r="57">
          <cell r="W57">
            <v>0</v>
          </cell>
          <cell r="X57">
            <v>0</v>
          </cell>
          <cell r="Y57">
            <v>0</v>
          </cell>
          <cell r="Z57">
            <v>0</v>
          </cell>
          <cell r="AA57">
            <v>0</v>
          </cell>
          <cell r="AB57">
            <v>0</v>
          </cell>
          <cell r="AC57">
            <v>0</v>
          </cell>
          <cell r="AD57">
            <v>0</v>
          </cell>
          <cell r="AE57">
            <v>0</v>
          </cell>
          <cell r="AF57">
            <v>0</v>
          </cell>
          <cell r="AG57">
            <v>0</v>
          </cell>
          <cell r="AH57">
            <v>0</v>
          </cell>
          <cell r="AI57">
            <v>0</v>
          </cell>
        </row>
        <row r="58">
          <cell r="W58">
            <v>0</v>
          </cell>
          <cell r="X58">
            <v>0</v>
          </cell>
          <cell r="Y58">
            <v>0</v>
          </cell>
          <cell r="Z58">
            <v>0</v>
          </cell>
          <cell r="AA58">
            <v>0</v>
          </cell>
          <cell r="AB58">
            <v>0</v>
          </cell>
          <cell r="AC58">
            <v>0</v>
          </cell>
          <cell r="AD58">
            <v>0</v>
          </cell>
          <cell r="AE58">
            <v>0</v>
          </cell>
          <cell r="AF58">
            <v>0</v>
          </cell>
          <cell r="AG58">
            <v>0</v>
          </cell>
          <cell r="AH58">
            <v>0</v>
          </cell>
          <cell r="AI58">
            <v>0</v>
          </cell>
        </row>
        <row r="59">
          <cell r="W59">
            <v>0</v>
          </cell>
          <cell r="X59">
            <v>0</v>
          </cell>
          <cell r="Y59">
            <v>0</v>
          </cell>
          <cell r="Z59">
            <v>0</v>
          </cell>
          <cell r="AA59">
            <v>0</v>
          </cell>
          <cell r="AB59">
            <v>0</v>
          </cell>
          <cell r="AC59">
            <v>0</v>
          </cell>
          <cell r="AD59">
            <v>0</v>
          </cell>
          <cell r="AE59">
            <v>0</v>
          </cell>
          <cell r="AF59">
            <v>0</v>
          </cell>
          <cell r="AG59">
            <v>0</v>
          </cell>
          <cell r="AH59">
            <v>0</v>
          </cell>
          <cell r="AI59">
            <v>0</v>
          </cell>
        </row>
        <row r="60">
          <cell r="W60">
            <v>0</v>
          </cell>
          <cell r="X60">
            <v>0</v>
          </cell>
          <cell r="Y60">
            <v>0</v>
          </cell>
          <cell r="Z60">
            <v>0</v>
          </cell>
          <cell r="AA60">
            <v>0</v>
          </cell>
          <cell r="AB60">
            <v>0</v>
          </cell>
          <cell r="AC60">
            <v>0</v>
          </cell>
          <cell r="AD60">
            <v>0</v>
          </cell>
          <cell r="AE60">
            <v>0</v>
          </cell>
          <cell r="AF60">
            <v>0</v>
          </cell>
          <cell r="AG60">
            <v>0</v>
          </cell>
          <cell r="AH60">
            <v>0</v>
          </cell>
          <cell r="AI60">
            <v>0</v>
          </cell>
        </row>
        <row r="61">
          <cell r="W61">
            <v>0</v>
          </cell>
          <cell r="X61">
            <v>0</v>
          </cell>
          <cell r="Y61">
            <v>0</v>
          </cell>
          <cell r="Z61">
            <v>0</v>
          </cell>
          <cell r="AA61">
            <v>0</v>
          </cell>
          <cell r="AB61">
            <v>0</v>
          </cell>
          <cell r="AC61">
            <v>0</v>
          </cell>
          <cell r="AD61">
            <v>0</v>
          </cell>
          <cell r="AE61">
            <v>0</v>
          </cell>
          <cell r="AF61">
            <v>0</v>
          </cell>
          <cell r="AG61">
            <v>0</v>
          </cell>
          <cell r="AH61">
            <v>0</v>
          </cell>
          <cell r="AI61">
            <v>0</v>
          </cell>
        </row>
        <row r="62">
          <cell r="W62">
            <v>0</v>
          </cell>
          <cell r="X62">
            <v>0</v>
          </cell>
          <cell r="Y62">
            <v>0</v>
          </cell>
          <cell r="Z62">
            <v>0</v>
          </cell>
          <cell r="AA62">
            <v>0</v>
          </cell>
          <cell r="AB62">
            <v>0</v>
          </cell>
          <cell r="AC62">
            <v>0</v>
          </cell>
          <cell r="AD62">
            <v>0</v>
          </cell>
          <cell r="AE62">
            <v>0</v>
          </cell>
          <cell r="AF62">
            <v>0</v>
          </cell>
          <cell r="AG62">
            <v>0</v>
          </cell>
          <cell r="AH62">
            <v>0</v>
          </cell>
          <cell r="AI62">
            <v>0</v>
          </cell>
        </row>
      </sheetData>
      <sheetData sheetId="3"/>
      <sheetData sheetId="4">
        <row r="1">
          <cell r="J1">
            <v>0</v>
          </cell>
          <cell r="K1">
            <v>0</v>
          </cell>
          <cell r="L1">
            <v>0</v>
          </cell>
          <cell r="M1">
            <v>0</v>
          </cell>
          <cell r="N1">
            <v>0</v>
          </cell>
          <cell r="O1" t="e">
            <v>#N/A</v>
          </cell>
          <cell r="P1">
            <v>0</v>
          </cell>
          <cell r="Q1">
            <v>0</v>
          </cell>
          <cell r="R1">
            <v>0</v>
          </cell>
          <cell r="S1">
            <v>0</v>
          </cell>
          <cell r="T1">
            <v>0</v>
          </cell>
        </row>
        <row r="2">
          <cell r="J2">
            <v>0</v>
          </cell>
          <cell r="K2">
            <v>0</v>
          </cell>
          <cell r="L2">
            <v>0</v>
          </cell>
          <cell r="M2">
            <v>0</v>
          </cell>
          <cell r="N2">
            <v>0</v>
          </cell>
          <cell r="O2">
            <v>0</v>
          </cell>
          <cell r="P2">
            <v>0</v>
          </cell>
        </row>
        <row r="3">
          <cell r="K3">
            <v>0</v>
          </cell>
          <cell r="L3">
            <v>0</v>
          </cell>
          <cell r="N3">
            <v>0</v>
          </cell>
          <cell r="O3">
            <v>0</v>
          </cell>
          <cell r="P3">
            <v>0</v>
          </cell>
        </row>
        <row r="4">
          <cell r="K4">
            <v>0</v>
          </cell>
          <cell r="L4">
            <v>0</v>
          </cell>
          <cell r="N4">
            <v>0</v>
          </cell>
          <cell r="O4">
            <v>0</v>
          </cell>
          <cell r="P4">
            <v>0</v>
          </cell>
        </row>
        <row r="5">
          <cell r="K5">
            <v>0</v>
          </cell>
          <cell r="L5">
            <v>0</v>
          </cell>
          <cell r="N5">
            <v>0</v>
          </cell>
          <cell r="O5">
            <v>0</v>
          </cell>
          <cell r="P5">
            <v>0</v>
          </cell>
        </row>
        <row r="6">
          <cell r="J6">
            <v>0</v>
          </cell>
          <cell r="K6">
            <v>0</v>
          </cell>
          <cell r="L6">
            <v>0</v>
          </cell>
          <cell r="M6">
            <v>0</v>
          </cell>
          <cell r="N6">
            <v>0</v>
          </cell>
          <cell r="O6">
            <v>0</v>
          </cell>
          <cell r="P6">
            <v>0</v>
          </cell>
          <cell r="Q6">
            <v>0</v>
          </cell>
          <cell r="R6">
            <v>0</v>
          </cell>
          <cell r="S6">
            <v>0</v>
          </cell>
          <cell r="T6">
            <v>0</v>
          </cell>
        </row>
        <row r="7">
          <cell r="J7" t="str">
            <v>SOR Code</v>
          </cell>
          <cell r="K7" t="str">
            <v>SOR Unit</v>
          </cell>
          <cell r="L7" t="str">
            <v>SOR Qty</v>
          </cell>
          <cell r="M7" t="str">
            <v>SOR Cost</v>
          </cell>
          <cell r="N7" t="str">
            <v>Total Cost</v>
          </cell>
          <cell r="O7">
            <v>0</v>
          </cell>
          <cell r="P7" t="str">
            <v>Rate (max)</v>
          </cell>
          <cell r="Q7" t="str">
            <v>Cost (max)</v>
          </cell>
          <cell r="R7" t="str">
            <v>Modified price</v>
          </cell>
          <cell r="S7" t="str">
            <v>Tendered rate</v>
          </cell>
          <cell r="T7" t="str">
            <v>Tendered total</v>
          </cell>
          <cell r="V7" t="str">
            <v xml:space="preserve">1-44 Denyer House </v>
          </cell>
        </row>
        <row r="9">
          <cell r="J9" t="str">
            <v>SC001</v>
          </cell>
          <cell r="K9" t="str">
            <v>M2</v>
          </cell>
          <cell r="L9">
            <v>13478</v>
          </cell>
          <cell r="M9">
            <v>12.92</v>
          </cell>
          <cell r="N9">
            <v>174135.76</v>
          </cell>
          <cell r="P9">
            <v>16.4084</v>
          </cell>
          <cell r="Q9">
            <v>221152.41520000002</v>
          </cell>
          <cell r="R9">
            <v>0</v>
          </cell>
          <cell r="S9">
            <v>16.4084</v>
          </cell>
          <cell r="T9">
            <v>221152.41520000002</v>
          </cell>
        </row>
        <row r="10">
          <cell r="J10" t="str">
            <v>SC005</v>
          </cell>
          <cell r="K10" t="str">
            <v>unit</v>
          </cell>
          <cell r="L10">
            <v>22</v>
          </cell>
          <cell r="M10">
            <v>420</v>
          </cell>
          <cell r="N10">
            <v>9240</v>
          </cell>
          <cell r="P10">
            <v>533.4</v>
          </cell>
          <cell r="Q10">
            <v>11734.8</v>
          </cell>
          <cell r="R10">
            <v>0</v>
          </cell>
          <cell r="S10">
            <v>533.4</v>
          </cell>
          <cell r="T10">
            <v>11734.8</v>
          </cell>
        </row>
        <row r="11">
          <cell r="J11" t="str">
            <v>SC007</v>
          </cell>
          <cell r="K11" t="str">
            <v>unit</v>
          </cell>
          <cell r="L11">
            <v>29</v>
          </cell>
          <cell r="M11">
            <v>50</v>
          </cell>
          <cell r="N11">
            <v>1450</v>
          </cell>
          <cell r="P11">
            <v>63.5</v>
          </cell>
          <cell r="Q11">
            <v>1841.5</v>
          </cell>
          <cell r="R11">
            <v>0</v>
          </cell>
          <cell r="S11">
            <v>63.5</v>
          </cell>
          <cell r="T11">
            <v>1841.5</v>
          </cell>
        </row>
        <row r="12">
          <cell r="J12" t="str">
            <v>SC008</v>
          </cell>
          <cell r="K12" t="str">
            <v>unit</v>
          </cell>
          <cell r="L12">
            <v>2</v>
          </cell>
          <cell r="M12">
            <v>383.72</v>
          </cell>
          <cell r="N12">
            <v>767.44</v>
          </cell>
          <cell r="P12">
            <v>487.32440000000003</v>
          </cell>
          <cell r="Q12">
            <v>974.64880000000005</v>
          </cell>
          <cell r="R12">
            <v>0</v>
          </cell>
          <cell r="S12">
            <v>487.32440000000003</v>
          </cell>
          <cell r="T12">
            <v>974.64880000000005</v>
          </cell>
        </row>
        <row r="13">
          <cell r="J13" t="str">
            <v>SC015</v>
          </cell>
          <cell r="K13" t="str">
            <v>unit</v>
          </cell>
          <cell r="L13">
            <v>1</v>
          </cell>
          <cell r="M13">
            <v>1310</v>
          </cell>
          <cell r="N13">
            <v>1310</v>
          </cell>
          <cell r="P13">
            <v>1663.7</v>
          </cell>
          <cell r="Q13">
            <v>1663.7</v>
          </cell>
          <cell r="R13">
            <v>0</v>
          </cell>
          <cell r="S13">
            <v>1663.7</v>
          </cell>
          <cell r="T13">
            <v>1663.7</v>
          </cell>
        </row>
        <row r="14">
          <cell r="J14" t="str">
            <v>SC016</v>
          </cell>
          <cell r="K14" t="str">
            <v>unit</v>
          </cell>
          <cell r="L14">
            <v>10</v>
          </cell>
          <cell r="M14">
            <v>379.8</v>
          </cell>
          <cell r="N14">
            <v>3798</v>
          </cell>
          <cell r="P14">
            <v>482.346</v>
          </cell>
          <cell r="Q14">
            <v>4823.46</v>
          </cell>
          <cell r="R14">
            <v>0</v>
          </cell>
          <cell r="S14">
            <v>482.346</v>
          </cell>
          <cell r="T14">
            <v>4823.46</v>
          </cell>
        </row>
        <row r="15">
          <cell r="J15" t="str">
            <v>SC017</v>
          </cell>
          <cell r="K15" t="str">
            <v>unit</v>
          </cell>
          <cell r="L15">
            <v>6</v>
          </cell>
          <cell r="M15">
            <v>842</v>
          </cell>
          <cell r="N15">
            <v>5052</v>
          </cell>
          <cell r="P15">
            <v>1069.3399999999999</v>
          </cell>
          <cell r="Q15">
            <v>6416.0399999999991</v>
          </cell>
          <cell r="R15">
            <v>0</v>
          </cell>
          <cell r="S15">
            <v>1069.3399999999999</v>
          </cell>
          <cell r="T15">
            <v>6416.0399999999991</v>
          </cell>
        </row>
        <row r="16">
          <cell r="J16" t="str">
            <v>SC018</v>
          </cell>
          <cell r="K16" t="str">
            <v>lm</v>
          </cell>
          <cell r="L16">
            <v>17</v>
          </cell>
          <cell r="M16">
            <v>45</v>
          </cell>
          <cell r="N16">
            <v>765</v>
          </cell>
          <cell r="P16">
            <v>57.15</v>
          </cell>
          <cell r="Q16">
            <v>971.55</v>
          </cell>
          <cell r="R16">
            <v>0</v>
          </cell>
          <cell r="S16">
            <v>57.15</v>
          </cell>
          <cell r="T16">
            <v>971.55</v>
          </cell>
        </row>
        <row r="17">
          <cell r="J17" t="str">
            <v>SC019</v>
          </cell>
          <cell r="K17" t="str">
            <v>lm</v>
          </cell>
          <cell r="L17">
            <v>10</v>
          </cell>
          <cell r="M17">
            <v>31.75</v>
          </cell>
          <cell r="N17">
            <v>317.5</v>
          </cell>
          <cell r="P17">
            <v>40.322499999999998</v>
          </cell>
          <cell r="Q17">
            <v>403.22499999999997</v>
          </cell>
          <cell r="R17">
            <v>0</v>
          </cell>
          <cell r="S17">
            <v>40.322499999999998</v>
          </cell>
          <cell r="T17">
            <v>403.22499999999997</v>
          </cell>
        </row>
        <row r="18">
          <cell r="J18" t="str">
            <v>SC021</v>
          </cell>
          <cell r="K18" t="str">
            <v>lm</v>
          </cell>
          <cell r="L18">
            <v>150</v>
          </cell>
          <cell r="M18">
            <v>16.25</v>
          </cell>
          <cell r="N18">
            <v>2437.5</v>
          </cell>
          <cell r="P18">
            <v>20.637499999999999</v>
          </cell>
          <cell r="Q18">
            <v>3095.625</v>
          </cell>
          <cell r="R18">
            <v>0</v>
          </cell>
          <cell r="S18">
            <v>20.637499999999999</v>
          </cell>
          <cell r="T18">
            <v>3095.625</v>
          </cell>
        </row>
        <row r="19">
          <cell r="J19" t="str">
            <v>SC022</v>
          </cell>
          <cell r="K19" t="str">
            <v>Nr</v>
          </cell>
          <cell r="L19">
            <v>14</v>
          </cell>
          <cell r="M19">
            <v>82.5</v>
          </cell>
          <cell r="N19">
            <v>1155</v>
          </cell>
          <cell r="P19">
            <v>104.77500000000001</v>
          </cell>
          <cell r="Q19">
            <v>1466.8500000000001</v>
          </cell>
          <cell r="R19">
            <v>0</v>
          </cell>
          <cell r="S19">
            <v>104.77500000000001</v>
          </cell>
          <cell r="T19">
            <v>1466.8500000000001</v>
          </cell>
        </row>
        <row r="20">
          <cell r="J20" t="str">
            <v>SC025</v>
          </cell>
          <cell r="K20" t="str">
            <v>storey</v>
          </cell>
          <cell r="L20">
            <v>6</v>
          </cell>
          <cell r="M20">
            <v>185.64</v>
          </cell>
          <cell r="N20">
            <v>1113.8399999999999</v>
          </cell>
          <cell r="P20">
            <v>235.7628</v>
          </cell>
          <cell r="Q20">
            <v>1414.5768</v>
          </cell>
          <cell r="R20">
            <v>0</v>
          </cell>
          <cell r="S20">
            <v>235.7628</v>
          </cell>
          <cell r="T20">
            <v>1414.5768</v>
          </cell>
        </row>
        <row r="21">
          <cell r="J21" t="str">
            <v>SC026</v>
          </cell>
          <cell r="K21" t="str">
            <v>unit</v>
          </cell>
          <cell r="L21">
            <v>2</v>
          </cell>
          <cell r="M21">
            <v>1127.5</v>
          </cell>
          <cell r="N21">
            <v>2255</v>
          </cell>
          <cell r="P21">
            <v>1431.925</v>
          </cell>
          <cell r="Q21">
            <v>2863.85</v>
          </cell>
          <cell r="R21">
            <v>0</v>
          </cell>
          <cell r="S21">
            <v>1431.925</v>
          </cell>
          <cell r="T21">
            <v>2863.85</v>
          </cell>
        </row>
        <row r="22">
          <cell r="J22" t="str">
            <v>SC028</v>
          </cell>
          <cell r="K22" t="str">
            <v>day</v>
          </cell>
          <cell r="L22">
            <v>120</v>
          </cell>
          <cell r="M22">
            <v>77.260000000000005</v>
          </cell>
          <cell r="N22">
            <v>9271.2000000000007</v>
          </cell>
          <cell r="P22">
            <v>98.120200000000011</v>
          </cell>
          <cell r="Q22">
            <v>11774.424000000001</v>
          </cell>
          <cell r="R22">
            <v>0</v>
          </cell>
          <cell r="S22">
            <v>98.120200000000011</v>
          </cell>
          <cell r="T22">
            <v>11774.424000000001</v>
          </cell>
        </row>
        <row r="23">
          <cell r="J23" t="str">
            <v>SC029</v>
          </cell>
          <cell r="K23" t="str">
            <v>item</v>
          </cell>
          <cell r="L23">
            <v>1</v>
          </cell>
          <cell r="M23">
            <v>61.29</v>
          </cell>
          <cell r="N23">
            <v>61.29</v>
          </cell>
          <cell r="P23">
            <v>77.838300000000004</v>
          </cell>
          <cell r="Q23">
            <v>77.838300000000004</v>
          </cell>
          <cell r="R23">
            <v>0</v>
          </cell>
          <cell r="S23">
            <v>77.838300000000004</v>
          </cell>
          <cell r="T23">
            <v>77.838300000000004</v>
          </cell>
        </row>
        <row r="24">
          <cell r="J24" t="str">
            <v>SC030</v>
          </cell>
          <cell r="K24">
            <v>0</v>
          </cell>
          <cell r="L24">
            <v>11</v>
          </cell>
          <cell r="M24">
            <v>695</v>
          </cell>
          <cell r="N24">
            <v>7645</v>
          </cell>
          <cell r="P24">
            <v>882.65</v>
          </cell>
          <cell r="Q24">
            <v>9709.15</v>
          </cell>
          <cell r="R24">
            <v>0</v>
          </cell>
          <cell r="S24">
            <v>882.65</v>
          </cell>
          <cell r="T24">
            <v>9709.15</v>
          </cell>
        </row>
        <row r="25">
          <cell r="J25" t="str">
            <v>1200AN</v>
          </cell>
          <cell r="K25" t="str">
            <v>NO</v>
          </cell>
          <cell r="L25">
            <v>1</v>
          </cell>
          <cell r="M25">
            <v>66.790000000000006</v>
          </cell>
          <cell r="N25">
            <v>66.790000000000006</v>
          </cell>
          <cell r="P25">
            <v>48.422750000000001</v>
          </cell>
          <cell r="Q25">
            <v>48.422750000000001</v>
          </cell>
          <cell r="R25">
            <v>0</v>
          </cell>
          <cell r="S25">
            <v>48.422750000000001</v>
          </cell>
          <cell r="T25">
            <v>48.422750000000001</v>
          </cell>
        </row>
        <row r="26">
          <cell r="J26" t="str">
            <v>1200AO</v>
          </cell>
          <cell r="K26" t="str">
            <v>SM</v>
          </cell>
          <cell r="L26">
            <v>30</v>
          </cell>
          <cell r="M26">
            <v>22.29</v>
          </cell>
          <cell r="N26">
            <v>668.69999999999993</v>
          </cell>
          <cell r="P26">
            <v>16.160249999999998</v>
          </cell>
          <cell r="Q26">
            <v>484.80749999999995</v>
          </cell>
          <cell r="R26">
            <v>0</v>
          </cell>
          <cell r="S26">
            <v>16.160249999999998</v>
          </cell>
          <cell r="T26">
            <v>484.80749999999995</v>
          </cell>
        </row>
        <row r="27">
          <cell r="J27" t="str">
            <v>1200BA</v>
          </cell>
          <cell r="K27" t="str">
            <v>SM</v>
          </cell>
          <cell r="L27">
            <v>4</v>
          </cell>
          <cell r="M27">
            <v>33.68</v>
          </cell>
          <cell r="N27">
            <v>134.72</v>
          </cell>
          <cell r="P27">
            <v>24.417999999999999</v>
          </cell>
          <cell r="Q27">
            <v>97.671999999999997</v>
          </cell>
          <cell r="R27">
            <v>0</v>
          </cell>
          <cell r="S27">
            <v>24.417999999999999</v>
          </cell>
          <cell r="T27">
            <v>97.671999999999997</v>
          </cell>
        </row>
        <row r="28">
          <cell r="J28" t="str">
            <v>2013DA</v>
          </cell>
          <cell r="K28" t="str">
            <v>SM</v>
          </cell>
          <cell r="L28">
            <v>90</v>
          </cell>
          <cell r="M28">
            <v>108.19</v>
          </cell>
          <cell r="N28">
            <v>9737.1</v>
          </cell>
          <cell r="P28">
            <v>86.552000000000007</v>
          </cell>
          <cell r="Q28">
            <v>7789.68</v>
          </cell>
          <cell r="R28">
            <v>0</v>
          </cell>
          <cell r="S28">
            <v>86.552000000000007</v>
          </cell>
          <cell r="T28">
            <v>7789.68</v>
          </cell>
        </row>
        <row r="29">
          <cell r="J29" t="str">
            <v>2013EA</v>
          </cell>
          <cell r="K29" t="str">
            <v>SM</v>
          </cell>
          <cell r="L29">
            <v>670</v>
          </cell>
          <cell r="M29">
            <v>30.56</v>
          </cell>
          <cell r="N29">
            <v>20475.2</v>
          </cell>
          <cell r="P29">
            <v>24.448</v>
          </cell>
          <cell r="Q29">
            <v>16380.16</v>
          </cell>
          <cell r="R29">
            <v>0</v>
          </cell>
          <cell r="S29">
            <v>24.448</v>
          </cell>
          <cell r="T29">
            <v>16380.16</v>
          </cell>
        </row>
        <row r="30">
          <cell r="J30" t="str">
            <v>2013RR</v>
          </cell>
          <cell r="K30" t="str">
            <v>SM</v>
          </cell>
          <cell r="L30">
            <v>90</v>
          </cell>
          <cell r="M30">
            <v>21.88</v>
          </cell>
          <cell r="N30">
            <v>1969.1999999999998</v>
          </cell>
          <cell r="P30">
            <v>17.504000000000001</v>
          </cell>
          <cell r="Q30">
            <v>1575.3600000000001</v>
          </cell>
          <cell r="R30">
            <v>0</v>
          </cell>
          <cell r="S30">
            <v>17.504000000000001</v>
          </cell>
          <cell r="T30">
            <v>1575.3600000000001</v>
          </cell>
        </row>
        <row r="31">
          <cell r="J31" t="str">
            <v>2031CA</v>
          </cell>
          <cell r="K31" t="str">
            <v>SM</v>
          </cell>
          <cell r="L31">
            <v>6</v>
          </cell>
          <cell r="M31">
            <v>30.56</v>
          </cell>
          <cell r="N31">
            <v>183.35999999999999</v>
          </cell>
          <cell r="P31">
            <v>24.448</v>
          </cell>
          <cell r="Q31">
            <v>146.68799999999999</v>
          </cell>
          <cell r="R31">
            <v>0</v>
          </cell>
          <cell r="S31">
            <v>24.448</v>
          </cell>
          <cell r="T31">
            <v>146.68799999999999</v>
          </cell>
        </row>
        <row r="32">
          <cell r="J32" t="str">
            <v>2033AA</v>
          </cell>
          <cell r="K32" t="str">
            <v>SM</v>
          </cell>
          <cell r="L32">
            <v>0</v>
          </cell>
          <cell r="M32">
            <v>119.76</v>
          </cell>
          <cell r="N32">
            <v>0</v>
          </cell>
          <cell r="P32">
            <v>95.808000000000007</v>
          </cell>
          <cell r="Q32">
            <v>0</v>
          </cell>
          <cell r="R32">
            <v>0</v>
          </cell>
          <cell r="S32">
            <v>95.808000000000007</v>
          </cell>
          <cell r="T32">
            <v>0</v>
          </cell>
        </row>
        <row r="33">
          <cell r="J33" t="str">
            <v>2033CA</v>
          </cell>
          <cell r="K33" t="str">
            <v>SM</v>
          </cell>
          <cell r="L33">
            <v>55</v>
          </cell>
          <cell r="M33">
            <v>30.56</v>
          </cell>
          <cell r="N33">
            <v>1680.8</v>
          </cell>
          <cell r="P33">
            <v>24.448</v>
          </cell>
          <cell r="Q33">
            <v>1344.64</v>
          </cell>
          <cell r="R33">
            <v>0</v>
          </cell>
          <cell r="S33">
            <v>24.448</v>
          </cell>
          <cell r="T33">
            <v>1344.64</v>
          </cell>
        </row>
        <row r="34">
          <cell r="J34" t="str">
            <v>2034AB</v>
          </cell>
          <cell r="K34" t="str">
            <v>SM</v>
          </cell>
          <cell r="L34">
            <v>50</v>
          </cell>
          <cell r="M34">
            <v>134.04</v>
          </cell>
          <cell r="N34">
            <v>6702</v>
          </cell>
          <cell r="P34">
            <v>107.232</v>
          </cell>
          <cell r="Q34">
            <v>5361.6</v>
          </cell>
          <cell r="R34">
            <v>0</v>
          </cell>
          <cell r="S34">
            <v>107.232</v>
          </cell>
          <cell r="T34">
            <v>5361.6</v>
          </cell>
        </row>
        <row r="35">
          <cell r="J35" t="str">
            <v>2034AC</v>
          </cell>
          <cell r="K35" t="str">
            <v>SM</v>
          </cell>
          <cell r="L35">
            <v>40</v>
          </cell>
          <cell r="M35">
            <v>133.30000000000001</v>
          </cell>
          <cell r="N35">
            <v>5332</v>
          </cell>
          <cell r="P35">
            <v>106.64000000000001</v>
          </cell>
          <cell r="Q35">
            <v>4265.6000000000004</v>
          </cell>
          <cell r="R35">
            <v>0</v>
          </cell>
          <cell r="S35">
            <v>106.64000000000001</v>
          </cell>
          <cell r="T35">
            <v>4265.6000000000004</v>
          </cell>
        </row>
        <row r="36">
          <cell r="J36" t="str">
            <v>2034AD</v>
          </cell>
          <cell r="K36" t="str">
            <v>SM</v>
          </cell>
          <cell r="L36">
            <v>40</v>
          </cell>
          <cell r="M36">
            <v>138.28</v>
          </cell>
          <cell r="N36">
            <v>5531.2</v>
          </cell>
          <cell r="P36">
            <v>110.62400000000001</v>
          </cell>
          <cell r="Q36">
            <v>4424.96</v>
          </cell>
          <cell r="R36">
            <v>0</v>
          </cell>
          <cell r="S36">
            <v>110.62400000000001</v>
          </cell>
          <cell r="T36">
            <v>4424.96</v>
          </cell>
        </row>
        <row r="37">
          <cell r="J37" t="str">
            <v>2035AA</v>
          </cell>
          <cell r="K37" t="str">
            <v>LM</v>
          </cell>
          <cell r="L37">
            <v>5</v>
          </cell>
          <cell r="M37">
            <v>61.15</v>
          </cell>
          <cell r="N37">
            <v>305.75</v>
          </cell>
          <cell r="P37">
            <v>48.92</v>
          </cell>
          <cell r="Q37">
            <v>244.60000000000002</v>
          </cell>
          <cell r="R37">
            <v>0</v>
          </cell>
          <cell r="S37">
            <v>48.92</v>
          </cell>
          <cell r="T37">
            <v>244.60000000000002</v>
          </cell>
        </row>
        <row r="38">
          <cell r="J38" t="str">
            <v>2115AA</v>
          </cell>
          <cell r="K38" t="str">
            <v>SM</v>
          </cell>
          <cell r="L38">
            <v>818</v>
          </cell>
          <cell r="M38">
            <v>10.17</v>
          </cell>
          <cell r="N38">
            <v>8319.06</v>
          </cell>
          <cell r="P38">
            <v>8.136000000000001</v>
          </cell>
          <cell r="Q38">
            <v>6655.2480000000005</v>
          </cell>
          <cell r="R38">
            <v>0</v>
          </cell>
          <cell r="S38">
            <v>8.136000000000001</v>
          </cell>
          <cell r="T38">
            <v>6655.2480000000005</v>
          </cell>
        </row>
        <row r="39">
          <cell r="J39" t="str">
            <v>2150AB</v>
          </cell>
          <cell r="K39" t="str">
            <v>LM</v>
          </cell>
          <cell r="L39">
            <v>16</v>
          </cell>
          <cell r="M39">
            <v>5.4</v>
          </cell>
          <cell r="N39">
            <v>86.4</v>
          </cell>
          <cell r="P39">
            <v>4.32</v>
          </cell>
          <cell r="Q39">
            <v>69.12</v>
          </cell>
          <cell r="R39">
            <v>0</v>
          </cell>
          <cell r="S39">
            <v>4.32</v>
          </cell>
          <cell r="T39">
            <v>69.12</v>
          </cell>
        </row>
        <row r="40">
          <cell r="J40" t="str">
            <v>2150EA</v>
          </cell>
          <cell r="K40" t="str">
            <v>LM</v>
          </cell>
          <cell r="L40">
            <v>10</v>
          </cell>
          <cell r="M40">
            <v>17.43</v>
          </cell>
          <cell r="N40">
            <v>174.3</v>
          </cell>
          <cell r="P40">
            <v>13.944000000000001</v>
          </cell>
          <cell r="Q40">
            <v>139.44</v>
          </cell>
          <cell r="R40">
            <v>0</v>
          </cell>
          <cell r="S40">
            <v>13.944000000000001</v>
          </cell>
          <cell r="T40">
            <v>139.44</v>
          </cell>
        </row>
        <row r="41">
          <cell r="J41" t="str">
            <v>2170EA</v>
          </cell>
          <cell r="K41" t="str">
            <v>LM</v>
          </cell>
          <cell r="L41">
            <v>4</v>
          </cell>
          <cell r="M41">
            <v>22.84</v>
          </cell>
          <cell r="N41">
            <v>91.36</v>
          </cell>
          <cell r="P41">
            <v>18.272000000000002</v>
          </cell>
          <cell r="Q41">
            <v>73.088000000000008</v>
          </cell>
          <cell r="R41">
            <v>0</v>
          </cell>
          <cell r="S41">
            <v>18.272000000000002</v>
          </cell>
          <cell r="T41">
            <v>73.088000000000008</v>
          </cell>
        </row>
        <row r="42">
          <cell r="J42" t="str">
            <v>2190AA</v>
          </cell>
          <cell r="K42" t="str">
            <v>SM</v>
          </cell>
          <cell r="L42">
            <v>6</v>
          </cell>
          <cell r="M42">
            <v>85.24</v>
          </cell>
          <cell r="N42">
            <v>511.43999999999994</v>
          </cell>
          <cell r="P42">
            <v>68.191999999999993</v>
          </cell>
          <cell r="Q42">
            <v>409.15199999999993</v>
          </cell>
          <cell r="R42">
            <v>0</v>
          </cell>
          <cell r="S42">
            <v>68.191999999999993</v>
          </cell>
          <cell r="T42">
            <v>409.15199999999993</v>
          </cell>
        </row>
        <row r="43">
          <cell r="J43" t="str">
            <v>2190EA</v>
          </cell>
          <cell r="K43" t="str">
            <v>SM</v>
          </cell>
          <cell r="L43">
            <v>10</v>
          </cell>
          <cell r="M43">
            <v>149.09</v>
          </cell>
          <cell r="N43">
            <v>1490.9</v>
          </cell>
          <cell r="P43">
            <v>119.27200000000001</v>
          </cell>
          <cell r="Q43">
            <v>1192.72</v>
          </cell>
          <cell r="R43">
            <v>0</v>
          </cell>
          <cell r="S43">
            <v>119.27200000000001</v>
          </cell>
          <cell r="T43">
            <v>1192.72</v>
          </cell>
        </row>
        <row r="44">
          <cell r="J44" t="str">
            <v>2190FA</v>
          </cell>
          <cell r="K44" t="str">
            <v>SM</v>
          </cell>
          <cell r="L44">
            <v>450</v>
          </cell>
          <cell r="M44">
            <v>10.6</v>
          </cell>
          <cell r="N44">
            <v>4770</v>
          </cell>
          <cell r="P44">
            <v>8.48</v>
          </cell>
          <cell r="Q44">
            <v>3816</v>
          </cell>
          <cell r="R44">
            <v>0</v>
          </cell>
          <cell r="S44">
            <v>8.48</v>
          </cell>
          <cell r="T44">
            <v>3816</v>
          </cell>
        </row>
        <row r="45">
          <cell r="J45" t="str">
            <v>2190GA</v>
          </cell>
          <cell r="K45" t="str">
            <v>SM</v>
          </cell>
          <cell r="L45">
            <v>72</v>
          </cell>
          <cell r="M45">
            <v>30.56</v>
          </cell>
          <cell r="N45">
            <v>2200.3199999999997</v>
          </cell>
          <cell r="P45">
            <v>24.448</v>
          </cell>
          <cell r="Q45">
            <v>1760.2560000000001</v>
          </cell>
          <cell r="R45">
            <v>0</v>
          </cell>
          <cell r="S45">
            <v>24.448</v>
          </cell>
          <cell r="T45">
            <v>1760.2560000000001</v>
          </cell>
        </row>
        <row r="46">
          <cell r="J46" t="str">
            <v>2191AA</v>
          </cell>
          <cell r="K46" t="str">
            <v>SM</v>
          </cell>
          <cell r="L46">
            <v>210</v>
          </cell>
          <cell r="M46">
            <v>140.96</v>
          </cell>
          <cell r="N46">
            <v>29601.600000000002</v>
          </cell>
          <cell r="P46">
            <v>112.76800000000001</v>
          </cell>
          <cell r="Q46">
            <v>23681.280000000002</v>
          </cell>
          <cell r="R46">
            <v>0</v>
          </cell>
          <cell r="S46">
            <v>112.76800000000001</v>
          </cell>
          <cell r="T46">
            <v>23681.280000000002</v>
          </cell>
        </row>
        <row r="47">
          <cell r="J47" t="str">
            <v>2250CA</v>
          </cell>
          <cell r="K47" t="str">
            <v>LM</v>
          </cell>
          <cell r="L47">
            <v>20</v>
          </cell>
          <cell r="M47">
            <v>5.58</v>
          </cell>
          <cell r="N47">
            <v>111.6</v>
          </cell>
          <cell r="P47">
            <v>4.4640000000000004</v>
          </cell>
          <cell r="Q47">
            <v>89.28</v>
          </cell>
          <cell r="R47">
            <v>0</v>
          </cell>
          <cell r="S47">
            <v>4.4640000000000004</v>
          </cell>
          <cell r="T47">
            <v>89.28</v>
          </cell>
        </row>
        <row r="48">
          <cell r="J48" t="str">
            <v>2310CC</v>
          </cell>
          <cell r="K48" t="str">
            <v>LM</v>
          </cell>
          <cell r="L48">
            <v>2</v>
          </cell>
          <cell r="M48">
            <v>91.63</v>
          </cell>
          <cell r="N48">
            <v>183.26</v>
          </cell>
          <cell r="P48">
            <v>73.304000000000002</v>
          </cell>
          <cell r="Q48">
            <v>146.608</v>
          </cell>
          <cell r="R48">
            <v>0</v>
          </cell>
          <cell r="S48">
            <v>73.304000000000002</v>
          </cell>
          <cell r="T48">
            <v>146.608</v>
          </cell>
        </row>
        <row r="49">
          <cell r="J49" t="str">
            <v>2310EC</v>
          </cell>
          <cell r="K49" t="str">
            <v>SM</v>
          </cell>
          <cell r="L49">
            <v>25</v>
          </cell>
          <cell r="M49">
            <v>156.5</v>
          </cell>
          <cell r="N49">
            <v>3912.5</v>
          </cell>
          <cell r="P49">
            <v>125.2</v>
          </cell>
          <cell r="Q49">
            <v>3130</v>
          </cell>
          <cell r="R49">
            <v>0</v>
          </cell>
          <cell r="S49">
            <v>125.2</v>
          </cell>
          <cell r="T49">
            <v>3130</v>
          </cell>
        </row>
        <row r="50">
          <cell r="J50" t="str">
            <v>2310GA</v>
          </cell>
          <cell r="K50" t="str">
            <v>SM</v>
          </cell>
          <cell r="L50">
            <v>10</v>
          </cell>
          <cell r="M50">
            <v>147.56</v>
          </cell>
          <cell r="N50">
            <v>1475.6</v>
          </cell>
          <cell r="P50">
            <v>118.048</v>
          </cell>
          <cell r="Q50">
            <v>1180.48</v>
          </cell>
          <cell r="R50">
            <v>0</v>
          </cell>
          <cell r="S50">
            <v>118.048</v>
          </cell>
          <cell r="T50">
            <v>1180.48</v>
          </cell>
        </row>
        <row r="51">
          <cell r="J51" t="str">
            <v>3030AA</v>
          </cell>
          <cell r="K51" t="str">
            <v>LM</v>
          </cell>
          <cell r="L51">
            <v>10</v>
          </cell>
          <cell r="M51">
            <v>21.94</v>
          </cell>
          <cell r="N51">
            <v>219.4</v>
          </cell>
          <cell r="P51">
            <v>19.449809999999999</v>
          </cell>
          <cell r="Q51">
            <v>194.49809999999999</v>
          </cell>
          <cell r="R51">
            <v>0</v>
          </cell>
          <cell r="S51">
            <v>19.449809999999999</v>
          </cell>
          <cell r="T51">
            <v>194.49809999999999</v>
          </cell>
        </row>
        <row r="52">
          <cell r="J52" t="str">
            <v>3030HA</v>
          </cell>
          <cell r="K52" t="str">
            <v>LM</v>
          </cell>
          <cell r="L52">
            <v>4</v>
          </cell>
          <cell r="M52">
            <v>11.87</v>
          </cell>
          <cell r="N52">
            <v>47.48</v>
          </cell>
          <cell r="P52">
            <v>10.522754999999998</v>
          </cell>
          <cell r="Q52">
            <v>42.091019999999993</v>
          </cell>
          <cell r="R52">
            <v>0</v>
          </cell>
          <cell r="S52">
            <v>10.522754999999998</v>
          </cell>
          <cell r="T52">
            <v>42.091019999999993</v>
          </cell>
        </row>
        <row r="53">
          <cell r="J53" t="str">
            <v>6011CA</v>
          </cell>
          <cell r="K53" t="str">
            <v>LM</v>
          </cell>
          <cell r="L53">
            <v>24</v>
          </cell>
          <cell r="M53">
            <v>13.68</v>
          </cell>
          <cell r="N53">
            <v>328.32</v>
          </cell>
          <cell r="P53">
            <v>10.138247999999999</v>
          </cell>
          <cell r="Q53">
            <v>243.31795199999999</v>
          </cell>
          <cell r="R53">
            <v>0</v>
          </cell>
          <cell r="S53">
            <v>10.138247999999999</v>
          </cell>
          <cell r="T53">
            <v>243.31795199999999</v>
          </cell>
        </row>
        <row r="54">
          <cell r="J54" t="str">
            <v>6013AA</v>
          </cell>
          <cell r="K54" t="str">
            <v>IT</v>
          </cell>
          <cell r="L54">
            <v>1</v>
          </cell>
          <cell r="M54">
            <v>148.47999999999999</v>
          </cell>
          <cell r="N54">
            <v>148.47999999999999</v>
          </cell>
          <cell r="P54">
            <v>110.03852799999999</v>
          </cell>
          <cell r="Q54">
            <v>110.03852799999999</v>
          </cell>
          <cell r="R54">
            <v>0</v>
          </cell>
          <cell r="S54">
            <v>110.03852799999999</v>
          </cell>
          <cell r="T54">
            <v>110.03852799999999</v>
          </cell>
        </row>
        <row r="55">
          <cell r="J55" t="str">
            <v>6031CA</v>
          </cell>
          <cell r="K55" t="str">
            <v>LM</v>
          </cell>
          <cell r="L55">
            <v>17</v>
          </cell>
          <cell r="M55">
            <v>7.33</v>
          </cell>
          <cell r="N55">
            <v>124.61</v>
          </cell>
          <cell r="P55">
            <v>5.4322629999999998</v>
          </cell>
          <cell r="Q55">
            <v>92.348471000000004</v>
          </cell>
          <cell r="R55">
            <v>0</v>
          </cell>
          <cell r="S55">
            <v>5.4322629999999998</v>
          </cell>
          <cell r="T55">
            <v>92.348471000000004</v>
          </cell>
        </row>
        <row r="56">
          <cell r="J56" t="str">
            <v>6031CC</v>
          </cell>
          <cell r="K56" t="str">
            <v>NO</v>
          </cell>
          <cell r="L56">
            <v>2</v>
          </cell>
          <cell r="M56">
            <v>10.41</v>
          </cell>
          <cell r="N56">
            <v>20.82</v>
          </cell>
          <cell r="P56">
            <v>7.7148510000000003</v>
          </cell>
          <cell r="Q56">
            <v>15.429702000000001</v>
          </cell>
          <cell r="R56">
            <v>0</v>
          </cell>
          <cell r="S56">
            <v>7.7148510000000003</v>
          </cell>
          <cell r="T56">
            <v>15.429702000000001</v>
          </cell>
        </row>
        <row r="57">
          <cell r="J57" t="str">
            <v>6031CG</v>
          </cell>
          <cell r="K57" t="str">
            <v>NO</v>
          </cell>
          <cell r="L57">
            <v>1</v>
          </cell>
          <cell r="M57">
            <v>6.76</v>
          </cell>
          <cell r="N57">
            <v>6.76</v>
          </cell>
          <cell r="P57">
            <v>5.009836</v>
          </cell>
          <cell r="Q57">
            <v>5.009836</v>
          </cell>
          <cell r="R57">
            <v>0</v>
          </cell>
          <cell r="S57">
            <v>5.009836</v>
          </cell>
          <cell r="T57">
            <v>5.009836</v>
          </cell>
        </row>
        <row r="58">
          <cell r="J58" t="str">
            <v>6033AB</v>
          </cell>
          <cell r="K58" t="str">
            <v>LM</v>
          </cell>
          <cell r="L58">
            <v>6</v>
          </cell>
          <cell r="M58">
            <v>53.05</v>
          </cell>
          <cell r="N58">
            <v>318.29999999999995</v>
          </cell>
          <cell r="P58">
            <v>39.315354999999997</v>
          </cell>
          <cell r="Q58">
            <v>235.89212999999998</v>
          </cell>
          <cell r="R58">
            <v>0</v>
          </cell>
          <cell r="S58">
            <v>39.315354999999997</v>
          </cell>
          <cell r="T58">
            <v>235.89212999999998</v>
          </cell>
        </row>
        <row r="59">
          <cell r="J59" t="str">
            <v>6039AB</v>
          </cell>
          <cell r="K59" t="str">
            <v>NO</v>
          </cell>
          <cell r="L59">
            <v>1</v>
          </cell>
          <cell r="M59">
            <v>8.0500000000000007</v>
          </cell>
          <cell r="N59">
            <v>8.0500000000000007</v>
          </cell>
          <cell r="P59">
            <v>5.9658550000000004</v>
          </cell>
          <cell r="Q59">
            <v>5.9658550000000004</v>
          </cell>
          <cell r="R59">
            <v>0</v>
          </cell>
          <cell r="S59">
            <v>5.9658550000000004</v>
          </cell>
          <cell r="T59">
            <v>5.9658550000000004</v>
          </cell>
        </row>
        <row r="60">
          <cell r="J60" t="str">
            <v>6039AC</v>
          </cell>
          <cell r="K60" t="str">
            <v>IT</v>
          </cell>
          <cell r="L60">
            <v>10</v>
          </cell>
          <cell r="M60">
            <v>11.18</v>
          </cell>
          <cell r="N60">
            <v>111.8</v>
          </cell>
          <cell r="P60">
            <v>8.2854979999999987</v>
          </cell>
          <cell r="Q60">
            <v>82.854979999999983</v>
          </cell>
          <cell r="R60">
            <v>0</v>
          </cell>
          <cell r="S60">
            <v>8.2854979999999987</v>
          </cell>
          <cell r="T60">
            <v>82.854979999999983</v>
          </cell>
        </row>
        <row r="61">
          <cell r="J61" t="str">
            <v>6039AD</v>
          </cell>
          <cell r="K61" t="str">
            <v>IT</v>
          </cell>
          <cell r="L61">
            <v>2</v>
          </cell>
          <cell r="M61">
            <v>20.13</v>
          </cell>
          <cell r="N61">
            <v>40.26</v>
          </cell>
          <cell r="P61">
            <v>14.918342999999998</v>
          </cell>
          <cell r="Q61">
            <v>29.836685999999997</v>
          </cell>
          <cell r="R61">
            <v>0</v>
          </cell>
          <cell r="S61">
            <v>14.918342999999998</v>
          </cell>
          <cell r="T61">
            <v>29.836685999999997</v>
          </cell>
        </row>
        <row r="62">
          <cell r="J62" t="str">
            <v>6039BA</v>
          </cell>
          <cell r="K62" t="str">
            <v>IT</v>
          </cell>
          <cell r="L62">
            <v>56</v>
          </cell>
          <cell r="M62">
            <v>20.13</v>
          </cell>
          <cell r="N62">
            <v>1127.28</v>
          </cell>
          <cell r="P62">
            <v>14.918342999999998</v>
          </cell>
          <cell r="Q62">
            <v>835.42720799999995</v>
          </cell>
          <cell r="R62">
            <v>0</v>
          </cell>
          <cell r="S62">
            <v>14.918342999999998</v>
          </cell>
          <cell r="T62">
            <v>835.42720799999995</v>
          </cell>
        </row>
        <row r="63">
          <cell r="J63" t="str">
            <v>6105AA</v>
          </cell>
          <cell r="K63" t="str">
            <v>NO</v>
          </cell>
          <cell r="L63">
            <v>6</v>
          </cell>
          <cell r="M63">
            <v>108.64</v>
          </cell>
          <cell r="N63">
            <v>651.84</v>
          </cell>
          <cell r="P63">
            <v>80.513103999999998</v>
          </cell>
          <cell r="Q63">
            <v>483.07862399999999</v>
          </cell>
          <cell r="R63">
            <v>0</v>
          </cell>
          <cell r="S63">
            <v>80.513103999999998</v>
          </cell>
          <cell r="T63">
            <v>483.07862399999999</v>
          </cell>
        </row>
        <row r="64">
          <cell r="J64" t="str">
            <v>RF154</v>
          </cell>
          <cell r="K64" t="str">
            <v>M2</v>
          </cell>
          <cell r="L64">
            <v>0</v>
          </cell>
          <cell r="M64">
            <v>52</v>
          </cell>
          <cell r="N64">
            <v>0</v>
          </cell>
          <cell r="P64">
            <v>40.195999999999998</v>
          </cell>
          <cell r="Q64">
            <v>0</v>
          </cell>
          <cell r="R64">
            <v>0</v>
          </cell>
          <cell r="S64">
            <v>40.195999999999998</v>
          </cell>
          <cell r="T64">
            <v>0</v>
          </cell>
        </row>
        <row r="65">
          <cell r="J65" t="str">
            <v>RF171</v>
          </cell>
          <cell r="K65" t="str">
            <v>M2</v>
          </cell>
          <cell r="L65">
            <v>0</v>
          </cell>
          <cell r="M65">
            <v>17</v>
          </cell>
          <cell r="N65">
            <v>0</v>
          </cell>
          <cell r="P65">
            <v>13.141</v>
          </cell>
          <cell r="Q65">
            <v>0</v>
          </cell>
          <cell r="R65">
            <v>0</v>
          </cell>
          <cell r="S65">
            <v>13.141</v>
          </cell>
          <cell r="T65">
            <v>0</v>
          </cell>
        </row>
        <row r="66">
          <cell r="J66" t="str">
            <v>RF175</v>
          </cell>
          <cell r="K66" t="str">
            <v>M2</v>
          </cell>
          <cell r="L66">
            <v>0</v>
          </cell>
          <cell r="M66">
            <v>32</v>
          </cell>
          <cell r="N66">
            <v>0</v>
          </cell>
          <cell r="P66">
            <v>24.736000000000001</v>
          </cell>
          <cell r="Q66">
            <v>0</v>
          </cell>
          <cell r="R66">
            <v>0</v>
          </cell>
          <cell r="S66">
            <v>24.736000000000001</v>
          </cell>
          <cell r="T66">
            <v>0</v>
          </cell>
        </row>
        <row r="67">
          <cell r="J67" t="str">
            <v>RF178</v>
          </cell>
          <cell r="K67" t="str">
            <v>m2</v>
          </cell>
          <cell r="L67">
            <v>210</v>
          </cell>
          <cell r="M67">
            <v>34.5</v>
          </cell>
          <cell r="N67">
            <v>7245</v>
          </cell>
          <cell r="P67">
            <v>26.668500000000002</v>
          </cell>
          <cell r="Q67">
            <v>5600.3850000000002</v>
          </cell>
          <cell r="R67">
            <v>0</v>
          </cell>
          <cell r="S67">
            <v>26.668500000000002</v>
          </cell>
          <cell r="T67">
            <v>5600.3850000000002</v>
          </cell>
        </row>
        <row r="68">
          <cell r="J68" t="str">
            <v>RF181</v>
          </cell>
          <cell r="K68" t="str">
            <v>Nr</v>
          </cell>
          <cell r="L68">
            <v>0</v>
          </cell>
          <cell r="M68">
            <v>35</v>
          </cell>
          <cell r="N68">
            <v>0</v>
          </cell>
          <cell r="P68">
            <v>27.055</v>
          </cell>
          <cell r="Q68">
            <v>0</v>
          </cell>
          <cell r="R68">
            <v>0</v>
          </cell>
          <cell r="S68">
            <v>27.055</v>
          </cell>
          <cell r="T68">
            <v>0</v>
          </cell>
        </row>
        <row r="69">
          <cell r="J69" t="str">
            <v>RF194</v>
          </cell>
          <cell r="K69" t="str">
            <v>l/m</v>
          </cell>
          <cell r="L69">
            <v>50</v>
          </cell>
          <cell r="M69">
            <v>21</v>
          </cell>
          <cell r="N69">
            <v>1050</v>
          </cell>
          <cell r="P69">
            <v>16.233000000000001</v>
          </cell>
          <cell r="Q69">
            <v>811.65</v>
          </cell>
          <cell r="R69">
            <v>0</v>
          </cell>
          <cell r="S69">
            <v>16.233000000000001</v>
          </cell>
          <cell r="T69">
            <v>811.65</v>
          </cell>
        </row>
        <row r="70">
          <cell r="J70" t="str">
            <v>3105AC</v>
          </cell>
          <cell r="K70" t="str">
            <v>SM</v>
          </cell>
          <cell r="L70">
            <v>5</v>
          </cell>
          <cell r="M70">
            <v>434.56</v>
          </cell>
          <cell r="N70">
            <v>2172.8000000000002</v>
          </cell>
          <cell r="P70">
            <v>385.23743999999999</v>
          </cell>
          <cell r="Q70">
            <v>1926.1871999999998</v>
          </cell>
          <cell r="R70">
            <v>0</v>
          </cell>
          <cell r="S70">
            <v>385.23743999999999</v>
          </cell>
          <cell r="T70">
            <v>1926.1871999999998</v>
          </cell>
        </row>
        <row r="71">
          <cell r="J71" t="str">
            <v>3115AA</v>
          </cell>
          <cell r="K71" t="str">
            <v>SM</v>
          </cell>
          <cell r="L71">
            <v>24</v>
          </cell>
          <cell r="M71">
            <v>698.79</v>
          </cell>
          <cell r="N71">
            <v>16770.96</v>
          </cell>
          <cell r="P71">
            <v>619.47733499999993</v>
          </cell>
          <cell r="Q71">
            <v>14867.456039999997</v>
          </cell>
          <cell r="R71">
            <v>0</v>
          </cell>
          <cell r="S71">
            <v>619.47733499999993</v>
          </cell>
          <cell r="T71">
            <v>14867.456039999997</v>
          </cell>
        </row>
        <row r="72">
          <cell r="J72" t="str">
            <v>3150BA</v>
          </cell>
          <cell r="K72" t="str">
            <v>NO</v>
          </cell>
          <cell r="L72">
            <v>32</v>
          </cell>
          <cell r="M72">
            <v>29.05</v>
          </cell>
          <cell r="N72">
            <v>929.6</v>
          </cell>
          <cell r="P72">
            <v>25.752824999999998</v>
          </cell>
          <cell r="Q72">
            <v>824.09039999999993</v>
          </cell>
          <cell r="R72">
            <v>0</v>
          </cell>
          <cell r="S72">
            <v>25.752824999999998</v>
          </cell>
          <cell r="T72">
            <v>824.09039999999993</v>
          </cell>
        </row>
        <row r="73">
          <cell r="J73" t="str">
            <v>3150CA</v>
          </cell>
          <cell r="K73" t="str">
            <v>NO</v>
          </cell>
          <cell r="L73">
            <v>198</v>
          </cell>
          <cell r="M73">
            <v>35.61</v>
          </cell>
          <cell r="N73">
            <v>7050.78</v>
          </cell>
          <cell r="P73">
            <v>31.568264999999997</v>
          </cell>
          <cell r="Q73">
            <v>6250.5164699999996</v>
          </cell>
          <cell r="R73">
            <v>0</v>
          </cell>
          <cell r="S73">
            <v>31.568264999999997</v>
          </cell>
          <cell r="T73">
            <v>6250.5164699999996</v>
          </cell>
        </row>
        <row r="74">
          <cell r="J74" t="str">
            <v>3150CB</v>
          </cell>
          <cell r="K74" t="str">
            <v>NO</v>
          </cell>
          <cell r="L74">
            <v>28</v>
          </cell>
          <cell r="M74">
            <v>98.99</v>
          </cell>
          <cell r="N74">
            <v>2771.72</v>
          </cell>
          <cell r="P74">
            <v>87.754634999999993</v>
          </cell>
          <cell r="Q74">
            <v>2457.1297799999998</v>
          </cell>
          <cell r="R74">
            <v>0</v>
          </cell>
          <cell r="S74">
            <v>87.754634999999993</v>
          </cell>
          <cell r="T74">
            <v>2457.1297799999998</v>
          </cell>
        </row>
        <row r="75">
          <cell r="J75" t="str">
            <v>3181AH</v>
          </cell>
          <cell r="K75" t="str">
            <v>IT</v>
          </cell>
          <cell r="L75">
            <v>2</v>
          </cell>
          <cell r="M75">
            <v>4.8099999999999996</v>
          </cell>
          <cell r="N75">
            <v>9.6199999999999992</v>
          </cell>
          <cell r="P75">
            <v>4.2640649999999996</v>
          </cell>
          <cell r="Q75">
            <v>8.5281299999999991</v>
          </cell>
          <cell r="R75">
            <v>0</v>
          </cell>
          <cell r="S75">
            <v>4.2640649999999996</v>
          </cell>
          <cell r="T75">
            <v>8.5281299999999991</v>
          </cell>
        </row>
        <row r="76">
          <cell r="J76" t="str">
            <v>3181BA</v>
          </cell>
          <cell r="K76" t="str">
            <v>NO</v>
          </cell>
          <cell r="L76">
            <v>2</v>
          </cell>
          <cell r="M76">
            <v>28.43</v>
          </cell>
          <cell r="N76">
            <v>56.86</v>
          </cell>
          <cell r="P76">
            <v>25.203194999999997</v>
          </cell>
          <cell r="Q76">
            <v>50.406389999999995</v>
          </cell>
          <cell r="R76">
            <v>0</v>
          </cell>
          <cell r="S76">
            <v>25.203194999999997</v>
          </cell>
          <cell r="T76">
            <v>50.406389999999995</v>
          </cell>
        </row>
        <row r="77">
          <cell r="J77" t="str">
            <v>5150AD</v>
          </cell>
          <cell r="K77" t="str">
            <v>SM</v>
          </cell>
          <cell r="L77">
            <v>2</v>
          </cell>
          <cell r="M77">
            <v>67.930000000000007</v>
          </cell>
          <cell r="N77">
            <v>135.86000000000001</v>
          </cell>
          <cell r="P77">
            <v>55.797702000000008</v>
          </cell>
          <cell r="Q77">
            <v>111.59540400000002</v>
          </cell>
          <cell r="R77">
            <v>0</v>
          </cell>
          <cell r="S77">
            <v>55.797702000000008</v>
          </cell>
          <cell r="T77">
            <v>111.59540400000002</v>
          </cell>
        </row>
        <row r="78">
          <cell r="J78" t="str">
            <v>5501AC</v>
          </cell>
          <cell r="K78" t="str">
            <v>NO</v>
          </cell>
          <cell r="L78">
            <v>2</v>
          </cell>
          <cell r="M78">
            <v>81.08</v>
          </cell>
          <cell r="N78">
            <v>162.16</v>
          </cell>
          <cell r="P78">
            <v>66.599112000000005</v>
          </cell>
          <cell r="Q78">
            <v>133.19822400000001</v>
          </cell>
          <cell r="R78">
            <v>0</v>
          </cell>
          <cell r="S78">
            <v>66.599112000000005</v>
          </cell>
          <cell r="T78">
            <v>133.19822400000001</v>
          </cell>
        </row>
        <row r="79">
          <cell r="J79" t="str">
            <v>WIND017</v>
          </cell>
          <cell r="K79" t="str">
            <v>Nr</v>
          </cell>
          <cell r="L79">
            <v>50</v>
          </cell>
          <cell r="M79">
            <v>36.75</v>
          </cell>
          <cell r="N79">
            <v>1837.5</v>
          </cell>
          <cell r="P79">
            <v>34.912500000000001</v>
          </cell>
          <cell r="Q79">
            <v>1745.625</v>
          </cell>
          <cell r="R79">
            <v>0</v>
          </cell>
          <cell r="S79">
            <v>34.912500000000001</v>
          </cell>
          <cell r="T79">
            <v>1745.625</v>
          </cell>
        </row>
        <row r="80">
          <cell r="J80" t="str">
            <v>WIND022</v>
          </cell>
          <cell r="K80" t="str">
            <v>Nr</v>
          </cell>
          <cell r="L80">
            <v>430</v>
          </cell>
          <cell r="M80">
            <v>4.25</v>
          </cell>
          <cell r="N80">
            <v>1827.5</v>
          </cell>
          <cell r="P80">
            <v>4.0374999999999996</v>
          </cell>
          <cell r="Q80">
            <v>1736.1249999999998</v>
          </cell>
          <cell r="R80">
            <v>0</v>
          </cell>
          <cell r="S80">
            <v>4.0374999999999996</v>
          </cell>
          <cell r="T80">
            <v>1736.1249999999998</v>
          </cell>
        </row>
        <row r="81">
          <cell r="J81" t="str">
            <v>WIND023</v>
          </cell>
          <cell r="K81" t="str">
            <v>Nr</v>
          </cell>
          <cell r="L81">
            <v>154</v>
          </cell>
          <cell r="M81">
            <v>6.75</v>
          </cell>
          <cell r="N81">
            <v>1039.5</v>
          </cell>
          <cell r="P81">
            <v>6.4124999999999996</v>
          </cell>
          <cell r="Q81">
            <v>987.52499999999998</v>
          </cell>
          <cell r="R81">
            <v>0</v>
          </cell>
          <cell r="S81">
            <v>6.4124999999999996</v>
          </cell>
          <cell r="T81">
            <v>987.52499999999998</v>
          </cell>
        </row>
        <row r="82">
          <cell r="J82" t="str">
            <v>1019AA</v>
          </cell>
          <cell r="K82" t="str">
            <v>LM</v>
          </cell>
          <cell r="L82">
            <v>197</v>
          </cell>
          <cell r="M82">
            <v>44.12</v>
          </cell>
          <cell r="N82">
            <v>8691.64</v>
          </cell>
          <cell r="P82">
            <v>31.986999999999998</v>
          </cell>
          <cell r="Q82">
            <v>6301.4389999999994</v>
          </cell>
          <cell r="R82">
            <v>0</v>
          </cell>
          <cell r="S82">
            <v>31.986999999999998</v>
          </cell>
          <cell r="T82">
            <v>6301.4389999999994</v>
          </cell>
        </row>
        <row r="83">
          <cell r="J83" t="str">
            <v>1019AB</v>
          </cell>
          <cell r="K83" t="str">
            <v>IT</v>
          </cell>
          <cell r="L83">
            <v>16</v>
          </cell>
          <cell r="M83">
            <v>18.93</v>
          </cell>
          <cell r="N83">
            <v>302.88</v>
          </cell>
          <cell r="P83">
            <v>13.72425</v>
          </cell>
          <cell r="Q83">
            <v>219.58799999999999</v>
          </cell>
          <cell r="R83">
            <v>0</v>
          </cell>
          <cell r="S83">
            <v>13.72425</v>
          </cell>
          <cell r="T83">
            <v>219.58799999999999</v>
          </cell>
        </row>
        <row r="84">
          <cell r="J84" t="str">
            <v>1019BA</v>
          </cell>
          <cell r="K84" t="str">
            <v>IT</v>
          </cell>
          <cell r="L84">
            <v>17</v>
          </cell>
          <cell r="M84">
            <v>21.92</v>
          </cell>
          <cell r="N84">
            <v>372.64000000000004</v>
          </cell>
          <cell r="P84">
            <v>15.892000000000001</v>
          </cell>
          <cell r="Q84">
            <v>270.16400000000004</v>
          </cell>
          <cell r="R84">
            <v>0</v>
          </cell>
          <cell r="S84">
            <v>15.892000000000001</v>
          </cell>
          <cell r="T84">
            <v>270.16400000000004</v>
          </cell>
        </row>
        <row r="85">
          <cell r="J85" t="str">
            <v>1029AA</v>
          </cell>
          <cell r="K85" t="str">
            <v>LM</v>
          </cell>
          <cell r="L85">
            <v>1</v>
          </cell>
          <cell r="M85">
            <v>59.11</v>
          </cell>
          <cell r="N85">
            <v>59.11</v>
          </cell>
          <cell r="P85">
            <v>42.854749999999996</v>
          </cell>
          <cell r="Q85">
            <v>42.854749999999996</v>
          </cell>
          <cell r="R85">
            <v>0</v>
          </cell>
          <cell r="S85">
            <v>42.854749999999996</v>
          </cell>
          <cell r="T85">
            <v>42.854749999999996</v>
          </cell>
        </row>
        <row r="86">
          <cell r="J86" t="str">
            <v>1031BA</v>
          </cell>
          <cell r="K86" t="str">
            <v>NO</v>
          </cell>
          <cell r="L86">
            <v>20</v>
          </cell>
          <cell r="M86">
            <v>38.74</v>
          </cell>
          <cell r="N86">
            <v>774.80000000000007</v>
          </cell>
          <cell r="P86">
            <v>28.086500000000001</v>
          </cell>
          <cell r="Q86">
            <v>561.73</v>
          </cell>
          <cell r="R86">
            <v>0</v>
          </cell>
          <cell r="S86">
            <v>28.086500000000001</v>
          </cell>
          <cell r="T86">
            <v>561.73</v>
          </cell>
        </row>
        <row r="87">
          <cell r="J87" t="str">
            <v>1031CA</v>
          </cell>
          <cell r="K87" t="str">
            <v>LM</v>
          </cell>
          <cell r="L87">
            <v>4</v>
          </cell>
          <cell r="M87">
            <v>38.380000000000003</v>
          </cell>
          <cell r="N87">
            <v>153.52000000000001</v>
          </cell>
          <cell r="P87">
            <v>27.825500000000002</v>
          </cell>
          <cell r="Q87">
            <v>111.30200000000001</v>
          </cell>
          <cell r="R87">
            <v>0</v>
          </cell>
          <cell r="S87">
            <v>27.825500000000002</v>
          </cell>
          <cell r="T87">
            <v>111.30200000000001</v>
          </cell>
        </row>
        <row r="88">
          <cell r="J88" t="str">
            <v>1033CA</v>
          </cell>
          <cell r="K88" t="str">
            <v>LM</v>
          </cell>
          <cell r="L88">
            <v>27</v>
          </cell>
          <cell r="M88">
            <v>6.04</v>
          </cell>
          <cell r="N88">
            <v>163.08000000000001</v>
          </cell>
          <cell r="P88">
            <v>4.3789999999999996</v>
          </cell>
          <cell r="Q88">
            <v>118.23299999999999</v>
          </cell>
          <cell r="R88">
            <v>0</v>
          </cell>
          <cell r="S88">
            <v>4.3789999999999996</v>
          </cell>
          <cell r="T88">
            <v>118.23299999999999</v>
          </cell>
        </row>
        <row r="89">
          <cell r="J89" t="str">
            <v>1460AF</v>
          </cell>
          <cell r="K89" t="str">
            <v>LM</v>
          </cell>
          <cell r="L89">
            <v>174</v>
          </cell>
          <cell r="M89">
            <v>38.25</v>
          </cell>
          <cell r="N89">
            <v>6655.5</v>
          </cell>
          <cell r="P89">
            <v>27.731249999999999</v>
          </cell>
          <cell r="Q89">
            <v>4825.2375000000002</v>
          </cell>
          <cell r="R89">
            <v>0</v>
          </cell>
          <cell r="S89">
            <v>27.731249999999999</v>
          </cell>
          <cell r="T89">
            <v>4825.2375000000002</v>
          </cell>
        </row>
        <row r="90">
          <cell r="J90" t="str">
            <v>4210AE</v>
          </cell>
          <cell r="K90" t="str">
            <v>SM</v>
          </cell>
          <cell r="L90">
            <v>106</v>
          </cell>
          <cell r="M90">
            <v>31.33</v>
          </cell>
          <cell r="N90">
            <v>3320.98</v>
          </cell>
          <cell r="P90">
            <v>22.71425</v>
          </cell>
          <cell r="Q90">
            <v>2407.7105000000001</v>
          </cell>
          <cell r="R90">
            <v>0</v>
          </cell>
          <cell r="S90">
            <v>22.71425</v>
          </cell>
          <cell r="T90">
            <v>2407.7105000000001</v>
          </cell>
        </row>
        <row r="91">
          <cell r="J91" t="str">
            <v>4210AF</v>
          </cell>
          <cell r="K91" t="str">
            <v>SM</v>
          </cell>
          <cell r="L91">
            <v>3</v>
          </cell>
          <cell r="M91">
            <v>33.5</v>
          </cell>
          <cell r="N91">
            <v>100.5</v>
          </cell>
          <cell r="P91">
            <v>24.287499999999998</v>
          </cell>
          <cell r="Q91">
            <v>72.862499999999997</v>
          </cell>
          <cell r="R91">
            <v>0</v>
          </cell>
          <cell r="S91">
            <v>24.287499999999998</v>
          </cell>
          <cell r="T91">
            <v>72.862499999999997</v>
          </cell>
        </row>
        <row r="92">
          <cell r="J92" t="str">
            <v>4230ZA</v>
          </cell>
          <cell r="K92" t="str">
            <v>LM</v>
          </cell>
          <cell r="L92">
            <v>62</v>
          </cell>
          <cell r="M92">
            <v>6.87</v>
          </cell>
          <cell r="N92">
            <v>425.94</v>
          </cell>
          <cell r="P92">
            <v>4.9807499999999996</v>
          </cell>
          <cell r="Q92">
            <v>308.80649999999997</v>
          </cell>
          <cell r="R92">
            <v>0</v>
          </cell>
          <cell r="S92">
            <v>4.9807499999999996</v>
          </cell>
          <cell r="T92">
            <v>308.80649999999997</v>
          </cell>
        </row>
        <row r="93">
          <cell r="J93" t="str">
            <v>4356AA</v>
          </cell>
          <cell r="K93" t="str">
            <v>SM</v>
          </cell>
          <cell r="L93">
            <v>107</v>
          </cell>
          <cell r="M93">
            <v>10.36</v>
          </cell>
          <cell r="N93">
            <v>1108.52</v>
          </cell>
          <cell r="P93">
            <v>8.8059999999999992</v>
          </cell>
          <cell r="Q93">
            <v>942.24199999999996</v>
          </cell>
          <cell r="R93">
            <v>0</v>
          </cell>
          <cell r="S93">
            <v>8.8059999999999992</v>
          </cell>
          <cell r="T93">
            <v>942.24199999999996</v>
          </cell>
        </row>
        <row r="94">
          <cell r="J94" t="str">
            <v>4356AC</v>
          </cell>
          <cell r="K94" t="str">
            <v>SM</v>
          </cell>
          <cell r="L94">
            <v>28</v>
          </cell>
          <cell r="M94">
            <v>9.5500000000000007</v>
          </cell>
          <cell r="N94">
            <v>267.40000000000003</v>
          </cell>
          <cell r="P94">
            <v>8.1174999999999997</v>
          </cell>
          <cell r="Q94">
            <v>227.29</v>
          </cell>
          <cell r="R94">
            <v>0</v>
          </cell>
          <cell r="S94">
            <v>8.1174999999999997</v>
          </cell>
          <cell r="T94">
            <v>227.29</v>
          </cell>
        </row>
        <row r="95">
          <cell r="J95" t="str">
            <v>4356AD</v>
          </cell>
          <cell r="K95" t="str">
            <v>SM</v>
          </cell>
          <cell r="L95">
            <v>6</v>
          </cell>
          <cell r="M95">
            <v>10.17</v>
          </cell>
          <cell r="N95">
            <v>61.019999999999996</v>
          </cell>
          <cell r="P95">
            <v>8.644499999999999</v>
          </cell>
          <cell r="Q95">
            <v>51.86699999999999</v>
          </cell>
          <cell r="R95">
            <v>0</v>
          </cell>
          <cell r="S95">
            <v>8.644499999999999</v>
          </cell>
          <cell r="T95">
            <v>51.86699999999999</v>
          </cell>
        </row>
        <row r="96">
          <cell r="J96" t="str">
            <v>4356BC</v>
          </cell>
          <cell r="K96" t="str">
            <v>SM</v>
          </cell>
          <cell r="L96">
            <v>60</v>
          </cell>
          <cell r="M96">
            <v>11.01</v>
          </cell>
          <cell r="N96">
            <v>660.6</v>
          </cell>
          <cell r="P96">
            <v>9.3584999999999994</v>
          </cell>
          <cell r="Q96">
            <v>561.51</v>
          </cell>
          <cell r="R96">
            <v>0</v>
          </cell>
          <cell r="S96">
            <v>9.3584999999999994</v>
          </cell>
          <cell r="T96">
            <v>561.51</v>
          </cell>
        </row>
        <row r="97">
          <cell r="J97" t="str">
            <v>4356BD</v>
          </cell>
          <cell r="K97" t="str">
            <v>SM</v>
          </cell>
          <cell r="L97">
            <v>366</v>
          </cell>
          <cell r="M97">
            <v>11.63</v>
          </cell>
          <cell r="N97">
            <v>4256.58</v>
          </cell>
          <cell r="P97">
            <v>9.8855000000000004</v>
          </cell>
          <cell r="Q97">
            <v>3618.0930000000003</v>
          </cell>
          <cell r="R97">
            <v>0</v>
          </cell>
          <cell r="S97">
            <v>9.8855000000000004</v>
          </cell>
          <cell r="T97">
            <v>3618.0930000000003</v>
          </cell>
        </row>
        <row r="98">
          <cell r="J98" t="str">
            <v>4356CA</v>
          </cell>
          <cell r="K98" t="str">
            <v>SM</v>
          </cell>
          <cell r="L98">
            <v>20</v>
          </cell>
          <cell r="M98">
            <v>8.58</v>
          </cell>
          <cell r="N98">
            <v>171.6</v>
          </cell>
          <cell r="P98">
            <v>7.2930000000000001</v>
          </cell>
          <cell r="Q98">
            <v>145.86000000000001</v>
          </cell>
          <cell r="R98">
            <v>0</v>
          </cell>
          <cell r="S98">
            <v>7.2930000000000001</v>
          </cell>
          <cell r="T98">
            <v>145.86000000000001</v>
          </cell>
        </row>
        <row r="99">
          <cell r="J99" t="str">
            <v>4356CB</v>
          </cell>
          <cell r="K99" t="str">
            <v>SM</v>
          </cell>
          <cell r="L99">
            <v>52</v>
          </cell>
          <cell r="M99">
            <v>9.82</v>
          </cell>
          <cell r="N99">
            <v>510.64</v>
          </cell>
          <cell r="P99">
            <v>8.3469999999999995</v>
          </cell>
          <cell r="Q99">
            <v>434.04399999999998</v>
          </cell>
          <cell r="R99">
            <v>0</v>
          </cell>
          <cell r="S99">
            <v>8.3469999999999995</v>
          </cell>
          <cell r="T99">
            <v>434.04399999999998</v>
          </cell>
        </row>
        <row r="100">
          <cell r="J100" t="str">
            <v>4360BA</v>
          </cell>
          <cell r="K100" t="str">
            <v>SM</v>
          </cell>
          <cell r="L100">
            <v>306</v>
          </cell>
          <cell r="M100">
            <v>7.02</v>
          </cell>
          <cell r="N100">
            <v>2148.12</v>
          </cell>
          <cell r="P100">
            <v>5.9669999999999996</v>
          </cell>
          <cell r="Q100">
            <v>1825.9019999999998</v>
          </cell>
          <cell r="R100">
            <v>0</v>
          </cell>
          <cell r="S100">
            <v>5.9669999999999996</v>
          </cell>
          <cell r="T100">
            <v>1825.9019999999998</v>
          </cell>
        </row>
        <row r="101">
          <cell r="J101" t="str">
            <v>4361AB</v>
          </cell>
          <cell r="K101" t="str">
            <v>SM</v>
          </cell>
          <cell r="L101">
            <v>34</v>
          </cell>
          <cell r="M101">
            <v>15.71</v>
          </cell>
          <cell r="N101">
            <v>534.14</v>
          </cell>
          <cell r="P101">
            <v>13.3535</v>
          </cell>
          <cell r="Q101">
            <v>454.01900000000001</v>
          </cell>
          <cell r="R101">
            <v>0</v>
          </cell>
          <cell r="S101">
            <v>13.3535</v>
          </cell>
          <cell r="T101">
            <v>454.01900000000001</v>
          </cell>
        </row>
        <row r="102">
          <cell r="J102" t="str">
            <v>4362DA</v>
          </cell>
          <cell r="K102" t="str">
            <v>IT</v>
          </cell>
          <cell r="L102">
            <v>5</v>
          </cell>
          <cell r="M102">
            <v>21.61</v>
          </cell>
          <cell r="N102">
            <v>108.05</v>
          </cell>
          <cell r="P102">
            <v>18.368499999999997</v>
          </cell>
          <cell r="Q102">
            <v>91.842499999999987</v>
          </cell>
          <cell r="R102">
            <v>0</v>
          </cell>
          <cell r="S102">
            <v>18.368499999999997</v>
          </cell>
          <cell r="T102">
            <v>91.842499999999987</v>
          </cell>
        </row>
        <row r="103">
          <cell r="J103" t="str">
            <v>4362EA</v>
          </cell>
          <cell r="K103" t="str">
            <v>SM</v>
          </cell>
          <cell r="L103">
            <v>51</v>
          </cell>
          <cell r="M103">
            <v>20.51</v>
          </cell>
          <cell r="N103">
            <v>1046.01</v>
          </cell>
          <cell r="P103">
            <v>17.433500000000002</v>
          </cell>
          <cell r="Q103">
            <v>889.10850000000016</v>
          </cell>
          <cell r="R103">
            <v>0</v>
          </cell>
          <cell r="S103">
            <v>17.433500000000002</v>
          </cell>
          <cell r="T103">
            <v>889.10850000000016</v>
          </cell>
        </row>
        <row r="104">
          <cell r="J104" t="str">
            <v>4363DA</v>
          </cell>
          <cell r="K104" t="str">
            <v>IT</v>
          </cell>
          <cell r="L104">
            <v>4</v>
          </cell>
          <cell r="M104">
            <v>16.98</v>
          </cell>
          <cell r="N104">
            <v>67.92</v>
          </cell>
          <cell r="P104">
            <v>14.433</v>
          </cell>
          <cell r="Q104">
            <v>57.731999999999999</v>
          </cell>
          <cell r="R104">
            <v>0</v>
          </cell>
          <cell r="S104">
            <v>14.433</v>
          </cell>
          <cell r="T104">
            <v>57.731999999999999</v>
          </cell>
        </row>
        <row r="105">
          <cell r="J105" t="str">
            <v>4363EA</v>
          </cell>
          <cell r="K105" t="str">
            <v>SM</v>
          </cell>
          <cell r="L105">
            <v>616</v>
          </cell>
          <cell r="M105">
            <v>16.079999999999998</v>
          </cell>
          <cell r="N105">
            <v>9905.2799999999988</v>
          </cell>
          <cell r="P105">
            <v>13.667999999999997</v>
          </cell>
          <cell r="Q105">
            <v>8419.4879999999976</v>
          </cell>
          <cell r="R105">
            <v>0</v>
          </cell>
          <cell r="S105">
            <v>13.667999999999997</v>
          </cell>
          <cell r="T105">
            <v>8419.4879999999976</v>
          </cell>
        </row>
        <row r="106">
          <cell r="J106" t="str">
            <v>4363HA</v>
          </cell>
          <cell r="K106" t="str">
            <v>LM</v>
          </cell>
          <cell r="L106">
            <v>27</v>
          </cell>
          <cell r="M106">
            <v>1.73</v>
          </cell>
          <cell r="N106">
            <v>46.71</v>
          </cell>
          <cell r="P106">
            <v>1.4704999999999999</v>
          </cell>
          <cell r="Q106">
            <v>39.703499999999998</v>
          </cell>
          <cell r="R106">
            <v>0</v>
          </cell>
          <cell r="S106">
            <v>1.4704999999999999</v>
          </cell>
          <cell r="T106">
            <v>39.703499999999998</v>
          </cell>
        </row>
        <row r="107">
          <cell r="J107" t="str">
            <v>4364CA</v>
          </cell>
          <cell r="K107" t="str">
            <v>IT</v>
          </cell>
          <cell r="L107">
            <v>1</v>
          </cell>
          <cell r="M107">
            <v>12.36</v>
          </cell>
          <cell r="N107">
            <v>12.36</v>
          </cell>
          <cell r="P107">
            <v>10.505999999999998</v>
          </cell>
          <cell r="Q107">
            <v>10.505999999999998</v>
          </cell>
          <cell r="R107">
            <v>0</v>
          </cell>
          <cell r="S107">
            <v>10.505999999999998</v>
          </cell>
          <cell r="T107">
            <v>10.505999999999998</v>
          </cell>
        </row>
        <row r="108">
          <cell r="J108" t="str">
            <v>4364DA</v>
          </cell>
          <cell r="K108" t="str">
            <v>SM</v>
          </cell>
          <cell r="L108">
            <v>48</v>
          </cell>
          <cell r="M108">
            <v>11.66</v>
          </cell>
          <cell r="N108">
            <v>559.68000000000006</v>
          </cell>
          <cell r="P108">
            <v>9.9109999999999996</v>
          </cell>
          <cell r="Q108">
            <v>475.72799999999995</v>
          </cell>
          <cell r="R108">
            <v>0</v>
          </cell>
          <cell r="S108">
            <v>9.9109999999999996</v>
          </cell>
          <cell r="T108">
            <v>475.72799999999995</v>
          </cell>
        </row>
        <row r="109">
          <cell r="J109" t="str">
            <v>4364GA</v>
          </cell>
          <cell r="K109" t="str">
            <v>LM</v>
          </cell>
          <cell r="L109">
            <v>192</v>
          </cell>
          <cell r="M109">
            <v>1.21</v>
          </cell>
          <cell r="N109">
            <v>232.32</v>
          </cell>
          <cell r="P109">
            <v>1.0285</v>
          </cell>
          <cell r="Q109">
            <v>197.47199999999998</v>
          </cell>
          <cell r="R109">
            <v>0</v>
          </cell>
          <cell r="S109">
            <v>1.0285</v>
          </cell>
          <cell r="T109">
            <v>197.47199999999998</v>
          </cell>
        </row>
        <row r="110">
          <cell r="J110" t="str">
            <v>4380AB</v>
          </cell>
          <cell r="K110" t="str">
            <v>LM</v>
          </cell>
          <cell r="L110">
            <v>28</v>
          </cell>
          <cell r="M110">
            <v>5.28</v>
          </cell>
          <cell r="N110">
            <v>147.84</v>
          </cell>
          <cell r="P110">
            <v>4.4880000000000004</v>
          </cell>
          <cell r="Q110">
            <v>125.66400000000002</v>
          </cell>
          <cell r="R110">
            <v>0</v>
          </cell>
          <cell r="S110">
            <v>4.4880000000000004</v>
          </cell>
          <cell r="T110">
            <v>125.66400000000002</v>
          </cell>
        </row>
        <row r="111">
          <cell r="J111" t="str">
            <v>4380BA</v>
          </cell>
          <cell r="K111" t="str">
            <v>SM</v>
          </cell>
          <cell r="L111">
            <v>535</v>
          </cell>
          <cell r="M111">
            <v>25.87</v>
          </cell>
          <cell r="N111">
            <v>13840.45</v>
          </cell>
          <cell r="P111">
            <v>21.9895</v>
          </cell>
          <cell r="Q111">
            <v>11764.3825</v>
          </cell>
          <cell r="R111">
            <v>0</v>
          </cell>
          <cell r="S111">
            <v>21.9895</v>
          </cell>
          <cell r="T111">
            <v>11764.3825</v>
          </cell>
        </row>
        <row r="112">
          <cell r="J112" t="str">
            <v>4380CA</v>
          </cell>
          <cell r="K112" t="str">
            <v>LM</v>
          </cell>
          <cell r="L112">
            <v>234</v>
          </cell>
          <cell r="M112">
            <v>6.28</v>
          </cell>
          <cell r="N112">
            <v>1469.52</v>
          </cell>
          <cell r="P112">
            <v>5.3380000000000001</v>
          </cell>
          <cell r="Q112">
            <v>1249.0920000000001</v>
          </cell>
          <cell r="R112">
            <v>0</v>
          </cell>
          <cell r="S112">
            <v>5.3380000000000001</v>
          </cell>
          <cell r="T112">
            <v>1249.0920000000001</v>
          </cell>
        </row>
        <row r="113">
          <cell r="J113" t="str">
            <v>4380DA</v>
          </cell>
          <cell r="K113" t="str">
            <v>IT</v>
          </cell>
          <cell r="L113">
            <v>37</v>
          </cell>
          <cell r="M113">
            <v>20.71</v>
          </cell>
          <cell r="N113">
            <v>766.27</v>
          </cell>
          <cell r="P113">
            <v>17.6035</v>
          </cell>
          <cell r="Q113">
            <v>651.32950000000005</v>
          </cell>
          <cell r="R113">
            <v>0</v>
          </cell>
          <cell r="S113">
            <v>17.6035</v>
          </cell>
          <cell r="T113">
            <v>651.32950000000005</v>
          </cell>
        </row>
        <row r="114">
          <cell r="J114" t="str">
            <v>4380DB</v>
          </cell>
          <cell r="K114" t="str">
            <v>IT</v>
          </cell>
          <cell r="L114">
            <v>2</v>
          </cell>
          <cell r="M114">
            <v>39.28</v>
          </cell>
          <cell r="N114">
            <v>78.56</v>
          </cell>
          <cell r="P114">
            <v>33.387999999999998</v>
          </cell>
          <cell r="Q114">
            <v>66.775999999999996</v>
          </cell>
          <cell r="R114">
            <v>0</v>
          </cell>
          <cell r="S114">
            <v>33.387999999999998</v>
          </cell>
          <cell r="T114">
            <v>66.775999999999996</v>
          </cell>
        </row>
        <row r="115">
          <cell r="J115" t="str">
            <v>4380DD</v>
          </cell>
          <cell r="K115" t="str">
            <v>IT</v>
          </cell>
          <cell r="L115">
            <v>2</v>
          </cell>
          <cell r="M115">
            <v>45.53</v>
          </cell>
          <cell r="N115">
            <v>91.06</v>
          </cell>
          <cell r="P115">
            <v>38.700499999999998</v>
          </cell>
          <cell r="Q115">
            <v>77.400999999999996</v>
          </cell>
          <cell r="R115">
            <v>0</v>
          </cell>
          <cell r="S115">
            <v>38.700499999999998</v>
          </cell>
          <cell r="T115">
            <v>77.400999999999996</v>
          </cell>
        </row>
        <row r="116">
          <cell r="J116" t="str">
            <v>4381BB</v>
          </cell>
          <cell r="K116" t="str">
            <v>SM</v>
          </cell>
          <cell r="L116">
            <v>22</v>
          </cell>
          <cell r="M116">
            <v>24.54</v>
          </cell>
          <cell r="N116">
            <v>539.88</v>
          </cell>
          <cell r="P116">
            <v>20.858999999999998</v>
          </cell>
          <cell r="Q116">
            <v>458.89799999999997</v>
          </cell>
          <cell r="R116">
            <v>0</v>
          </cell>
          <cell r="S116">
            <v>20.858999999999998</v>
          </cell>
          <cell r="T116">
            <v>458.89799999999997</v>
          </cell>
        </row>
        <row r="117">
          <cell r="J117" t="str">
            <v>4381CA</v>
          </cell>
          <cell r="K117" t="str">
            <v>LM</v>
          </cell>
          <cell r="L117">
            <v>30</v>
          </cell>
          <cell r="M117">
            <v>5.84</v>
          </cell>
          <cell r="N117">
            <v>175.2</v>
          </cell>
          <cell r="P117">
            <v>4.9639999999999995</v>
          </cell>
          <cell r="Q117">
            <v>148.91999999999999</v>
          </cell>
          <cell r="R117">
            <v>0</v>
          </cell>
          <cell r="S117">
            <v>4.9639999999999995</v>
          </cell>
          <cell r="T117">
            <v>148.91999999999999</v>
          </cell>
        </row>
        <row r="118">
          <cell r="J118" t="str">
            <v>4381FA</v>
          </cell>
          <cell r="K118" t="str">
            <v>SM</v>
          </cell>
          <cell r="L118">
            <v>5</v>
          </cell>
          <cell r="M118">
            <v>12.41</v>
          </cell>
          <cell r="N118">
            <v>62.05</v>
          </cell>
          <cell r="P118">
            <v>10.548500000000001</v>
          </cell>
          <cell r="Q118">
            <v>52.742500000000007</v>
          </cell>
          <cell r="R118">
            <v>0</v>
          </cell>
          <cell r="S118">
            <v>10.548500000000001</v>
          </cell>
          <cell r="T118">
            <v>52.742500000000007</v>
          </cell>
        </row>
        <row r="119">
          <cell r="J119" t="str">
            <v>4381HB</v>
          </cell>
          <cell r="K119" t="str">
            <v>LM</v>
          </cell>
          <cell r="L119">
            <v>63</v>
          </cell>
          <cell r="M119">
            <v>3.74</v>
          </cell>
          <cell r="N119">
            <v>235.62</v>
          </cell>
          <cell r="P119">
            <v>3.1790000000000003</v>
          </cell>
          <cell r="Q119">
            <v>200.27700000000002</v>
          </cell>
          <cell r="R119">
            <v>0</v>
          </cell>
          <cell r="S119">
            <v>3.1790000000000003</v>
          </cell>
          <cell r="T119">
            <v>200.27700000000002</v>
          </cell>
        </row>
        <row r="120">
          <cell r="J120" t="str">
            <v>4381JB</v>
          </cell>
          <cell r="K120" t="str">
            <v>SM</v>
          </cell>
          <cell r="L120">
            <v>182</v>
          </cell>
          <cell r="M120">
            <v>16.86</v>
          </cell>
          <cell r="N120">
            <v>3068.52</v>
          </cell>
          <cell r="P120">
            <v>14.331</v>
          </cell>
          <cell r="Q120">
            <v>2608.2419999999997</v>
          </cell>
          <cell r="R120">
            <v>0</v>
          </cell>
          <cell r="S120">
            <v>14.331</v>
          </cell>
          <cell r="T120">
            <v>2608.2419999999997</v>
          </cell>
        </row>
        <row r="121">
          <cell r="J121" t="str">
            <v>4381KA</v>
          </cell>
          <cell r="K121" t="str">
            <v>LM</v>
          </cell>
          <cell r="L121">
            <v>86</v>
          </cell>
          <cell r="M121">
            <v>3.81</v>
          </cell>
          <cell r="N121">
            <v>327.66000000000003</v>
          </cell>
          <cell r="P121">
            <v>3.2385000000000002</v>
          </cell>
          <cell r="Q121">
            <v>278.51100000000002</v>
          </cell>
          <cell r="R121">
            <v>0</v>
          </cell>
          <cell r="S121">
            <v>3.2385000000000002</v>
          </cell>
          <cell r="T121">
            <v>278.51100000000002</v>
          </cell>
        </row>
        <row r="122">
          <cell r="J122" t="str">
            <v>4381LA</v>
          </cell>
          <cell r="K122" t="str">
            <v>IT</v>
          </cell>
          <cell r="L122">
            <v>4</v>
          </cell>
          <cell r="M122">
            <v>9.67</v>
          </cell>
          <cell r="N122">
            <v>38.68</v>
          </cell>
          <cell r="P122">
            <v>8.2195</v>
          </cell>
          <cell r="Q122">
            <v>32.878</v>
          </cell>
          <cell r="R122">
            <v>0</v>
          </cell>
          <cell r="S122">
            <v>8.2195</v>
          </cell>
          <cell r="T122">
            <v>32.878</v>
          </cell>
        </row>
        <row r="123">
          <cell r="J123" t="str">
            <v>4381LB</v>
          </cell>
          <cell r="K123" t="str">
            <v>IT</v>
          </cell>
          <cell r="L123">
            <v>4</v>
          </cell>
          <cell r="M123">
            <v>19.34</v>
          </cell>
          <cell r="N123">
            <v>77.36</v>
          </cell>
          <cell r="P123">
            <v>16.439</v>
          </cell>
          <cell r="Q123">
            <v>65.756</v>
          </cell>
          <cell r="R123">
            <v>0</v>
          </cell>
          <cell r="S123">
            <v>16.439</v>
          </cell>
          <cell r="T123">
            <v>65.756</v>
          </cell>
        </row>
        <row r="124">
          <cell r="J124" t="str">
            <v>4381NA</v>
          </cell>
          <cell r="K124" t="str">
            <v>SM</v>
          </cell>
          <cell r="L124">
            <v>1</v>
          </cell>
          <cell r="M124">
            <v>8.17</v>
          </cell>
          <cell r="N124">
            <v>8.17</v>
          </cell>
          <cell r="P124">
            <v>6.9444999999999997</v>
          </cell>
          <cell r="Q124">
            <v>6.9444999999999997</v>
          </cell>
          <cell r="R124">
            <v>0</v>
          </cell>
          <cell r="S124">
            <v>6.9444999999999997</v>
          </cell>
          <cell r="T124">
            <v>6.9444999999999997</v>
          </cell>
        </row>
        <row r="125">
          <cell r="J125" t="str">
            <v>4382DB</v>
          </cell>
          <cell r="K125" t="str">
            <v>IT</v>
          </cell>
          <cell r="L125">
            <v>3</v>
          </cell>
          <cell r="M125">
            <v>33.520000000000003</v>
          </cell>
          <cell r="N125">
            <v>100.56</v>
          </cell>
          <cell r="P125">
            <v>28.492000000000001</v>
          </cell>
          <cell r="Q125">
            <v>85.475999999999999</v>
          </cell>
          <cell r="R125">
            <v>0</v>
          </cell>
          <cell r="S125">
            <v>28.492000000000001</v>
          </cell>
          <cell r="T125">
            <v>85.475999999999999</v>
          </cell>
        </row>
        <row r="126">
          <cell r="J126" t="str">
            <v>FAB071</v>
          </cell>
          <cell r="K126" t="str">
            <v>no</v>
          </cell>
          <cell r="L126">
            <v>13</v>
          </cell>
          <cell r="M126">
            <v>79.14</v>
          </cell>
          <cell r="N126">
            <v>1028.82</v>
          </cell>
          <cell r="P126">
            <v>63.312000000000005</v>
          </cell>
          <cell r="Q126">
            <v>823.05600000000004</v>
          </cell>
          <cell r="R126">
            <v>0</v>
          </cell>
          <cell r="S126">
            <v>63.312000000000005</v>
          </cell>
          <cell r="T126">
            <v>823.05600000000004</v>
          </cell>
        </row>
        <row r="127">
          <cell r="J127" t="str">
            <v>3211BA</v>
          </cell>
          <cell r="K127" t="str">
            <v>NO</v>
          </cell>
          <cell r="L127">
            <v>1</v>
          </cell>
          <cell r="M127">
            <v>461.13</v>
          </cell>
          <cell r="N127">
            <v>461.13</v>
          </cell>
          <cell r="P127">
            <v>408.79174499999999</v>
          </cell>
          <cell r="Q127">
            <v>408.79174499999999</v>
          </cell>
          <cell r="R127">
            <v>0</v>
          </cell>
          <cell r="S127">
            <v>408.79174499999999</v>
          </cell>
          <cell r="T127">
            <v>408.79174499999999</v>
          </cell>
        </row>
        <row r="128">
          <cell r="J128" t="str">
            <v>3411AC</v>
          </cell>
          <cell r="K128" t="str">
            <v>NO</v>
          </cell>
          <cell r="L128">
            <v>1</v>
          </cell>
          <cell r="M128">
            <v>197.62</v>
          </cell>
          <cell r="N128">
            <v>197.62</v>
          </cell>
          <cell r="P128">
            <v>175.19012999999998</v>
          </cell>
          <cell r="Q128">
            <v>175.19012999999998</v>
          </cell>
          <cell r="R128">
            <v>0</v>
          </cell>
          <cell r="S128">
            <v>175.19012999999998</v>
          </cell>
          <cell r="T128">
            <v>175.19012999999998</v>
          </cell>
        </row>
        <row r="129">
          <cell r="J129" t="str">
            <v>3810AA</v>
          </cell>
          <cell r="K129" t="str">
            <v>LM</v>
          </cell>
          <cell r="L129">
            <v>2</v>
          </cell>
          <cell r="M129">
            <v>14.7</v>
          </cell>
          <cell r="N129">
            <v>29.4</v>
          </cell>
          <cell r="P129">
            <v>13.031549999999999</v>
          </cell>
          <cell r="Q129">
            <v>26.063099999999999</v>
          </cell>
          <cell r="R129">
            <v>0</v>
          </cell>
          <cell r="S129">
            <v>13.031549999999999</v>
          </cell>
          <cell r="T129">
            <v>26.063099999999999</v>
          </cell>
        </row>
        <row r="130">
          <cell r="J130" t="str">
            <v>4210AA</v>
          </cell>
          <cell r="K130" t="str">
            <v>SM</v>
          </cell>
          <cell r="L130">
            <v>109</v>
          </cell>
          <cell r="M130">
            <v>12.5</v>
          </cell>
          <cell r="N130">
            <v>1362.5</v>
          </cell>
          <cell r="P130">
            <v>9.0625</v>
          </cell>
          <cell r="Q130">
            <v>987.8125</v>
          </cell>
          <cell r="R130">
            <v>0</v>
          </cell>
          <cell r="S130">
            <v>9.0625</v>
          </cell>
          <cell r="T130">
            <v>987.8125</v>
          </cell>
        </row>
        <row r="131">
          <cell r="J131" t="str">
            <v>4210AB</v>
          </cell>
          <cell r="K131" t="str">
            <v>SM</v>
          </cell>
          <cell r="L131">
            <v>2</v>
          </cell>
          <cell r="M131">
            <v>20.440000000000001</v>
          </cell>
          <cell r="N131">
            <v>40.880000000000003</v>
          </cell>
          <cell r="P131">
            <v>14.819000000000001</v>
          </cell>
          <cell r="Q131">
            <v>29.638000000000002</v>
          </cell>
          <cell r="R131">
            <v>0</v>
          </cell>
          <cell r="S131">
            <v>14.819000000000001</v>
          </cell>
          <cell r="T131">
            <v>29.638000000000002</v>
          </cell>
        </row>
        <row r="132">
          <cell r="J132" t="str">
            <v>4323BA</v>
          </cell>
          <cell r="K132" t="str">
            <v>SM</v>
          </cell>
          <cell r="L132">
            <v>4</v>
          </cell>
          <cell r="M132">
            <v>21.11</v>
          </cell>
          <cell r="N132">
            <v>84.44</v>
          </cell>
          <cell r="P132">
            <v>17.783064</v>
          </cell>
          <cell r="Q132">
            <v>71.132255999999998</v>
          </cell>
          <cell r="R132">
            <v>0</v>
          </cell>
          <cell r="S132">
            <v>17.783064</v>
          </cell>
          <cell r="T132">
            <v>71.132255999999998</v>
          </cell>
        </row>
        <row r="133">
          <cell r="J133" t="str">
            <v>4325AA</v>
          </cell>
          <cell r="K133" t="str">
            <v>SM</v>
          </cell>
          <cell r="L133">
            <v>4</v>
          </cell>
          <cell r="M133">
            <v>27.96</v>
          </cell>
          <cell r="N133">
            <v>111.84</v>
          </cell>
          <cell r="P133">
            <v>23.553504</v>
          </cell>
          <cell r="Q133">
            <v>94.214016000000001</v>
          </cell>
          <cell r="R133">
            <v>0</v>
          </cell>
          <cell r="S133">
            <v>23.553504</v>
          </cell>
          <cell r="T133">
            <v>94.214016000000001</v>
          </cell>
        </row>
        <row r="134">
          <cell r="J134" t="str">
            <v>4326BB</v>
          </cell>
          <cell r="K134" t="str">
            <v>SM</v>
          </cell>
          <cell r="L134">
            <v>2</v>
          </cell>
          <cell r="M134">
            <v>40.94</v>
          </cell>
          <cell r="N134">
            <v>81.88</v>
          </cell>
          <cell r="P134">
            <v>34.487856000000001</v>
          </cell>
          <cell r="Q134">
            <v>68.975712000000001</v>
          </cell>
          <cell r="R134">
            <v>0</v>
          </cell>
          <cell r="S134">
            <v>34.487856000000001</v>
          </cell>
          <cell r="T134">
            <v>68.975712000000001</v>
          </cell>
        </row>
        <row r="135">
          <cell r="J135" t="str">
            <v>4328AC</v>
          </cell>
          <cell r="K135" t="str">
            <v>SM</v>
          </cell>
          <cell r="L135">
            <v>38</v>
          </cell>
          <cell r="M135">
            <v>16.28</v>
          </cell>
          <cell r="N135">
            <v>618.6400000000001</v>
          </cell>
          <cell r="P135">
            <v>13.714272000000001</v>
          </cell>
          <cell r="Q135">
            <v>521.142336</v>
          </cell>
          <cell r="R135">
            <v>0</v>
          </cell>
          <cell r="S135">
            <v>13.714272000000001</v>
          </cell>
          <cell r="T135">
            <v>521.142336</v>
          </cell>
        </row>
        <row r="136">
          <cell r="J136" t="str">
            <v>4328BC</v>
          </cell>
          <cell r="K136" t="str">
            <v>SM</v>
          </cell>
          <cell r="L136">
            <v>4</v>
          </cell>
          <cell r="M136">
            <v>38.130000000000003</v>
          </cell>
          <cell r="N136">
            <v>152.52000000000001</v>
          </cell>
          <cell r="P136">
            <v>32.120712000000005</v>
          </cell>
          <cell r="Q136">
            <v>128.48284800000002</v>
          </cell>
          <cell r="R136">
            <v>0</v>
          </cell>
          <cell r="S136">
            <v>32.120712000000005</v>
          </cell>
          <cell r="T136">
            <v>128.48284800000002</v>
          </cell>
        </row>
        <row r="137">
          <cell r="J137" t="str">
            <v>4329CA</v>
          </cell>
          <cell r="K137" t="str">
            <v>NO</v>
          </cell>
          <cell r="L137">
            <v>16</v>
          </cell>
          <cell r="M137">
            <v>9.6199999999999992</v>
          </cell>
          <cell r="N137">
            <v>153.91999999999999</v>
          </cell>
          <cell r="P137">
            <v>8.1038879999999995</v>
          </cell>
          <cell r="Q137">
            <v>129.66220799999999</v>
          </cell>
          <cell r="R137">
            <v>0</v>
          </cell>
          <cell r="S137">
            <v>8.1038879999999995</v>
          </cell>
          <cell r="T137">
            <v>129.66220799999999</v>
          </cell>
        </row>
        <row r="138">
          <cell r="J138" t="str">
            <v>4506AB</v>
          </cell>
          <cell r="K138" t="str">
            <v>IT</v>
          </cell>
          <cell r="L138">
            <v>1</v>
          </cell>
          <cell r="M138">
            <v>140.12</v>
          </cell>
          <cell r="N138">
            <v>140.12</v>
          </cell>
          <cell r="P138">
            <v>119.102</v>
          </cell>
          <cell r="Q138">
            <v>119.102</v>
          </cell>
          <cell r="R138">
            <v>0</v>
          </cell>
          <cell r="S138">
            <v>119.102</v>
          </cell>
          <cell r="T138">
            <v>119.102</v>
          </cell>
        </row>
        <row r="139">
          <cell r="J139" t="str">
            <v>4540AC</v>
          </cell>
          <cell r="K139" t="str">
            <v>IT</v>
          </cell>
          <cell r="L139">
            <v>13</v>
          </cell>
          <cell r="M139">
            <v>480</v>
          </cell>
          <cell r="N139">
            <v>6240</v>
          </cell>
          <cell r="P139">
            <v>408</v>
          </cell>
          <cell r="Q139">
            <v>5304</v>
          </cell>
          <cell r="R139">
            <v>0</v>
          </cell>
          <cell r="S139">
            <v>408</v>
          </cell>
          <cell r="T139">
            <v>5304</v>
          </cell>
        </row>
        <row r="140">
          <cell r="J140" t="str">
            <v>A003</v>
          </cell>
          <cell r="K140" t="str">
            <v>Item</v>
          </cell>
          <cell r="L140">
            <v>26</v>
          </cell>
          <cell r="M140">
            <v>234</v>
          </cell>
          <cell r="N140">
            <v>6084</v>
          </cell>
          <cell r="P140">
            <v>222.29999999999998</v>
          </cell>
          <cell r="Q140">
            <v>5779.7999999999993</v>
          </cell>
          <cell r="R140">
            <v>0</v>
          </cell>
          <cell r="S140">
            <v>222.29999999999998</v>
          </cell>
          <cell r="T140">
            <v>5779.7999999999993</v>
          </cell>
        </row>
        <row r="141">
          <cell r="J141" t="str">
            <v>0030AA</v>
          </cell>
          <cell r="K141" t="str">
            <v>SM</v>
          </cell>
          <cell r="L141">
            <v>54</v>
          </cell>
          <cell r="M141">
            <v>58.8</v>
          </cell>
          <cell r="N141">
            <v>3175.2</v>
          </cell>
          <cell r="P141">
            <v>48.351239999999997</v>
          </cell>
          <cell r="Q141">
            <v>2610.9669599999997</v>
          </cell>
          <cell r="R141">
            <v>0</v>
          </cell>
          <cell r="S141">
            <v>48.351239999999997</v>
          </cell>
          <cell r="T141">
            <v>2610.9669599999997</v>
          </cell>
        </row>
        <row r="142">
          <cell r="J142" t="str">
            <v>0070BF</v>
          </cell>
          <cell r="K142" t="str">
            <v>NO</v>
          </cell>
          <cell r="L142">
            <v>15</v>
          </cell>
          <cell r="M142">
            <v>6.68</v>
          </cell>
          <cell r="N142">
            <v>100.19999999999999</v>
          </cell>
          <cell r="P142">
            <v>5.4929639999999997</v>
          </cell>
          <cell r="Q142">
            <v>82.394459999999995</v>
          </cell>
          <cell r="R142">
            <v>0</v>
          </cell>
          <cell r="S142">
            <v>5.4929639999999997</v>
          </cell>
          <cell r="T142">
            <v>82.394459999999995</v>
          </cell>
        </row>
        <row r="143">
          <cell r="J143" t="str">
            <v>0171AD</v>
          </cell>
          <cell r="K143" t="str">
            <v>LM</v>
          </cell>
          <cell r="L143">
            <v>21</v>
          </cell>
          <cell r="M143">
            <v>93.18</v>
          </cell>
          <cell r="N143">
            <v>1956.7800000000002</v>
          </cell>
          <cell r="P143">
            <v>76.500780000000006</v>
          </cell>
          <cell r="Q143">
            <v>1606.51638</v>
          </cell>
          <cell r="R143">
            <v>0</v>
          </cell>
          <cell r="S143">
            <v>76.500780000000006</v>
          </cell>
          <cell r="T143">
            <v>1606.51638</v>
          </cell>
        </row>
        <row r="144">
          <cell r="J144" t="str">
            <v>0174AA</v>
          </cell>
          <cell r="K144" t="str">
            <v>LM</v>
          </cell>
          <cell r="L144">
            <v>10</v>
          </cell>
          <cell r="M144">
            <v>8.39</v>
          </cell>
          <cell r="N144">
            <v>83.9</v>
          </cell>
          <cell r="P144">
            <v>6.8881899999999998</v>
          </cell>
          <cell r="Q144">
            <v>68.881900000000002</v>
          </cell>
          <cell r="R144">
            <v>0</v>
          </cell>
          <cell r="S144">
            <v>6.8881899999999998</v>
          </cell>
          <cell r="T144">
            <v>68.881900000000002</v>
          </cell>
        </row>
        <row r="145">
          <cell r="J145" t="str">
            <v>0210BC</v>
          </cell>
          <cell r="K145" t="str">
            <v>NO</v>
          </cell>
          <cell r="L145">
            <v>1</v>
          </cell>
          <cell r="M145">
            <v>259.88</v>
          </cell>
          <cell r="N145">
            <v>259.88</v>
          </cell>
          <cell r="P145">
            <v>213.36147999999997</v>
          </cell>
          <cell r="Q145">
            <v>213.36147999999997</v>
          </cell>
          <cell r="R145">
            <v>0</v>
          </cell>
          <cell r="S145">
            <v>213.36147999999997</v>
          </cell>
          <cell r="T145">
            <v>213.36147999999997</v>
          </cell>
        </row>
        <row r="146">
          <cell r="J146" t="str">
            <v>0250FA</v>
          </cell>
          <cell r="K146" t="str">
            <v>NO</v>
          </cell>
          <cell r="L146">
            <v>1</v>
          </cell>
          <cell r="M146">
            <v>12.05</v>
          </cell>
          <cell r="N146">
            <v>12.05</v>
          </cell>
          <cell r="P146">
            <v>9.8930500000000006</v>
          </cell>
          <cell r="Q146">
            <v>9.8930500000000006</v>
          </cell>
          <cell r="R146">
            <v>0</v>
          </cell>
          <cell r="S146">
            <v>9.8930500000000006</v>
          </cell>
          <cell r="T146">
            <v>9.8930500000000006</v>
          </cell>
        </row>
        <row r="147">
          <cell r="J147" t="str">
            <v>1011AC</v>
          </cell>
          <cell r="K147" t="str">
            <v>SM</v>
          </cell>
          <cell r="L147">
            <v>7</v>
          </cell>
          <cell r="M147">
            <v>39.57</v>
          </cell>
          <cell r="N147">
            <v>276.99</v>
          </cell>
          <cell r="P147">
            <v>28.68825</v>
          </cell>
          <cell r="Q147">
            <v>200.81774999999999</v>
          </cell>
          <cell r="R147">
            <v>0</v>
          </cell>
          <cell r="S147">
            <v>28.68825</v>
          </cell>
          <cell r="T147">
            <v>200.81774999999999</v>
          </cell>
        </row>
        <row r="148">
          <cell r="J148" t="str">
            <v>1013AC</v>
          </cell>
          <cell r="K148" t="str">
            <v>SM</v>
          </cell>
          <cell r="L148">
            <v>6</v>
          </cell>
          <cell r="M148">
            <v>133.41999999999999</v>
          </cell>
          <cell r="N148">
            <v>800.52</v>
          </cell>
          <cell r="P148">
            <v>96.729499999999987</v>
          </cell>
          <cell r="Q148">
            <v>580.37699999999995</v>
          </cell>
          <cell r="R148">
            <v>0</v>
          </cell>
          <cell r="S148">
            <v>96.729499999999987</v>
          </cell>
          <cell r="T148">
            <v>580.37699999999995</v>
          </cell>
        </row>
        <row r="149">
          <cell r="J149" t="str">
            <v>1013BB</v>
          </cell>
          <cell r="K149" t="str">
            <v>SM</v>
          </cell>
          <cell r="L149">
            <v>6</v>
          </cell>
          <cell r="M149">
            <v>133.12</v>
          </cell>
          <cell r="N149">
            <v>798.72</v>
          </cell>
          <cell r="P149">
            <v>96.512</v>
          </cell>
          <cell r="Q149">
            <v>579.072</v>
          </cell>
          <cell r="R149">
            <v>0</v>
          </cell>
          <cell r="S149">
            <v>96.512</v>
          </cell>
          <cell r="T149">
            <v>579.072</v>
          </cell>
        </row>
        <row r="150">
          <cell r="J150" t="str">
            <v>1015AC</v>
          </cell>
          <cell r="K150" t="str">
            <v>SM</v>
          </cell>
          <cell r="L150">
            <v>31</v>
          </cell>
          <cell r="M150">
            <v>169.05</v>
          </cell>
          <cell r="N150">
            <v>5240.55</v>
          </cell>
          <cell r="P150">
            <v>122.56125</v>
          </cell>
          <cell r="Q150">
            <v>3799.3987499999998</v>
          </cell>
          <cell r="R150">
            <v>0</v>
          </cell>
          <cell r="S150">
            <v>122.56125</v>
          </cell>
          <cell r="T150">
            <v>3799.3987499999998</v>
          </cell>
        </row>
        <row r="151">
          <cell r="J151" t="str">
            <v>1017AA</v>
          </cell>
          <cell r="K151" t="str">
            <v>LM</v>
          </cell>
          <cell r="L151">
            <v>1</v>
          </cell>
          <cell r="M151">
            <v>21.51</v>
          </cell>
          <cell r="N151">
            <v>21.51</v>
          </cell>
          <cell r="P151">
            <v>15.594750000000001</v>
          </cell>
          <cell r="Q151">
            <v>15.594750000000001</v>
          </cell>
          <cell r="R151">
            <v>0</v>
          </cell>
          <cell r="S151">
            <v>15.594750000000001</v>
          </cell>
          <cell r="T151">
            <v>15.594750000000001</v>
          </cell>
        </row>
        <row r="152">
          <cell r="J152" t="str">
            <v>1019BB</v>
          </cell>
          <cell r="K152" t="str">
            <v>IT</v>
          </cell>
          <cell r="L152">
            <v>1</v>
          </cell>
          <cell r="M152">
            <v>114.45</v>
          </cell>
          <cell r="N152">
            <v>114.45</v>
          </cell>
          <cell r="P152">
            <v>82.976249999999993</v>
          </cell>
          <cell r="Q152">
            <v>82.976249999999993</v>
          </cell>
          <cell r="R152">
            <v>0</v>
          </cell>
          <cell r="S152">
            <v>82.976249999999993</v>
          </cell>
          <cell r="T152">
            <v>82.976249999999993</v>
          </cell>
        </row>
        <row r="153">
          <cell r="J153" t="str">
            <v>1021AA</v>
          </cell>
          <cell r="K153" t="str">
            <v>SM</v>
          </cell>
          <cell r="L153">
            <v>107</v>
          </cell>
          <cell r="M153">
            <v>20.13</v>
          </cell>
          <cell r="N153">
            <v>2153.91</v>
          </cell>
          <cell r="P153">
            <v>14.594249999999999</v>
          </cell>
          <cell r="Q153">
            <v>1561.58475</v>
          </cell>
          <cell r="R153">
            <v>0</v>
          </cell>
          <cell r="S153">
            <v>14.594249999999999</v>
          </cell>
          <cell r="T153">
            <v>1561.58475</v>
          </cell>
        </row>
        <row r="154">
          <cell r="J154" t="str">
            <v>1033CC</v>
          </cell>
          <cell r="K154" t="str">
            <v>LM</v>
          </cell>
          <cell r="L154">
            <v>3</v>
          </cell>
          <cell r="M154">
            <v>14.27</v>
          </cell>
          <cell r="N154">
            <v>42.81</v>
          </cell>
          <cell r="P154">
            <v>10.345749999999999</v>
          </cell>
          <cell r="Q154">
            <v>31.037249999999997</v>
          </cell>
          <cell r="R154">
            <v>0</v>
          </cell>
          <cell r="S154">
            <v>10.345749999999999</v>
          </cell>
          <cell r="T154">
            <v>31.037249999999997</v>
          </cell>
        </row>
        <row r="155">
          <cell r="J155" t="str">
            <v>3013AB</v>
          </cell>
          <cell r="K155" t="str">
            <v>Item</v>
          </cell>
          <cell r="L155">
            <v>10</v>
          </cell>
          <cell r="M155">
            <v>62.11</v>
          </cell>
          <cell r="N155">
            <v>621.1</v>
          </cell>
          <cell r="P155">
            <v>55.060514999999995</v>
          </cell>
          <cell r="Q155">
            <v>550.60514999999998</v>
          </cell>
          <cell r="R155">
            <v>0</v>
          </cell>
          <cell r="S155">
            <v>55.060514999999995</v>
          </cell>
          <cell r="T155">
            <v>550.60514999999998</v>
          </cell>
        </row>
        <row r="156">
          <cell r="J156" t="str">
            <v>3221CB</v>
          </cell>
          <cell r="K156" t="str">
            <v>Item</v>
          </cell>
          <cell r="L156">
            <v>1</v>
          </cell>
          <cell r="M156">
            <v>1212.5</v>
          </cell>
          <cell r="N156">
            <v>1212.5</v>
          </cell>
          <cell r="P156">
            <v>1074.8812499999999</v>
          </cell>
          <cell r="Q156">
            <v>1074.8812499999999</v>
          </cell>
          <cell r="R156">
            <v>0</v>
          </cell>
          <cell r="S156">
            <v>1074.8812499999999</v>
          </cell>
          <cell r="T156">
            <v>1074.8812499999999</v>
          </cell>
        </row>
        <row r="157">
          <cell r="J157" t="str">
            <v>3300BD</v>
          </cell>
          <cell r="K157" t="str">
            <v>Item</v>
          </cell>
          <cell r="L157">
            <v>2</v>
          </cell>
          <cell r="M157">
            <v>180.78</v>
          </cell>
          <cell r="N157">
            <v>361.56</v>
          </cell>
          <cell r="P157">
            <v>160.26147</v>
          </cell>
          <cell r="Q157">
            <v>320.52294000000001</v>
          </cell>
          <cell r="R157">
            <v>0</v>
          </cell>
          <cell r="S157">
            <v>160.26147</v>
          </cell>
          <cell r="T157">
            <v>320.52294000000001</v>
          </cell>
        </row>
        <row r="158">
          <cell r="J158" t="str">
            <v>3300DA</v>
          </cell>
          <cell r="K158" t="str">
            <v>Item</v>
          </cell>
          <cell r="L158">
            <v>2</v>
          </cell>
          <cell r="M158">
            <v>152.85</v>
          </cell>
          <cell r="N158">
            <v>305.7</v>
          </cell>
          <cell r="P158">
            <v>135.50152499999999</v>
          </cell>
          <cell r="Q158">
            <v>271.00304999999997</v>
          </cell>
          <cell r="R158">
            <v>0</v>
          </cell>
          <cell r="S158">
            <v>135.50152499999999</v>
          </cell>
          <cell r="T158">
            <v>271.00304999999997</v>
          </cell>
        </row>
        <row r="159">
          <cell r="J159" t="str">
            <v>3300FC</v>
          </cell>
          <cell r="K159" t="str">
            <v>Item</v>
          </cell>
          <cell r="L159">
            <v>18</v>
          </cell>
          <cell r="M159">
            <v>222.2</v>
          </cell>
          <cell r="N159">
            <v>3999.6</v>
          </cell>
          <cell r="P159">
            <v>196.98029999999997</v>
          </cell>
          <cell r="Q159">
            <v>3545.6453999999994</v>
          </cell>
          <cell r="R159">
            <v>0</v>
          </cell>
          <cell r="S159">
            <v>196.98029999999997</v>
          </cell>
          <cell r="T159">
            <v>3545.6453999999994</v>
          </cell>
        </row>
        <row r="160">
          <cell r="J160" t="str">
            <v>3431AC</v>
          </cell>
          <cell r="K160" t="str">
            <v>Item</v>
          </cell>
          <cell r="L160">
            <v>25</v>
          </cell>
          <cell r="M160">
            <v>3.44</v>
          </cell>
          <cell r="N160">
            <v>86</v>
          </cell>
          <cell r="P160">
            <v>3.0495599999999996</v>
          </cell>
          <cell r="Q160">
            <v>76.23899999999999</v>
          </cell>
          <cell r="R160">
            <v>0</v>
          </cell>
          <cell r="S160">
            <v>3.0495599999999996</v>
          </cell>
          <cell r="T160">
            <v>76.23899999999999</v>
          </cell>
        </row>
        <row r="161">
          <cell r="J161" t="str">
            <v>3905BA</v>
          </cell>
          <cell r="K161" t="str">
            <v>Item</v>
          </cell>
          <cell r="L161">
            <v>16</v>
          </cell>
          <cell r="M161">
            <v>9.81</v>
          </cell>
          <cell r="N161">
            <v>156.96</v>
          </cell>
          <cell r="P161">
            <v>8.6965649999999997</v>
          </cell>
          <cell r="Q161">
            <v>139.14503999999999</v>
          </cell>
          <cell r="R161">
            <v>0</v>
          </cell>
          <cell r="S161">
            <v>8.6965649999999997</v>
          </cell>
          <cell r="T161">
            <v>139.14503999999999</v>
          </cell>
        </row>
        <row r="162">
          <cell r="J162" t="str">
            <v>4801AB</v>
          </cell>
          <cell r="K162" t="str">
            <v>Item</v>
          </cell>
          <cell r="L162">
            <v>10</v>
          </cell>
          <cell r="M162">
            <v>22.53</v>
          </cell>
          <cell r="N162">
            <v>225.3</v>
          </cell>
          <cell r="P162">
            <v>19.150500000000001</v>
          </cell>
          <cell r="Q162">
            <v>191.505</v>
          </cell>
          <cell r="R162">
            <v>0</v>
          </cell>
          <cell r="S162">
            <v>19.150500000000001</v>
          </cell>
          <cell r="T162">
            <v>191.505</v>
          </cell>
        </row>
        <row r="163">
          <cell r="J163" t="str">
            <v>4804AD</v>
          </cell>
          <cell r="K163" t="str">
            <v>Item</v>
          </cell>
          <cell r="L163">
            <v>10</v>
          </cell>
          <cell r="M163">
            <v>29.34</v>
          </cell>
          <cell r="N163">
            <v>293.39999999999998</v>
          </cell>
          <cell r="P163">
            <v>24.939</v>
          </cell>
          <cell r="Q163">
            <v>249.39</v>
          </cell>
          <cell r="R163">
            <v>0</v>
          </cell>
          <cell r="S163">
            <v>24.939</v>
          </cell>
          <cell r="T163">
            <v>249.39</v>
          </cell>
        </row>
        <row r="164">
          <cell r="J164" t="str">
            <v>4805AB</v>
          </cell>
          <cell r="K164" t="str">
            <v>Item</v>
          </cell>
          <cell r="L164">
            <v>3</v>
          </cell>
          <cell r="M164">
            <v>20.399999999999999</v>
          </cell>
          <cell r="N164">
            <v>61.199999999999996</v>
          </cell>
          <cell r="P164">
            <v>17.34</v>
          </cell>
          <cell r="Q164">
            <v>52.019999999999996</v>
          </cell>
          <cell r="R164">
            <v>0</v>
          </cell>
          <cell r="S164">
            <v>17.34</v>
          </cell>
          <cell r="T164">
            <v>52.019999999999996</v>
          </cell>
        </row>
        <row r="165">
          <cell r="J165" t="str">
            <v>4805AC</v>
          </cell>
          <cell r="K165" t="str">
            <v>Item</v>
          </cell>
          <cell r="L165">
            <v>2</v>
          </cell>
          <cell r="M165">
            <v>35.86</v>
          </cell>
          <cell r="N165">
            <v>71.72</v>
          </cell>
          <cell r="P165">
            <v>30.480999999999998</v>
          </cell>
          <cell r="Q165">
            <v>60.961999999999996</v>
          </cell>
          <cell r="R165">
            <v>0</v>
          </cell>
          <cell r="S165">
            <v>30.480999999999998</v>
          </cell>
          <cell r="T165">
            <v>60.961999999999996</v>
          </cell>
        </row>
        <row r="166">
          <cell r="J166" t="str">
            <v>8711GA</v>
          </cell>
          <cell r="K166" t="str">
            <v>Item</v>
          </cell>
          <cell r="L166">
            <v>9</v>
          </cell>
          <cell r="M166">
            <v>550</v>
          </cell>
          <cell r="N166">
            <v>4950</v>
          </cell>
          <cell r="P166">
            <v>440</v>
          </cell>
          <cell r="Q166">
            <v>3960</v>
          </cell>
          <cell r="R166">
            <v>0</v>
          </cell>
          <cell r="S166">
            <v>440</v>
          </cell>
          <cell r="T166">
            <v>3960</v>
          </cell>
        </row>
        <row r="167">
          <cell r="J167" t="str">
            <v>8720FA</v>
          </cell>
          <cell r="K167" t="str">
            <v>Item</v>
          </cell>
          <cell r="L167">
            <v>28</v>
          </cell>
          <cell r="M167">
            <v>70.11</v>
          </cell>
          <cell r="N167">
            <v>1963.08</v>
          </cell>
          <cell r="P167">
            <v>56.088000000000001</v>
          </cell>
          <cell r="Q167">
            <v>1570.4639999999999</v>
          </cell>
          <cell r="R167">
            <v>0</v>
          </cell>
          <cell r="S167">
            <v>56.088000000000001</v>
          </cell>
          <cell r="T167">
            <v>1570.4639999999999</v>
          </cell>
        </row>
        <row r="168">
          <cell r="J168" t="str">
            <v>8810XA</v>
          </cell>
          <cell r="K168" t="str">
            <v>Item</v>
          </cell>
          <cell r="L168">
            <v>1</v>
          </cell>
          <cell r="M168">
            <v>300</v>
          </cell>
          <cell r="N168">
            <v>300</v>
          </cell>
          <cell r="P168">
            <v>240</v>
          </cell>
          <cell r="Q168">
            <v>240</v>
          </cell>
          <cell r="R168">
            <v>0</v>
          </cell>
          <cell r="S168">
            <v>240</v>
          </cell>
          <cell r="T168">
            <v>240</v>
          </cell>
        </row>
        <row r="169">
          <cell r="J169" t="str">
            <v>8950AA</v>
          </cell>
          <cell r="K169" t="str">
            <v>Item</v>
          </cell>
          <cell r="L169">
            <v>13</v>
          </cell>
          <cell r="M169">
            <v>86.88</v>
          </cell>
          <cell r="N169">
            <v>1129.44</v>
          </cell>
          <cell r="P169">
            <v>69.504000000000005</v>
          </cell>
          <cell r="Q169">
            <v>903.55200000000002</v>
          </cell>
          <cell r="R169">
            <v>0</v>
          </cell>
          <cell r="S169">
            <v>69.504000000000005</v>
          </cell>
          <cell r="T169">
            <v>903.55200000000002</v>
          </cell>
        </row>
        <row r="170">
          <cell r="J170" t="str">
            <v>2270AA</v>
          </cell>
          <cell r="K170" t="str">
            <v>SM</v>
          </cell>
          <cell r="L170">
            <v>920.79999999999984</v>
          </cell>
          <cell r="M170">
            <v>10.86</v>
          </cell>
          <cell r="N170">
            <v>9999.8879999999972</v>
          </cell>
          <cell r="P170">
            <v>8.6880000000000006</v>
          </cell>
          <cell r="Q170">
            <v>7999.9103999999988</v>
          </cell>
          <cell r="R170">
            <v>0</v>
          </cell>
          <cell r="S170">
            <v>8.6880000000000006</v>
          </cell>
          <cell r="T170">
            <v>7999.9103999999988</v>
          </cell>
        </row>
        <row r="171">
          <cell r="J171" t="str">
            <v>ADD001</v>
          </cell>
          <cell r="K171" t="str">
            <v>IT</v>
          </cell>
          <cell r="L171">
            <v>20</v>
          </cell>
          <cell r="M171">
            <v>0</v>
          </cell>
          <cell r="N171">
            <v>0</v>
          </cell>
          <cell r="P171">
            <v>0</v>
          </cell>
          <cell r="Q171">
            <v>0</v>
          </cell>
          <cell r="R171">
            <v>0</v>
          </cell>
          <cell r="S171">
            <v>0</v>
          </cell>
          <cell r="T171">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33"/>
  <sheetViews>
    <sheetView zoomScale="80" zoomScaleNormal="80" workbookViewId="0">
      <selection activeCell="G36" sqref="G36"/>
    </sheetView>
  </sheetViews>
  <sheetFormatPr defaultRowHeight="15" x14ac:dyDescent="0.25"/>
  <cols>
    <col min="1" max="1" width="3.85546875" customWidth="1"/>
    <col min="2" max="2" width="34.42578125" customWidth="1"/>
    <col min="3" max="7" width="15.7109375" style="200" customWidth="1"/>
    <col min="8" max="8" width="2.28515625" style="200" customWidth="1"/>
    <col min="9" max="13" width="15.7109375" style="200" customWidth="1"/>
  </cols>
  <sheetData>
    <row r="5" spans="1:13" x14ac:dyDescent="0.25">
      <c r="B5" s="220"/>
      <c r="C5" s="210"/>
      <c r="I5" s="210"/>
    </row>
    <row r="6" spans="1:13" ht="15.75" thickBot="1" x14ac:dyDescent="0.3"/>
    <row r="7" spans="1:13" ht="28.9" customHeight="1" thickBot="1" x14ac:dyDescent="0.3">
      <c r="C7" s="256" t="s">
        <v>389</v>
      </c>
      <c r="D7" s="257"/>
      <c r="E7" s="257"/>
      <c r="F7" s="257"/>
      <c r="G7" s="258"/>
      <c r="H7" s="199"/>
      <c r="I7" s="256" t="s">
        <v>390</v>
      </c>
      <c r="J7" s="257"/>
      <c r="K7" s="257"/>
      <c r="L7" s="257"/>
      <c r="M7" s="258"/>
    </row>
    <row r="8" spans="1:13" ht="48" thickBot="1" x14ac:dyDescent="0.3">
      <c r="A8" s="1"/>
      <c r="B8" s="196" t="s">
        <v>0</v>
      </c>
      <c r="C8" s="211" t="s">
        <v>1</v>
      </c>
      <c r="D8" s="211" t="s">
        <v>2</v>
      </c>
      <c r="E8" s="211" t="s">
        <v>3</v>
      </c>
      <c r="F8" s="211" t="s">
        <v>4</v>
      </c>
      <c r="G8" s="212" t="s">
        <v>5</v>
      </c>
      <c r="I8" s="211" t="s">
        <v>1</v>
      </c>
      <c r="J8" s="211" t="s">
        <v>2</v>
      </c>
      <c r="K8" s="211" t="s">
        <v>3</v>
      </c>
      <c r="L8" s="211" t="s">
        <v>4</v>
      </c>
      <c r="M8" s="212" t="s">
        <v>5</v>
      </c>
    </row>
    <row r="9" spans="1:13" ht="15.75" thickTop="1" x14ac:dyDescent="0.25">
      <c r="A9">
        <v>0</v>
      </c>
      <c r="B9" s="197" t="s">
        <v>525</v>
      </c>
      <c r="C9" s="213">
        <v>181652.97072399998</v>
      </c>
      <c r="D9" s="214">
        <v>4000</v>
      </c>
      <c r="E9" s="215">
        <v>56865.033872080712</v>
      </c>
      <c r="F9" s="215">
        <v>9540.7201838432284</v>
      </c>
      <c r="G9" s="216">
        <f>IF(C9="","",C9+E9+F9)</f>
        <v>248058.72477992391</v>
      </c>
      <c r="I9" s="213">
        <f>'1-44 Denyer House'!Y36</f>
        <v>109045.800724</v>
      </c>
      <c r="J9" s="214">
        <v>0</v>
      </c>
      <c r="K9" s="215">
        <f>'Project Overheads &amp; Scaffold'!$S$57*(I9/$I$33)</f>
        <v>50274.587052477953</v>
      </c>
      <c r="L9" s="215">
        <f>SUM(I9:K9)*0.04</f>
        <v>6372.8155110591188</v>
      </c>
      <c r="M9" s="216">
        <f>IF(I9="","",I9+K9+L9)</f>
        <v>165693.20328753709</v>
      </c>
    </row>
    <row r="10" spans="1:13" x14ac:dyDescent="0.25">
      <c r="A10">
        <v>1</v>
      </c>
      <c r="B10" s="197" t="s">
        <v>526</v>
      </c>
      <c r="C10" s="213">
        <v>75420.793435000014</v>
      </c>
      <c r="D10" s="214">
        <v>30235.16</v>
      </c>
      <c r="E10" s="215">
        <v>23609.886236635281</v>
      </c>
      <c r="F10" s="215">
        <v>3961.227186865412</v>
      </c>
      <c r="G10" s="217">
        <f>IF(C10="","",C10+E10+F10)</f>
        <v>102991.9068585007</v>
      </c>
      <c r="I10" s="213">
        <f>'1-10 Lissenden Mansions'!Y51</f>
        <v>75420.793435000014</v>
      </c>
      <c r="J10" s="214">
        <v>0</v>
      </c>
      <c r="K10" s="215">
        <f>'Project Overheads &amp; Scaffold'!$S$57*(I10/$I$33)</f>
        <v>34772.079437629698</v>
      </c>
      <c r="L10" s="215">
        <v>3961.227186865412</v>
      </c>
      <c r="M10" s="217">
        <f>IF(I10="","",I10+K10+L10)</f>
        <v>114154.10005949512</v>
      </c>
    </row>
    <row r="11" spans="1:13" x14ac:dyDescent="0.25">
      <c r="A11">
        <v>2</v>
      </c>
      <c r="B11" s="197" t="s">
        <v>527</v>
      </c>
      <c r="C11" s="213">
        <v>85991.809319999986</v>
      </c>
      <c r="D11" s="214">
        <v>68200</v>
      </c>
      <c r="E11" s="215">
        <v>26919.059623489262</v>
      </c>
      <c r="F11" s="215">
        <v>4516.4347577395702</v>
      </c>
      <c r="G11" s="217">
        <f t="shared" ref="G11:G31" si="0">IF(C11="","",C11+E11+F11)</f>
        <v>117427.30370122881</v>
      </c>
      <c r="I11" s="213">
        <f>'25 Troyes House'!Y32</f>
        <v>85426.735520000002</v>
      </c>
      <c r="J11" s="214">
        <v>0</v>
      </c>
      <c r="K11" s="215">
        <f>'Project Overheads &amp; Scaffold'!$S$57*(I11/$I$33)</f>
        <v>39385.229169709834</v>
      </c>
      <c r="L11" s="215">
        <v>4516.4347577395702</v>
      </c>
      <c r="M11" s="217">
        <f t="shared" ref="M11:M31" si="1">IF(I11="","",I11+K11+L11)</f>
        <v>129328.3994474494</v>
      </c>
    </row>
    <row r="12" spans="1:13" x14ac:dyDescent="0.25">
      <c r="A12">
        <v>3</v>
      </c>
      <c r="B12" s="197" t="s">
        <v>528</v>
      </c>
      <c r="C12" s="213">
        <v>75381.307449999993</v>
      </c>
      <c r="D12" s="214">
        <v>0</v>
      </c>
      <c r="E12" s="215">
        <v>23597.525459569264</v>
      </c>
      <c r="F12" s="215">
        <v>3959.1533163827703</v>
      </c>
      <c r="G12" s="217">
        <f t="shared" si="0"/>
        <v>102937.98622595203</v>
      </c>
      <c r="I12" s="213">
        <f>'11-20 Lissenden Mansions'!Y53</f>
        <v>75381.307449999993</v>
      </c>
      <c r="J12" s="214">
        <v>0</v>
      </c>
      <c r="K12" s="215">
        <f>'Project Overheads &amp; Scaffold'!$S$57*(I12/$I$33)</f>
        <v>34753.874778880287</v>
      </c>
      <c r="L12" s="215">
        <v>3959.1533163827703</v>
      </c>
      <c r="M12" s="217">
        <f t="shared" si="1"/>
        <v>114094.33554526305</v>
      </c>
    </row>
    <row r="13" spans="1:13" x14ac:dyDescent="0.25">
      <c r="A13">
        <v>4</v>
      </c>
      <c r="B13" s="197" t="s">
        <v>529</v>
      </c>
      <c r="C13" s="213">
        <v>7001.8316509999995</v>
      </c>
      <c r="D13" s="214">
        <v>1050</v>
      </c>
      <c r="E13" s="215">
        <v>2191.8683323141327</v>
      </c>
      <c r="F13" s="215">
        <v>367.74799933256531</v>
      </c>
      <c r="G13" s="217">
        <f t="shared" si="0"/>
        <v>9561.4479826466977</v>
      </c>
      <c r="I13" s="213">
        <f>'5 Gillies Street'!Y45</f>
        <v>7001.8316509999995</v>
      </c>
      <c r="J13" s="214">
        <v>0</v>
      </c>
      <c r="K13" s="215">
        <f>'Project Overheads &amp; Scaffold'!$S$57*(I13/$I$33)</f>
        <v>3228.1315972538846</v>
      </c>
      <c r="L13" s="215">
        <v>367.74799933256531</v>
      </c>
      <c r="M13" s="217">
        <f t="shared" si="1"/>
        <v>10597.711247586449</v>
      </c>
    </row>
    <row r="14" spans="1:13" x14ac:dyDescent="0.25">
      <c r="A14">
        <v>5</v>
      </c>
      <c r="B14" s="197" t="s">
        <v>530</v>
      </c>
      <c r="C14" s="213">
        <v>10788.96679</v>
      </c>
      <c r="D14" s="214">
        <v>2150</v>
      </c>
      <c r="E14" s="215">
        <v>3377.4012035854166</v>
      </c>
      <c r="F14" s="215">
        <v>566.65471974341665</v>
      </c>
      <c r="G14" s="217">
        <f t="shared" si="0"/>
        <v>14733.022713328834</v>
      </c>
      <c r="I14" s="213">
        <f>'8 Dale Street'!Y53</f>
        <v>10788.96679</v>
      </c>
      <c r="J14" s="214">
        <v>0</v>
      </c>
      <c r="K14" s="215">
        <f>'Project Overheads &amp; Scaffold'!$S$57*(I14/$I$33)</f>
        <v>4974.156239753017</v>
      </c>
      <c r="L14" s="215">
        <v>566.65471974341665</v>
      </c>
      <c r="M14" s="217">
        <f t="shared" si="1"/>
        <v>16329.777749496434</v>
      </c>
    </row>
    <row r="15" spans="1:13" x14ac:dyDescent="0.25">
      <c r="A15">
        <v>6</v>
      </c>
      <c r="B15" s="197" t="s">
        <v>531</v>
      </c>
      <c r="C15" s="213">
        <v>17176.160334</v>
      </c>
      <c r="D15" s="214">
        <v>3650</v>
      </c>
      <c r="E15" s="215">
        <v>5376.8619103356878</v>
      </c>
      <c r="F15" s="215">
        <v>902.12088977342751</v>
      </c>
      <c r="G15" s="217">
        <f t="shared" si="0"/>
        <v>23455.143134109116</v>
      </c>
      <c r="I15" s="213">
        <f>'11 Gillies Street'!Y56</f>
        <v>17176.160334</v>
      </c>
      <c r="J15" s="214">
        <v>0</v>
      </c>
      <c r="K15" s="215">
        <f>'Project Overheads &amp; Scaffold'!$S$57*(I15/$I$33)</f>
        <v>7918.9144580140428</v>
      </c>
      <c r="L15" s="215">
        <v>902.12088977342751</v>
      </c>
      <c r="M15" s="217">
        <f t="shared" si="1"/>
        <v>25997.195681787471</v>
      </c>
    </row>
    <row r="16" spans="1:13" x14ac:dyDescent="0.25">
      <c r="A16">
        <v>7</v>
      </c>
      <c r="B16" s="197" t="s">
        <v>532</v>
      </c>
      <c r="C16" s="213">
        <v>14003.534678000002</v>
      </c>
      <c r="D16" s="214">
        <v>1700</v>
      </c>
      <c r="E16" s="215">
        <v>4383.6963998966321</v>
      </c>
      <c r="F16" s="215">
        <v>735.48924311586541</v>
      </c>
      <c r="G16" s="217">
        <f t="shared" si="0"/>
        <v>19122.720321012501</v>
      </c>
      <c r="I16" s="213">
        <f>'30 Grove Terrace'!Y47</f>
        <v>14003.534678000002</v>
      </c>
      <c r="J16" s="214">
        <v>0</v>
      </c>
      <c r="K16" s="215">
        <f>'Project Overheads &amp; Scaffold'!$S$57*(I16/$I$33)</f>
        <v>6456.2038935677792</v>
      </c>
      <c r="L16" s="215">
        <v>735.48924311586541</v>
      </c>
      <c r="M16" s="217">
        <f t="shared" si="1"/>
        <v>21195.227814683647</v>
      </c>
    </row>
    <row r="17" spans="1:13" x14ac:dyDescent="0.25">
      <c r="A17">
        <v>8</v>
      </c>
      <c r="B17" s="197" t="s">
        <v>533</v>
      </c>
      <c r="C17" s="213">
        <v>15466.562183000002</v>
      </c>
      <c r="D17" s="214">
        <v>2150</v>
      </c>
      <c r="E17" s="215">
        <v>4841.6856543306576</v>
      </c>
      <c r="F17" s="215">
        <v>812.3299134932264</v>
      </c>
      <c r="G17" s="217">
        <f t="shared" si="0"/>
        <v>21120.577750823886</v>
      </c>
      <c r="I17" s="213">
        <f>'25 Elaine Grove'!Y58</f>
        <v>15466.562183000002</v>
      </c>
      <c r="J17" s="214">
        <v>0</v>
      </c>
      <c r="K17" s="215">
        <f>'Project Overheads &amp; Scaffold'!$S$57*(I17/$I$33)</f>
        <v>7130.7195848822794</v>
      </c>
      <c r="L17" s="215">
        <v>812.3299134932264</v>
      </c>
      <c r="M17" s="217">
        <f t="shared" si="1"/>
        <v>23409.611681375511</v>
      </c>
    </row>
    <row r="18" spans="1:13" x14ac:dyDescent="0.25">
      <c r="A18">
        <v>9</v>
      </c>
      <c r="B18" s="197" t="s">
        <v>534</v>
      </c>
      <c r="C18" s="213">
        <v>16297.967547</v>
      </c>
      <c r="D18" s="214">
        <v>8390</v>
      </c>
      <c r="E18" s="215">
        <v>5101.9505649283637</v>
      </c>
      <c r="F18" s="215">
        <v>855.99672447713453</v>
      </c>
      <c r="G18" s="217">
        <f t="shared" si="0"/>
        <v>22255.9148364055</v>
      </c>
      <c r="I18" s="213">
        <f>'130 POW Road'!Y60</f>
        <v>16297.967547</v>
      </c>
      <c r="J18" s="214">
        <v>0</v>
      </c>
      <c r="K18" s="215">
        <f>'Project Overheads &amp; Scaffold'!$S$57*(I18/$I$33)</f>
        <v>7514.0315608666569</v>
      </c>
      <c r="L18" s="215">
        <v>855.99672447713453</v>
      </c>
      <c r="M18" s="217">
        <f t="shared" si="1"/>
        <v>24667.995832343793</v>
      </c>
    </row>
    <row r="19" spans="1:13" x14ac:dyDescent="0.25">
      <c r="A19">
        <v>10</v>
      </c>
      <c r="B19" s="197" t="s">
        <v>535</v>
      </c>
      <c r="C19" s="213">
        <v>8164.8633579999996</v>
      </c>
      <c r="D19" s="214">
        <v>2550</v>
      </c>
      <c r="E19" s="215">
        <v>2555.9462615066277</v>
      </c>
      <c r="F19" s="215">
        <v>428.83238478026516</v>
      </c>
      <c r="G19" s="217">
        <f t="shared" si="0"/>
        <v>11149.642004286894</v>
      </c>
      <c r="I19" s="213">
        <f>'25 Herbert Street '!Y49</f>
        <v>8164.8633579999996</v>
      </c>
      <c r="J19" s="214">
        <v>0</v>
      </c>
      <c r="K19" s="215">
        <f>'Project Overheads &amp; Scaffold'!$S$57*(I19/$I$33)</f>
        <v>3764.3369202479921</v>
      </c>
      <c r="L19" s="215">
        <v>428.83238478026516</v>
      </c>
      <c r="M19" s="217">
        <f t="shared" si="1"/>
        <v>12358.032663028258</v>
      </c>
    </row>
    <row r="20" spans="1:13" x14ac:dyDescent="0.25">
      <c r="A20">
        <v>11</v>
      </c>
      <c r="B20" s="197" t="s">
        <v>536</v>
      </c>
      <c r="C20" s="213">
        <v>8106.5147470000011</v>
      </c>
      <c r="D20" s="214">
        <v>2150</v>
      </c>
      <c r="E20" s="215">
        <v>2537.6806877167828</v>
      </c>
      <c r="F20" s="215">
        <v>425.7678173886714</v>
      </c>
      <c r="G20" s="217">
        <f t="shared" si="0"/>
        <v>11069.963252105455</v>
      </c>
      <c r="I20" s="213">
        <f>'128 POW Road'!Y50</f>
        <v>8106.5147470000011</v>
      </c>
      <c r="J20" s="214">
        <v>0</v>
      </c>
      <c r="K20" s="215">
        <f>'Project Overheads &amp; Scaffold'!$S$57*(I20/$I$33)</f>
        <v>3737.4358171918984</v>
      </c>
      <c r="L20" s="215">
        <v>425.7678173886714</v>
      </c>
      <c r="M20" s="217">
        <f t="shared" si="1"/>
        <v>12269.718381580569</v>
      </c>
    </row>
    <row r="21" spans="1:13" x14ac:dyDescent="0.25">
      <c r="A21">
        <v>12</v>
      </c>
      <c r="B21" s="197" t="s">
        <v>537</v>
      </c>
      <c r="C21" s="213">
        <v>6106.8111509999999</v>
      </c>
      <c r="D21" s="214">
        <v>0</v>
      </c>
      <c r="E21" s="215">
        <v>1911.6892036940121</v>
      </c>
      <c r="F21" s="215">
        <v>320.74001418776049</v>
      </c>
      <c r="G21" s="217">
        <f t="shared" si="0"/>
        <v>8339.2403688817722</v>
      </c>
      <c r="I21" s="213">
        <f>'10 Gillies Street'!Y34</f>
        <v>6106.8111509999999</v>
      </c>
      <c r="J21" s="214">
        <v>0</v>
      </c>
      <c r="K21" s="215">
        <f>'Project Overheads &amp; Scaffold'!$S$57*(I21/$I$33)</f>
        <v>2815.4904341623201</v>
      </c>
      <c r="L21" s="215">
        <v>320.74001418776049</v>
      </c>
      <c r="M21" s="217">
        <f t="shared" si="1"/>
        <v>9243.041599350081</v>
      </c>
    </row>
    <row r="22" spans="1:13" x14ac:dyDescent="0.25">
      <c r="A22">
        <v>13</v>
      </c>
      <c r="B22" s="197" t="s">
        <v>538</v>
      </c>
      <c r="C22" s="213">
        <v>12170.914517000001</v>
      </c>
      <c r="D22" s="214">
        <v>2550</v>
      </c>
      <c r="E22" s="215">
        <v>3810.0090711699208</v>
      </c>
      <c r="F22" s="215">
        <v>639.23694352679695</v>
      </c>
      <c r="G22" s="217">
        <f t="shared" si="0"/>
        <v>16620.160531696718</v>
      </c>
      <c r="I22" s="213">
        <f>'17 Ascham Street'!Y51</f>
        <v>12170.914517000001</v>
      </c>
      <c r="J22" s="214">
        <v>0</v>
      </c>
      <c r="K22" s="215">
        <f>'Project Overheads &amp; Scaffold'!$S$57*(I22/$I$33)</f>
        <v>5611.2908276211438</v>
      </c>
      <c r="L22" s="215">
        <v>639.23694352679695</v>
      </c>
      <c r="M22" s="217">
        <f t="shared" si="1"/>
        <v>18421.44228814794</v>
      </c>
    </row>
    <row r="23" spans="1:13" x14ac:dyDescent="0.25">
      <c r="A23">
        <v>14</v>
      </c>
      <c r="B23" s="197" t="s">
        <v>539</v>
      </c>
      <c r="C23" s="213">
        <v>7669.4020049999999</v>
      </c>
      <c r="D23" s="214">
        <v>3066.8</v>
      </c>
      <c r="E23" s="215">
        <v>2400.845981514733</v>
      </c>
      <c r="F23" s="215">
        <v>402.8099194605893</v>
      </c>
      <c r="G23" s="217">
        <f t="shared" si="0"/>
        <v>10473.057905975322</v>
      </c>
      <c r="I23" s="213">
        <f>'13 Doynton Street'!Y44</f>
        <v>7669.4020049999999</v>
      </c>
      <c r="J23" s="214">
        <v>0</v>
      </c>
      <c r="K23" s="215">
        <f>'Project Overheads &amp; Scaffold'!$S$57*(I23/$I$33)</f>
        <v>3535.908913326542</v>
      </c>
      <c r="L23" s="215">
        <v>402.8099194605893</v>
      </c>
      <c r="M23" s="217">
        <f t="shared" si="1"/>
        <v>11608.120837787132</v>
      </c>
    </row>
    <row r="24" spans="1:13" x14ac:dyDescent="0.25">
      <c r="A24">
        <v>15</v>
      </c>
      <c r="B24" s="197" t="s">
        <v>540</v>
      </c>
      <c r="C24" s="213">
        <v>29788.850418999995</v>
      </c>
      <c r="D24" s="214">
        <v>3530</v>
      </c>
      <c r="E24" s="215">
        <v>9325.1653487160766</v>
      </c>
      <c r="F24" s="215">
        <v>1564.560630708643</v>
      </c>
      <c r="G24" s="217">
        <f t="shared" si="0"/>
        <v>40678.576398424717</v>
      </c>
      <c r="I24" s="213">
        <f>'111 Chetwynd Road'!Y66</f>
        <v>29788.850418999995</v>
      </c>
      <c r="J24" s="214">
        <v>0</v>
      </c>
      <c r="K24" s="215">
        <f>'Project Overheads &amp; Scaffold'!$S$57*(I24/$I$33)</f>
        <v>13733.881943549673</v>
      </c>
      <c r="L24" s="215">
        <v>1564.560630708643</v>
      </c>
      <c r="M24" s="217">
        <f t="shared" si="1"/>
        <v>45087.292993258307</v>
      </c>
    </row>
    <row r="25" spans="1:13" x14ac:dyDescent="0.25">
      <c r="A25">
        <v>16</v>
      </c>
      <c r="B25" s="197" t="s">
        <v>541</v>
      </c>
      <c r="C25" s="213">
        <v>13016.509659000001</v>
      </c>
      <c r="D25" s="214">
        <v>5100</v>
      </c>
      <c r="E25" s="215">
        <v>4074.7159801747616</v>
      </c>
      <c r="F25" s="215">
        <v>683.64902556699042</v>
      </c>
      <c r="G25" s="217">
        <f t="shared" si="0"/>
        <v>17774.87466474175</v>
      </c>
      <c r="I25" s="213">
        <f>'19 Ascham Street'!Y66</f>
        <v>13016.509659000001</v>
      </c>
      <c r="J25" s="214">
        <v>0</v>
      </c>
      <c r="K25" s="215">
        <f>'Project Overheads &amp; Scaffold'!$S$57*(I25/$I$33)</f>
        <v>6001.1448733099933</v>
      </c>
      <c r="L25" s="215">
        <v>683.64902556699042</v>
      </c>
      <c r="M25" s="217">
        <f t="shared" si="1"/>
        <v>19701.303557876981</v>
      </c>
    </row>
    <row r="26" spans="1:13" x14ac:dyDescent="0.25">
      <c r="A26">
        <v>17</v>
      </c>
      <c r="B26" s="197" t="s">
        <v>592</v>
      </c>
      <c r="C26" s="213">
        <v>17284.392635999997</v>
      </c>
      <c r="D26" s="214">
        <v>500</v>
      </c>
      <c r="E26" s="215">
        <v>5410.7431812818932</v>
      </c>
      <c r="F26" s="215">
        <v>907.80543269127566</v>
      </c>
      <c r="G26" s="217">
        <f t="shared" si="0"/>
        <v>23602.941249973166</v>
      </c>
      <c r="I26" s="213">
        <f>'66 Leverton Street'!Y40</f>
        <v>17284.392635999997</v>
      </c>
      <c r="J26" s="214">
        <v>0</v>
      </c>
      <c r="K26" s="215">
        <f>'Project Overheads &amp; Scaffold'!$S$57*(I26/$I$33)</f>
        <v>7968.8139887860825</v>
      </c>
      <c r="L26" s="215">
        <v>907.80543269127566</v>
      </c>
      <c r="M26" s="217">
        <f t="shared" si="1"/>
        <v>26161.012057477354</v>
      </c>
    </row>
    <row r="27" spans="1:13" x14ac:dyDescent="0.25">
      <c r="A27">
        <v>18</v>
      </c>
      <c r="B27" s="197" t="s">
        <v>542</v>
      </c>
      <c r="C27" s="213">
        <v>13331.414815</v>
      </c>
      <c r="D27" s="214">
        <v>6720</v>
      </c>
      <c r="E27" s="215">
        <v>4173.294562683277</v>
      </c>
      <c r="F27" s="215">
        <v>700.18837510733113</v>
      </c>
      <c r="G27" s="217">
        <f t="shared" si="0"/>
        <v>18204.89775279061</v>
      </c>
      <c r="I27" s="213">
        <f>'13 Oseney Street'!Y60</f>
        <v>13331.414815</v>
      </c>
      <c r="J27" s="214">
        <v>0</v>
      </c>
      <c r="K27" s="215">
        <f>'Project Overheads &amp; Scaffold'!$S$57*(I27/$I$33)</f>
        <v>6146.3290672311041</v>
      </c>
      <c r="L27" s="215">
        <v>700.18837510733113</v>
      </c>
      <c r="M27" s="217">
        <f t="shared" si="1"/>
        <v>20177.932257338438</v>
      </c>
    </row>
    <row r="28" spans="1:13" x14ac:dyDescent="0.25">
      <c r="A28">
        <v>19</v>
      </c>
      <c r="B28" s="197" t="s">
        <v>543</v>
      </c>
      <c r="C28" s="213">
        <v>13952.164913000002</v>
      </c>
      <c r="D28" s="214">
        <v>2100</v>
      </c>
      <c r="E28" s="215">
        <v>4367.6154989618262</v>
      </c>
      <c r="F28" s="215">
        <v>732.79121647847319</v>
      </c>
      <c r="G28" s="217">
        <f t="shared" si="0"/>
        <v>19052.571628440302</v>
      </c>
      <c r="I28" s="213">
        <f>'29 Grove Terrace'!Y46</f>
        <v>13952.164913000002</v>
      </c>
      <c r="J28" s="214">
        <v>0</v>
      </c>
      <c r="K28" s="215">
        <f>'Project Overheads &amp; Scaffold'!$S$57*(I28/$I$33)</f>
        <v>6432.5203247809859</v>
      </c>
      <c r="L28" s="215">
        <v>732.79121647847319</v>
      </c>
      <c r="M28" s="217">
        <f t="shared" si="1"/>
        <v>21117.47645425946</v>
      </c>
    </row>
    <row r="29" spans="1:13" x14ac:dyDescent="0.25">
      <c r="A29">
        <v>20</v>
      </c>
      <c r="B29" s="197" t="s">
        <v>544</v>
      </c>
      <c r="C29" s="213">
        <v>17108.690870999999</v>
      </c>
      <c r="D29" s="214">
        <v>2750</v>
      </c>
      <c r="E29" s="215">
        <v>5355.7411255583465</v>
      </c>
      <c r="F29" s="215">
        <v>898.57727986233385</v>
      </c>
      <c r="G29" s="217">
        <f t="shared" si="0"/>
        <v>23363.009276420678</v>
      </c>
      <c r="I29" s="213">
        <f>'28 Leighton Road'!Y66</f>
        <v>17108.690870999999</v>
      </c>
      <c r="J29" s="214">
        <v>0</v>
      </c>
      <c r="K29" s="215">
        <f>'Project Overheads &amp; Scaffold'!$S$57*(I29/$I$33)</f>
        <v>7887.8082680603111</v>
      </c>
      <c r="L29" s="215">
        <v>898.57727986233385</v>
      </c>
      <c r="M29" s="217">
        <f>IF(I29="","",I29+K29+L29)</f>
        <v>25895.076418922643</v>
      </c>
    </row>
    <row r="30" spans="1:13" x14ac:dyDescent="0.25">
      <c r="A30">
        <v>21</v>
      </c>
      <c r="B30" s="197" t="s">
        <v>545</v>
      </c>
      <c r="C30" s="213">
        <v>9517.274093</v>
      </c>
      <c r="D30" s="214">
        <v>2150</v>
      </c>
      <c r="E30" s="215">
        <v>2979.3078060397384</v>
      </c>
      <c r="F30" s="215">
        <v>499.86327596158952</v>
      </c>
      <c r="G30" s="217">
        <f t="shared" si="0"/>
        <v>12996.445175001329</v>
      </c>
      <c r="I30" s="213">
        <f>'13 Mortimer Terrace'!Y52</f>
        <v>9517.274093</v>
      </c>
      <c r="J30" s="214">
        <v>0</v>
      </c>
      <c r="K30" s="215">
        <f>'Project Overheads &amp; Scaffold'!$S$57*(I30/$I$33)</f>
        <v>4387.8537432346366</v>
      </c>
      <c r="L30" s="215">
        <v>499.86327596158952</v>
      </c>
      <c r="M30" s="217">
        <f t="shared" si="1"/>
        <v>14404.991112196227</v>
      </c>
    </row>
    <row r="31" spans="1:13" x14ac:dyDescent="0.25">
      <c r="A31">
        <v>22</v>
      </c>
      <c r="B31" s="197" t="s">
        <v>546</v>
      </c>
      <c r="C31" s="213">
        <v>7955.151245</v>
      </c>
      <c r="D31" s="214">
        <v>2150</v>
      </c>
      <c r="E31" s="215">
        <v>2490.2975338166762</v>
      </c>
      <c r="F31" s="215">
        <v>417.81795115266709</v>
      </c>
      <c r="G31" s="217">
        <f t="shared" si="0"/>
        <v>10863.266729969344</v>
      </c>
      <c r="I31" s="213">
        <f>'13 Winscombe Terrace'!Y45</f>
        <v>7955.151245</v>
      </c>
      <c r="J31" s="214">
        <v>0</v>
      </c>
      <c r="K31" s="215">
        <f>'Project Overheads &amp; Scaffold'!$S$57*(I31/$I$33)</f>
        <v>3667.6510340334203</v>
      </c>
      <c r="L31" s="215">
        <v>417.81795115266709</v>
      </c>
      <c r="M31" s="217">
        <f t="shared" si="1"/>
        <v>12040.620230186087</v>
      </c>
    </row>
    <row r="32" spans="1:13" ht="15.75" thickBot="1" x14ac:dyDescent="0.3">
      <c r="B32" s="197"/>
      <c r="C32" s="213"/>
      <c r="D32" s="214"/>
      <c r="E32" s="215"/>
      <c r="F32" s="215"/>
      <c r="G32" s="217"/>
      <c r="I32" s="213"/>
      <c r="J32" s="214"/>
      <c r="K32" s="215"/>
      <c r="L32" s="215"/>
      <c r="M32" s="217"/>
    </row>
    <row r="33" spans="2:13" ht="17.25" thickTop="1" thickBot="1" x14ac:dyDescent="0.3">
      <c r="B33" s="198" t="s">
        <v>5</v>
      </c>
      <c r="C33" s="218">
        <f>SUM(C9:C31)</f>
        <v>663354.85854099982</v>
      </c>
      <c r="D33" s="219">
        <f>SUM(D9:D31)</f>
        <v>156841.96</v>
      </c>
      <c r="E33" s="219">
        <f>SUM(E9:E31)</f>
        <v>207658.02150000006</v>
      </c>
      <c r="F33" s="219">
        <f>SUM(F9:F31)</f>
        <v>34840.515201640002</v>
      </c>
      <c r="G33" s="219">
        <f>SUM(G9:G31)</f>
        <v>905853.39524263993</v>
      </c>
      <c r="I33" s="218">
        <f>SUM(I9:I32)</f>
        <v>590182.61474099976</v>
      </c>
      <c r="J33" s="219">
        <f>SUM(J9:J32)</f>
        <v>0</v>
      </c>
      <c r="K33" s="219">
        <f>SUM(K9:K32)</f>
        <v>272098.39392857149</v>
      </c>
      <c r="L33" s="219">
        <f>SUM(L9:L32)</f>
        <v>31672.610528855894</v>
      </c>
      <c r="M33" s="219">
        <f>SUM(M9:M32)</f>
        <v>893953.61919842742</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000-000000000000}">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AE56"/>
  <sheetViews>
    <sheetView topLeftCell="E28" zoomScale="70" zoomScaleNormal="70" workbookViewId="0">
      <selection activeCell="AH42" sqref="AH42"/>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435</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94</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94</v>
      </c>
      <c r="C7" s="6" t="s">
        <v>372</v>
      </c>
      <c r="D7" s="7" t="s">
        <v>379</v>
      </c>
      <c r="E7" s="8"/>
      <c r="F7" s="42"/>
      <c r="G7" s="42"/>
      <c r="H7" s="10"/>
      <c r="I7" s="42"/>
      <c r="J7" s="11"/>
      <c r="K7" s="11"/>
      <c r="L7" s="11"/>
      <c r="M7" s="11"/>
      <c r="N7" s="11"/>
      <c r="O7" s="26"/>
      <c r="P7" s="24"/>
      <c r="Q7" s="50"/>
      <c r="R7" s="50"/>
      <c r="S7" s="50"/>
      <c r="T7" s="50"/>
      <c r="AA7" s="98"/>
      <c r="AB7" s="98"/>
      <c r="AC7" s="98"/>
      <c r="AD7" s="98"/>
    </row>
    <row r="8" spans="1:31" ht="75.75" thickBot="1" x14ac:dyDescent="0.3">
      <c r="A8" s="42"/>
      <c r="B8" s="5" t="s">
        <v>94</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94</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9" si="0">W9*X9</f>
        <v>399.99552</v>
      </c>
      <c r="Z9" s="26"/>
      <c r="AA9" s="100">
        <v>0</v>
      </c>
      <c r="AB9" s="101">
        <f t="shared" ref="AB9:AB49" si="1">Y9*AA9</f>
        <v>0</v>
      </c>
      <c r="AC9" s="103">
        <v>0</v>
      </c>
      <c r="AD9" s="104">
        <f t="shared" ref="AD9:AD49" si="2">Y9*AC9</f>
        <v>0</v>
      </c>
      <c r="AE9" s="157">
        <f t="shared" ref="AE9:AE54" si="3">AB9-AD9</f>
        <v>0</v>
      </c>
    </row>
    <row r="10" spans="1:31" ht="15.75" thickBot="1" x14ac:dyDescent="0.3">
      <c r="A10" s="22"/>
      <c r="B10" s="5" t="s">
        <v>94</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94</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6.5" thickBot="1" x14ac:dyDescent="0.3">
      <c r="A12" s="22"/>
      <c r="B12" s="5" t="s">
        <v>94</v>
      </c>
      <c r="C12" s="6" t="s">
        <v>308</v>
      </c>
      <c r="D12" s="7" t="s">
        <v>25</v>
      </c>
      <c r="E12" s="8" t="s">
        <v>437</v>
      </c>
      <c r="F12" s="9"/>
      <c r="G12" s="9"/>
      <c r="H12" s="10">
        <v>1.47</v>
      </c>
      <c r="I12" s="9"/>
      <c r="J12" s="11" t="s">
        <v>380</v>
      </c>
      <c r="K12" s="12" t="s">
        <v>381</v>
      </c>
      <c r="L12" s="51">
        <v>1</v>
      </c>
      <c r="M12" s="13">
        <v>1000</v>
      </c>
      <c r="N12" s="14">
        <v>1000</v>
      </c>
      <c r="O12" s="26"/>
      <c r="P12" s="15" t="e">
        <f>SUMIF('[1]Planned Maint v6.2 CSV File'!A:A,J12,'[1]Planned Maint v6.2 CSV File'!I:I)</f>
        <v>#VALUE!</v>
      </c>
      <c r="Q12" s="16">
        <f>IF(J12="PROV SUM",N12,L12*P12)</f>
        <v>1000</v>
      </c>
      <c r="R12" s="52" t="str">
        <f>IF(J12="Prov Sum","",IF(MATCH(J12,'[1]Packet Rate Library'!J:J,0),VLOOKUP(J12,'[1]Packet Rate Library'!J:T,9,FALSE),""))</f>
        <v/>
      </c>
      <c r="S12" s="53" t="s">
        <v>382</v>
      </c>
      <c r="T12" s="16">
        <f>IF(J12="SC024",N12,IF(ISERROR(S12),"",IF(J12="PROV SUM",N12,L12*S12)))</f>
        <v>1000</v>
      </c>
      <c r="V12" s="12" t="s">
        <v>381</v>
      </c>
      <c r="W12" s="51">
        <v>1</v>
      </c>
      <c r="X12" s="53" t="s">
        <v>382</v>
      </c>
      <c r="Y12" s="91">
        <v>1000</v>
      </c>
      <c r="Z12" s="26"/>
      <c r="AA12" s="100">
        <v>0</v>
      </c>
      <c r="AB12" s="101">
        <f t="shared" si="1"/>
        <v>0</v>
      </c>
      <c r="AC12" s="103">
        <v>0</v>
      </c>
      <c r="AD12" s="104">
        <f t="shared" si="2"/>
        <v>0</v>
      </c>
      <c r="AE12" s="157">
        <f t="shared" si="3"/>
        <v>0</v>
      </c>
    </row>
    <row r="13" spans="1:31" ht="15.75" thickBot="1" x14ac:dyDescent="0.3">
      <c r="A13" s="22"/>
      <c r="B13" s="5" t="s">
        <v>94</v>
      </c>
      <c r="C13" s="6" t="s">
        <v>285</v>
      </c>
      <c r="D13" s="7" t="s">
        <v>379</v>
      </c>
      <c r="E13" s="8"/>
      <c r="F13" s="9"/>
      <c r="G13" s="9"/>
      <c r="H13" s="10"/>
      <c r="I13" s="9"/>
      <c r="J13" s="11"/>
      <c r="K13" s="12"/>
      <c r="L13" s="51"/>
      <c r="M13" s="11"/>
      <c r="N13" s="14"/>
      <c r="O13" s="26"/>
      <c r="P13" s="24"/>
      <c r="Q13" s="50"/>
      <c r="R13" s="50"/>
      <c r="S13" s="50"/>
      <c r="T13" s="50"/>
      <c r="V13" s="12"/>
      <c r="W13" s="51"/>
      <c r="X13" s="50"/>
      <c r="Y13" s="91">
        <f t="shared" si="0"/>
        <v>0</v>
      </c>
      <c r="Z13" s="26"/>
      <c r="AA13" s="100">
        <v>0</v>
      </c>
      <c r="AB13" s="101">
        <f t="shared" si="1"/>
        <v>0</v>
      </c>
      <c r="AC13" s="103">
        <v>0</v>
      </c>
      <c r="AD13" s="104">
        <f t="shared" si="2"/>
        <v>0</v>
      </c>
      <c r="AE13" s="157">
        <f t="shared" si="3"/>
        <v>0</v>
      </c>
    </row>
    <row r="14" spans="1:31" ht="61.5" thickBot="1" x14ac:dyDescent="0.3">
      <c r="A14" s="22"/>
      <c r="B14" s="5" t="s">
        <v>94</v>
      </c>
      <c r="C14" s="6" t="s">
        <v>285</v>
      </c>
      <c r="D14" s="7" t="s">
        <v>25</v>
      </c>
      <c r="E14" s="153" t="s">
        <v>524</v>
      </c>
      <c r="F14" s="9"/>
      <c r="G14" s="9"/>
      <c r="H14" s="10">
        <v>5.0999999999999996</v>
      </c>
      <c r="I14" s="9"/>
      <c r="J14" s="11" t="s">
        <v>307</v>
      </c>
      <c r="K14" s="12" t="s">
        <v>139</v>
      </c>
      <c r="L14" s="51">
        <v>1</v>
      </c>
      <c r="M14" s="13">
        <v>480</v>
      </c>
      <c r="N14" s="14">
        <v>480</v>
      </c>
      <c r="O14" s="26"/>
      <c r="P14" s="15" t="e">
        <f>SUMIF('[1]Planned Maint v6.2 CSV File'!A:A,J14,'[1]Planned Maint v6.2 CSV File'!I:I)</f>
        <v>#VALUE!</v>
      </c>
      <c r="Q14" s="16" t="e">
        <f>IF(J14="PROV SUM",N14,L14*P14)</f>
        <v>#VALUE!</v>
      </c>
      <c r="R14" s="52">
        <f>IF(J14="Prov Sum","",IF(MATCH(J14,'[1]Packet Rate Library'!J:J,0),VLOOKUP(J14,'[1]Packet Rate Library'!J:T,9,FALSE),""))</f>
        <v>0</v>
      </c>
      <c r="S14" s="53">
        <v>408</v>
      </c>
      <c r="T14" s="16">
        <f>IF(J14="SC024",N14,IF(ISERROR(S14),"",IF(J14="PROV SUM",N14,L14*S14)))</f>
        <v>408</v>
      </c>
      <c r="V14" s="12" t="s">
        <v>139</v>
      </c>
      <c r="W14" s="51">
        <v>1</v>
      </c>
      <c r="X14" s="53">
        <v>408</v>
      </c>
      <c r="Y14" s="91">
        <f t="shared" si="0"/>
        <v>408</v>
      </c>
      <c r="Z14" s="26"/>
      <c r="AA14" s="100">
        <v>0</v>
      </c>
      <c r="AB14" s="101">
        <f t="shared" si="1"/>
        <v>0</v>
      </c>
      <c r="AC14" s="103">
        <v>0</v>
      </c>
      <c r="AD14" s="104">
        <f t="shared" si="2"/>
        <v>0</v>
      </c>
      <c r="AE14" s="157">
        <f t="shared" si="3"/>
        <v>0</v>
      </c>
    </row>
    <row r="15" spans="1:31" ht="45.75" thickBot="1" x14ac:dyDescent="0.3">
      <c r="A15" s="22"/>
      <c r="B15" s="5" t="s">
        <v>94</v>
      </c>
      <c r="C15" s="6" t="s">
        <v>285</v>
      </c>
      <c r="D15" s="7" t="s">
        <v>25</v>
      </c>
      <c r="E15" s="8" t="s">
        <v>290</v>
      </c>
      <c r="F15" s="9"/>
      <c r="G15" s="9"/>
      <c r="H15" s="10">
        <v>5.9099999999999797</v>
      </c>
      <c r="I15" s="9"/>
      <c r="J15" s="11" t="s">
        <v>291</v>
      </c>
      <c r="K15" s="12" t="s">
        <v>104</v>
      </c>
      <c r="L15" s="51">
        <v>2</v>
      </c>
      <c r="M15" s="13">
        <v>14.7</v>
      </c>
      <c r="N15" s="14">
        <v>29.4</v>
      </c>
      <c r="O15" s="26"/>
      <c r="P15" s="15" t="e">
        <f>SUMIF('[1]Planned Maint v6.2 CSV File'!A:A,J15,'[1]Planned Maint v6.2 CSV File'!I:I)</f>
        <v>#VALUE!</v>
      </c>
      <c r="Q15" s="16" t="e">
        <f>IF(J15="PROV SUM",N15,L15*P15)</f>
        <v>#VALUE!</v>
      </c>
      <c r="R15" s="52">
        <f>IF(J15="Prov Sum","",IF(MATCH(J15,'[1]Packet Rate Library'!J:J,0),VLOOKUP(J15,'[1]Packet Rate Library'!J:T,9,FALSE),""))</f>
        <v>0</v>
      </c>
      <c r="S15" s="53">
        <v>13.031549999999999</v>
      </c>
      <c r="T15" s="16">
        <f>IF(J15="SC024",N15,IF(ISERROR(S15),"",IF(J15="PROV SUM",N15,L15*S15)))</f>
        <v>26.063099999999999</v>
      </c>
      <c r="V15" s="12" t="s">
        <v>104</v>
      </c>
      <c r="W15" s="51">
        <v>2</v>
      </c>
      <c r="X15" s="53">
        <v>13.031549999999999</v>
      </c>
      <c r="Y15" s="91">
        <f t="shared" si="0"/>
        <v>26.063099999999999</v>
      </c>
      <c r="Z15" s="26"/>
      <c r="AA15" s="100">
        <v>0</v>
      </c>
      <c r="AB15" s="101">
        <f t="shared" si="1"/>
        <v>0</v>
      </c>
      <c r="AC15" s="103">
        <v>0</v>
      </c>
      <c r="AD15" s="104">
        <f t="shared" si="2"/>
        <v>0</v>
      </c>
      <c r="AE15" s="157">
        <f t="shared" si="3"/>
        <v>0</v>
      </c>
    </row>
    <row r="16" spans="1:31" ht="75.75" thickBot="1" x14ac:dyDescent="0.3">
      <c r="A16" s="22"/>
      <c r="B16" s="5" t="s">
        <v>94</v>
      </c>
      <c r="C16" s="6" t="s">
        <v>285</v>
      </c>
      <c r="D16" s="7" t="s">
        <v>25</v>
      </c>
      <c r="E16" s="8" t="s">
        <v>300</v>
      </c>
      <c r="F16" s="9"/>
      <c r="G16" s="9"/>
      <c r="H16" s="10">
        <v>5.1540000000000203</v>
      </c>
      <c r="I16" s="9"/>
      <c r="J16" s="11" t="s">
        <v>301</v>
      </c>
      <c r="K16" s="12" t="s">
        <v>79</v>
      </c>
      <c r="L16" s="51">
        <v>6</v>
      </c>
      <c r="M16" s="13">
        <v>16.28</v>
      </c>
      <c r="N16" s="14">
        <v>97.68</v>
      </c>
      <c r="O16" s="26"/>
      <c r="P16" s="15" t="e">
        <f>SUMIF('[1]Planned Maint v6.2 CSV File'!A:A,J16,'[1]Planned Maint v6.2 CSV File'!I:I)</f>
        <v>#VALUE!</v>
      </c>
      <c r="Q16" s="16" t="e">
        <f>IF(J16="PROV SUM",N16,L16*P16)</f>
        <v>#VALUE!</v>
      </c>
      <c r="R16" s="52">
        <f>IF(J16="Prov Sum","",IF(MATCH(J16,'[1]Packet Rate Library'!J:J,0),VLOOKUP(J16,'[1]Packet Rate Library'!J:T,9,FALSE),""))</f>
        <v>0</v>
      </c>
      <c r="S16" s="53">
        <v>13.714272000000001</v>
      </c>
      <c r="T16" s="16">
        <f>IF(J16="SC024",N16,IF(ISERROR(S16),"",IF(J16="PROV SUM",N16,L16*S16)))</f>
        <v>82.285632000000007</v>
      </c>
      <c r="V16" s="12" t="s">
        <v>79</v>
      </c>
      <c r="W16" s="51">
        <v>6</v>
      </c>
      <c r="X16" s="53">
        <v>13.714272000000001</v>
      </c>
      <c r="Y16" s="91">
        <f t="shared" si="0"/>
        <v>82.285632000000007</v>
      </c>
      <c r="Z16" s="26"/>
      <c r="AA16" s="100">
        <v>0</v>
      </c>
      <c r="AB16" s="101">
        <f t="shared" si="1"/>
        <v>0</v>
      </c>
      <c r="AC16" s="103">
        <v>0</v>
      </c>
      <c r="AD16" s="104">
        <f t="shared" si="2"/>
        <v>0</v>
      </c>
      <c r="AE16" s="157">
        <f t="shared" si="3"/>
        <v>0</v>
      </c>
    </row>
    <row r="17" spans="1:31" ht="30.75" thickBot="1" x14ac:dyDescent="0.3">
      <c r="A17" s="22"/>
      <c r="B17" s="5" t="s">
        <v>94</v>
      </c>
      <c r="C17" s="6" t="s">
        <v>285</v>
      </c>
      <c r="D17" s="7" t="s">
        <v>25</v>
      </c>
      <c r="E17" s="8" t="s">
        <v>292</v>
      </c>
      <c r="F17" s="9"/>
      <c r="G17" s="9"/>
      <c r="H17" s="10">
        <v>5.1730000000000196</v>
      </c>
      <c r="I17" s="9"/>
      <c r="J17" s="11" t="s">
        <v>293</v>
      </c>
      <c r="K17" s="12" t="s">
        <v>79</v>
      </c>
      <c r="L17" s="51">
        <v>1</v>
      </c>
      <c r="M17" s="13">
        <v>12.5</v>
      </c>
      <c r="N17" s="14">
        <v>12.5</v>
      </c>
      <c r="O17" s="26"/>
      <c r="P17" s="15" t="e">
        <f>SUMIF('[1]Planned Maint v6.2 CSV File'!A:A,J17,'[1]Planned Maint v6.2 CSV File'!I:I)</f>
        <v>#VALUE!</v>
      </c>
      <c r="Q17" s="16" t="e">
        <f>IF(J17="PROV SUM",N17,L17*P17)</f>
        <v>#VALUE!</v>
      </c>
      <c r="R17" s="52">
        <f>IF(J17="Prov Sum","",IF(MATCH(J17,'[1]Packet Rate Library'!J:J,0),VLOOKUP(J17,'[1]Packet Rate Library'!J:T,9,FALSE),""))</f>
        <v>0</v>
      </c>
      <c r="S17" s="53">
        <v>9.0625</v>
      </c>
      <c r="T17" s="16">
        <f>IF(J17="SC024",N17,IF(ISERROR(S17),"",IF(J17="PROV SUM",N17,L17*S17)))</f>
        <v>9.0625</v>
      </c>
      <c r="V17" s="12" t="s">
        <v>79</v>
      </c>
      <c r="W17" s="51">
        <v>1</v>
      </c>
      <c r="X17" s="53">
        <v>9.0625</v>
      </c>
      <c r="Y17" s="91">
        <f t="shared" si="0"/>
        <v>9.0625</v>
      </c>
      <c r="Z17" s="26"/>
      <c r="AA17" s="100">
        <v>0</v>
      </c>
      <c r="AB17" s="101">
        <f t="shared" si="1"/>
        <v>0</v>
      </c>
      <c r="AC17" s="103">
        <v>0</v>
      </c>
      <c r="AD17" s="104">
        <f t="shared" si="2"/>
        <v>0</v>
      </c>
      <c r="AE17" s="157">
        <f t="shared" si="3"/>
        <v>0</v>
      </c>
    </row>
    <row r="18" spans="1:31" ht="15.75" thickBot="1" x14ac:dyDescent="0.3">
      <c r="A18" s="22"/>
      <c r="B18" s="5" t="s">
        <v>94</v>
      </c>
      <c r="C18" s="54" t="s">
        <v>189</v>
      </c>
      <c r="D18" s="7" t="s">
        <v>379</v>
      </c>
      <c r="E18" s="8"/>
      <c r="F18" s="9"/>
      <c r="G18" s="9"/>
      <c r="H18" s="10"/>
      <c r="I18" s="9"/>
      <c r="J18" s="11"/>
      <c r="K18" s="12"/>
      <c r="L18" s="51"/>
      <c r="M18" s="11"/>
      <c r="N18" s="51"/>
      <c r="O18" s="26"/>
      <c r="P18" s="35"/>
      <c r="Q18" s="55"/>
      <c r="R18" s="55"/>
      <c r="S18" s="55"/>
      <c r="T18" s="55"/>
      <c r="V18" s="12"/>
      <c r="W18" s="51"/>
      <c r="X18" s="55"/>
      <c r="Y18" s="91">
        <f t="shared" si="0"/>
        <v>0</v>
      </c>
      <c r="Z18" s="26"/>
      <c r="AA18" s="100">
        <v>0</v>
      </c>
      <c r="AB18" s="101">
        <f t="shared" si="1"/>
        <v>0</v>
      </c>
      <c r="AC18" s="103">
        <v>0</v>
      </c>
      <c r="AD18" s="104">
        <f t="shared" si="2"/>
        <v>0</v>
      </c>
      <c r="AE18" s="157">
        <f t="shared" si="3"/>
        <v>0</v>
      </c>
    </row>
    <row r="19" spans="1:31" ht="30.75" thickBot="1" x14ac:dyDescent="0.3">
      <c r="A19" s="22"/>
      <c r="B19" s="5" t="s">
        <v>94</v>
      </c>
      <c r="C19" s="54" t="s">
        <v>189</v>
      </c>
      <c r="D19" s="7" t="s">
        <v>25</v>
      </c>
      <c r="E19" s="8" t="s">
        <v>337</v>
      </c>
      <c r="F19" s="9"/>
      <c r="G19" s="9"/>
      <c r="H19" s="10">
        <v>6.91</v>
      </c>
      <c r="I19" s="9"/>
      <c r="J19" s="11" t="s">
        <v>338</v>
      </c>
      <c r="K19" s="12" t="s">
        <v>79</v>
      </c>
      <c r="L19" s="51">
        <v>5</v>
      </c>
      <c r="M19" s="13">
        <v>20.13</v>
      </c>
      <c r="N19" s="51">
        <v>100.65</v>
      </c>
      <c r="O19" s="26"/>
      <c r="P19" s="15" t="e">
        <f>SUMIF('[1]Planned Maint v6.2 CSV File'!A:A,J19,'[1]Planned Maint v6.2 CSV File'!I:I)</f>
        <v>#VALUE!</v>
      </c>
      <c r="Q19" s="16" t="e">
        <f>IF(J19="PROV SUM",N19,L19*P19)</f>
        <v>#VALUE!</v>
      </c>
      <c r="R19" s="52">
        <f>IF(J19="Prov Sum","",IF(MATCH(J19,'[1]Packet Rate Library'!J:J,0),VLOOKUP(J19,'[1]Packet Rate Library'!J:T,9,FALSE),""))</f>
        <v>0</v>
      </c>
      <c r="S19" s="53">
        <v>14.594249999999999</v>
      </c>
      <c r="T19" s="16">
        <f>IF(J19="SC024",N19,IF(ISERROR(S19),"",IF(J19="PROV SUM",N19,L19*S19)))</f>
        <v>72.971249999999998</v>
      </c>
      <c r="V19" s="12" t="s">
        <v>79</v>
      </c>
      <c r="W19" s="51">
        <v>5</v>
      </c>
      <c r="X19" s="53">
        <v>14.594249999999999</v>
      </c>
      <c r="Y19" s="91">
        <f t="shared" si="0"/>
        <v>72.971249999999998</v>
      </c>
      <c r="Z19" s="26"/>
      <c r="AA19" s="100">
        <v>0</v>
      </c>
      <c r="AB19" s="101">
        <f t="shared" si="1"/>
        <v>0</v>
      </c>
      <c r="AC19" s="103">
        <v>0</v>
      </c>
      <c r="AD19" s="104">
        <f t="shared" si="2"/>
        <v>0</v>
      </c>
      <c r="AE19" s="157">
        <f t="shared" si="3"/>
        <v>0</v>
      </c>
    </row>
    <row r="20" spans="1:31" ht="45.75" thickBot="1" x14ac:dyDescent="0.3">
      <c r="A20" s="22"/>
      <c r="B20" s="5" t="s">
        <v>94</v>
      </c>
      <c r="C20" s="54" t="s">
        <v>189</v>
      </c>
      <c r="D20" s="7" t="s">
        <v>25</v>
      </c>
      <c r="E20" s="8" t="s">
        <v>236</v>
      </c>
      <c r="F20" s="9"/>
      <c r="G20" s="9"/>
      <c r="H20" s="10">
        <v>6.2140000000000404</v>
      </c>
      <c r="I20" s="9"/>
      <c r="J20" s="11" t="s">
        <v>237</v>
      </c>
      <c r="K20" s="12" t="s">
        <v>139</v>
      </c>
      <c r="L20" s="51">
        <v>1</v>
      </c>
      <c r="M20" s="13">
        <v>16.98</v>
      </c>
      <c r="N20" s="51">
        <v>16.98</v>
      </c>
      <c r="O20" s="26"/>
      <c r="P20" s="15" t="e">
        <f>SUMIF('[1]Planned Maint v6.2 CSV File'!A:A,J20,'[1]Planned Maint v6.2 CSV File'!I:I)</f>
        <v>#VALUE!</v>
      </c>
      <c r="Q20" s="16" t="e">
        <f>IF(J20="PROV SUM",N20,L20*P20)</f>
        <v>#VALUE!</v>
      </c>
      <c r="R20" s="52">
        <f>IF(J20="Prov Sum","",IF(MATCH(J20,'[1]Packet Rate Library'!J:J,0),VLOOKUP(J20,'[1]Packet Rate Library'!J:T,9,FALSE),""))</f>
        <v>0</v>
      </c>
      <c r="S20" s="53">
        <v>14.433</v>
      </c>
      <c r="T20" s="16">
        <f>IF(J20="SC024",N20,IF(ISERROR(S20),"",IF(J20="PROV SUM",N20,L20*S20)))</f>
        <v>14.433</v>
      </c>
      <c r="V20" s="12" t="s">
        <v>139</v>
      </c>
      <c r="W20" s="51">
        <v>1</v>
      </c>
      <c r="X20" s="53">
        <v>14.433</v>
      </c>
      <c r="Y20" s="91">
        <f t="shared" si="0"/>
        <v>14.433</v>
      </c>
      <c r="Z20" s="26"/>
      <c r="AA20" s="100">
        <v>0</v>
      </c>
      <c r="AB20" s="101">
        <f t="shared" si="1"/>
        <v>0</v>
      </c>
      <c r="AC20" s="103">
        <v>0</v>
      </c>
      <c r="AD20" s="104">
        <f t="shared" si="2"/>
        <v>0</v>
      </c>
      <c r="AE20" s="157">
        <f t="shared" si="3"/>
        <v>0</v>
      </c>
    </row>
    <row r="21" spans="1:31" ht="30.75" thickBot="1" x14ac:dyDescent="0.3">
      <c r="A21" s="22"/>
      <c r="B21" s="5" t="s">
        <v>94</v>
      </c>
      <c r="C21" s="54" t="s">
        <v>189</v>
      </c>
      <c r="D21" s="7" t="s">
        <v>25</v>
      </c>
      <c r="E21" s="8" t="s">
        <v>415</v>
      </c>
      <c r="F21" s="9"/>
      <c r="G21" s="9"/>
      <c r="H21" s="10">
        <v>6.2360000000000504</v>
      </c>
      <c r="I21" s="9"/>
      <c r="J21" s="11" t="s">
        <v>251</v>
      </c>
      <c r="K21" s="12" t="s">
        <v>79</v>
      </c>
      <c r="L21" s="51">
        <v>28</v>
      </c>
      <c r="M21" s="13">
        <v>25.87</v>
      </c>
      <c r="N21" s="51">
        <v>724.36</v>
      </c>
      <c r="O21" s="26"/>
      <c r="P21" s="15" t="e">
        <f>SUMIF('[1]Planned Maint v6.2 CSV File'!A:A,J21,'[1]Planned Maint v6.2 CSV File'!I:I)</f>
        <v>#VALUE!</v>
      </c>
      <c r="Q21" s="16" t="e">
        <f>IF(J21="PROV SUM",N21,L21*P21)</f>
        <v>#VALUE!</v>
      </c>
      <c r="R21" s="52">
        <f>IF(J21="Prov Sum","",IF(MATCH(J21,'[1]Packet Rate Library'!J:J,0),VLOOKUP(J21,'[1]Packet Rate Library'!J:T,9,FALSE),""))</f>
        <v>0</v>
      </c>
      <c r="S21" s="53">
        <v>21.9895</v>
      </c>
      <c r="T21" s="16">
        <f>IF(J21="SC024",N21,IF(ISERROR(S21),"",IF(J21="PROV SUM",N21,L21*S21)))</f>
        <v>615.70600000000002</v>
      </c>
      <c r="V21" s="12" t="s">
        <v>79</v>
      </c>
      <c r="W21" s="51">
        <v>28</v>
      </c>
      <c r="X21" s="53">
        <v>21.9895</v>
      </c>
      <c r="Y21" s="91">
        <f t="shared" si="0"/>
        <v>615.70600000000002</v>
      </c>
      <c r="Z21" s="26"/>
      <c r="AA21" s="100">
        <v>0</v>
      </c>
      <c r="AB21" s="101">
        <f t="shared" si="1"/>
        <v>0</v>
      </c>
      <c r="AC21" s="103">
        <v>0</v>
      </c>
      <c r="AD21" s="104">
        <f t="shared" si="2"/>
        <v>0</v>
      </c>
      <c r="AE21" s="157">
        <f t="shared" si="3"/>
        <v>0</v>
      </c>
    </row>
    <row r="22" spans="1:31" ht="30.75" thickBot="1" x14ac:dyDescent="0.3">
      <c r="A22" s="22"/>
      <c r="B22" s="5" t="s">
        <v>94</v>
      </c>
      <c r="C22" s="54" t="s">
        <v>189</v>
      </c>
      <c r="D22" s="7" t="s">
        <v>25</v>
      </c>
      <c r="E22" s="8" t="s">
        <v>416</v>
      </c>
      <c r="F22" s="9"/>
      <c r="G22" s="9"/>
      <c r="H22" s="10">
        <v>6.2370000000000498</v>
      </c>
      <c r="I22" s="9"/>
      <c r="J22" s="11" t="s">
        <v>253</v>
      </c>
      <c r="K22" s="12" t="s">
        <v>104</v>
      </c>
      <c r="L22" s="51">
        <v>6</v>
      </c>
      <c r="M22" s="13">
        <v>6.28</v>
      </c>
      <c r="N22" s="51">
        <v>37.68</v>
      </c>
      <c r="O22" s="26"/>
      <c r="P22" s="15" t="e">
        <f>SUMIF('[1]Planned Maint v6.2 CSV File'!A:A,J22,'[1]Planned Maint v6.2 CSV File'!I:I)</f>
        <v>#VALUE!</v>
      </c>
      <c r="Q22" s="16" t="e">
        <f>IF(J22="PROV SUM",N22,L22*P22)</f>
        <v>#VALUE!</v>
      </c>
      <c r="R22" s="52">
        <f>IF(J22="Prov Sum","",IF(MATCH(J22,'[1]Packet Rate Library'!J:J,0),VLOOKUP(J22,'[1]Packet Rate Library'!J:T,9,FALSE),""))</f>
        <v>0</v>
      </c>
      <c r="S22" s="53">
        <v>5.3380000000000001</v>
      </c>
      <c r="T22" s="16">
        <f>IF(J22="SC024",N22,IF(ISERROR(S22),"",IF(J22="PROV SUM",N22,L22*S22)))</f>
        <v>32.027999999999999</v>
      </c>
      <c r="V22" s="12" t="s">
        <v>104</v>
      </c>
      <c r="W22" s="51">
        <v>6</v>
      </c>
      <c r="X22" s="53">
        <v>5.3380000000000001</v>
      </c>
      <c r="Y22" s="91">
        <f t="shared" si="0"/>
        <v>32.027999999999999</v>
      </c>
      <c r="Z22" s="26"/>
      <c r="AA22" s="100">
        <v>0</v>
      </c>
      <c r="AB22" s="101">
        <f t="shared" si="1"/>
        <v>0</v>
      </c>
      <c r="AC22" s="103">
        <v>0</v>
      </c>
      <c r="AD22" s="104">
        <f t="shared" si="2"/>
        <v>0</v>
      </c>
      <c r="AE22" s="157">
        <f t="shared" si="3"/>
        <v>0</v>
      </c>
    </row>
    <row r="23" spans="1:31" ht="45.75" thickBot="1" x14ac:dyDescent="0.3">
      <c r="A23" s="22"/>
      <c r="B23" s="5" t="s">
        <v>94</v>
      </c>
      <c r="C23" s="54" t="s">
        <v>189</v>
      </c>
      <c r="D23" s="7" t="s">
        <v>25</v>
      </c>
      <c r="E23" s="8" t="s">
        <v>258</v>
      </c>
      <c r="F23" s="9"/>
      <c r="G23" s="9"/>
      <c r="H23" s="10">
        <v>6.2410000000000503</v>
      </c>
      <c r="I23" s="9"/>
      <c r="J23" s="11" t="s">
        <v>259</v>
      </c>
      <c r="K23" s="12" t="s">
        <v>139</v>
      </c>
      <c r="L23" s="51">
        <v>2</v>
      </c>
      <c r="M23" s="13">
        <v>45.53</v>
      </c>
      <c r="N23" s="51">
        <v>91.06</v>
      </c>
      <c r="O23" s="26"/>
      <c r="P23" s="15" t="e">
        <f>SUMIF('[1]Planned Maint v6.2 CSV File'!A:A,J23,'[1]Planned Maint v6.2 CSV File'!I:I)</f>
        <v>#VALUE!</v>
      </c>
      <c r="Q23" s="16" t="e">
        <f>IF(J23="PROV SUM",N23,L23*P23)</f>
        <v>#VALUE!</v>
      </c>
      <c r="R23" s="52">
        <f>IF(J23="Prov Sum","",IF(MATCH(J23,'[1]Packet Rate Library'!J:J,0),VLOOKUP(J23,'[1]Packet Rate Library'!J:T,9,FALSE),""))</f>
        <v>0</v>
      </c>
      <c r="S23" s="53">
        <v>38.700499999999998</v>
      </c>
      <c r="T23" s="16">
        <f>IF(J23="SC024",N23,IF(ISERROR(S23),"",IF(J23="PROV SUM",N23,L23*S23)))</f>
        <v>77.400999999999996</v>
      </c>
      <c r="V23" s="12" t="s">
        <v>139</v>
      </c>
      <c r="W23" s="51">
        <v>2</v>
      </c>
      <c r="X23" s="53">
        <v>38.700499999999998</v>
      </c>
      <c r="Y23" s="91">
        <f t="shared" si="0"/>
        <v>77.400999999999996</v>
      </c>
      <c r="Z23" s="26"/>
      <c r="AA23" s="100">
        <v>0</v>
      </c>
      <c r="AB23" s="101">
        <f t="shared" si="1"/>
        <v>0</v>
      </c>
      <c r="AC23" s="103">
        <v>0</v>
      </c>
      <c r="AD23" s="104">
        <f t="shared" si="2"/>
        <v>0</v>
      </c>
      <c r="AE23" s="157">
        <f t="shared" si="3"/>
        <v>0</v>
      </c>
    </row>
    <row r="24" spans="1:31" ht="15.75" thickBot="1" x14ac:dyDescent="0.3">
      <c r="A24" s="22"/>
      <c r="B24" s="5" t="s">
        <v>94</v>
      </c>
      <c r="C24" s="54" t="s">
        <v>72</v>
      </c>
      <c r="D24" s="7" t="s">
        <v>379</v>
      </c>
      <c r="E24" s="8"/>
      <c r="F24" s="9"/>
      <c r="G24" s="9"/>
      <c r="H24" s="10"/>
      <c r="I24" s="9"/>
      <c r="J24" s="11"/>
      <c r="K24" s="12"/>
      <c r="L24" s="51"/>
      <c r="M24" s="11"/>
      <c r="N24" s="51"/>
      <c r="O24" s="56"/>
      <c r="P24" s="35"/>
      <c r="Q24" s="55"/>
      <c r="R24" s="55"/>
      <c r="S24" s="55"/>
      <c r="T24" s="55"/>
      <c r="V24" s="12"/>
      <c r="W24" s="51"/>
      <c r="X24" s="55"/>
      <c r="Y24" s="91">
        <f t="shared" si="0"/>
        <v>0</v>
      </c>
      <c r="Z24" s="26"/>
      <c r="AA24" s="100">
        <v>0</v>
      </c>
      <c r="AB24" s="101">
        <f t="shared" si="1"/>
        <v>0</v>
      </c>
      <c r="AC24" s="103">
        <v>0</v>
      </c>
      <c r="AD24" s="104">
        <f t="shared" si="2"/>
        <v>0</v>
      </c>
      <c r="AE24" s="157">
        <f t="shared" si="3"/>
        <v>0</v>
      </c>
    </row>
    <row r="25" spans="1:31" ht="60.75" thickBot="1" x14ac:dyDescent="0.3">
      <c r="A25" s="22"/>
      <c r="B25" s="5" t="s">
        <v>94</v>
      </c>
      <c r="C25" s="54" t="s">
        <v>72</v>
      </c>
      <c r="D25" s="7" t="s">
        <v>25</v>
      </c>
      <c r="E25" s="8" t="s">
        <v>130</v>
      </c>
      <c r="F25" s="9"/>
      <c r="G25" s="9"/>
      <c r="H25" s="10">
        <v>3.44</v>
      </c>
      <c r="I25" s="9"/>
      <c r="J25" s="11" t="s">
        <v>131</v>
      </c>
      <c r="K25" s="12" t="s">
        <v>104</v>
      </c>
      <c r="L25" s="51">
        <v>10</v>
      </c>
      <c r="M25" s="13">
        <v>21.94</v>
      </c>
      <c r="N25" s="51">
        <v>219.4</v>
      </c>
      <c r="O25" s="56"/>
      <c r="P25" s="15" t="e">
        <f>SUMIF('[1]Planned Maint v6.2 CSV File'!A:A,J25,'[1]Planned Maint v6.2 CSV File'!I:I)</f>
        <v>#VALUE!</v>
      </c>
      <c r="Q25" s="16" t="e">
        <f>IF(J25="PROV SUM",N25,L25*P25)</f>
        <v>#VALUE!</v>
      </c>
      <c r="R25" s="52">
        <f>IF(J25="Prov Sum","",IF(MATCH(J25,'[1]Packet Rate Library'!J:J,0),VLOOKUP(J25,'[1]Packet Rate Library'!J:T,9,FALSE),""))</f>
        <v>0</v>
      </c>
      <c r="S25" s="53">
        <v>19.449809999999999</v>
      </c>
      <c r="T25" s="16">
        <f>IF(J25="SC024",N25,IF(ISERROR(S25),"",IF(J25="PROV SUM",N25,L25*S25)))</f>
        <v>194.49809999999999</v>
      </c>
      <c r="V25" s="12" t="s">
        <v>104</v>
      </c>
      <c r="W25" s="51">
        <v>10</v>
      </c>
      <c r="X25" s="53">
        <v>19.449809999999999</v>
      </c>
      <c r="Y25" s="91">
        <f t="shared" si="0"/>
        <v>194.49809999999999</v>
      </c>
      <c r="Z25" s="26"/>
      <c r="AA25" s="100">
        <v>0</v>
      </c>
      <c r="AB25" s="101">
        <f t="shared" si="1"/>
        <v>0</v>
      </c>
      <c r="AC25" s="103">
        <v>0</v>
      </c>
      <c r="AD25" s="104">
        <f t="shared" si="2"/>
        <v>0</v>
      </c>
      <c r="AE25" s="157">
        <f t="shared" si="3"/>
        <v>0</v>
      </c>
    </row>
    <row r="26" spans="1:31" ht="105.75" thickBot="1" x14ac:dyDescent="0.3">
      <c r="A26" s="22"/>
      <c r="B26" s="5" t="s">
        <v>94</v>
      </c>
      <c r="C26" s="54" t="s">
        <v>72</v>
      </c>
      <c r="D26" s="7" t="s">
        <v>25</v>
      </c>
      <c r="E26" s="8" t="s">
        <v>95</v>
      </c>
      <c r="F26" s="9"/>
      <c r="G26" s="9"/>
      <c r="H26" s="10">
        <v>3.2179999999999902</v>
      </c>
      <c r="I26" s="9"/>
      <c r="J26" s="11" t="s">
        <v>96</v>
      </c>
      <c r="K26" s="12" t="s">
        <v>79</v>
      </c>
      <c r="L26" s="51">
        <v>50</v>
      </c>
      <c r="M26" s="13">
        <v>134.04</v>
      </c>
      <c r="N26" s="51">
        <v>6702</v>
      </c>
      <c r="O26" s="56"/>
      <c r="P26" s="15" t="e">
        <f>SUMIF('[1]Planned Maint v6.2 CSV File'!A:A,J26,'[1]Planned Maint v6.2 CSV File'!I:I)</f>
        <v>#VALUE!</v>
      </c>
      <c r="Q26" s="16" t="e">
        <f>IF(J26="PROV SUM",N26,L26*P26)</f>
        <v>#VALUE!</v>
      </c>
      <c r="R26" s="52">
        <f>IF(J26="Prov Sum","",IF(MATCH(J26,'[1]Packet Rate Library'!J:J,0),VLOOKUP(J26,'[1]Packet Rate Library'!J:T,9,FALSE),""))</f>
        <v>0</v>
      </c>
      <c r="S26" s="53">
        <v>107.232</v>
      </c>
      <c r="T26" s="16">
        <f>IF(J26="SC024",N26,IF(ISERROR(S26),"",IF(J26="PROV SUM",N26,L26*S26)))</f>
        <v>5361.6</v>
      </c>
      <c r="V26" s="12" t="s">
        <v>79</v>
      </c>
      <c r="W26" s="51">
        <v>50</v>
      </c>
      <c r="X26" s="53">
        <v>107.232</v>
      </c>
      <c r="Y26" s="91">
        <f t="shared" si="0"/>
        <v>5361.6</v>
      </c>
      <c r="Z26" s="26"/>
      <c r="AA26" s="100">
        <v>0</v>
      </c>
      <c r="AB26" s="101">
        <f t="shared" si="1"/>
        <v>0</v>
      </c>
      <c r="AC26" s="103">
        <v>0</v>
      </c>
      <c r="AD26" s="104">
        <f t="shared" si="2"/>
        <v>0</v>
      </c>
      <c r="AE26" s="157">
        <f t="shared" si="3"/>
        <v>0</v>
      </c>
    </row>
    <row r="27" spans="1:31" ht="45.75" thickBot="1" x14ac:dyDescent="0.3">
      <c r="A27" s="22"/>
      <c r="B27" s="5" t="s">
        <v>94</v>
      </c>
      <c r="C27" s="54" t="s">
        <v>72</v>
      </c>
      <c r="D27" s="7" t="s">
        <v>25</v>
      </c>
      <c r="E27" s="8" t="s">
        <v>102</v>
      </c>
      <c r="F27" s="9"/>
      <c r="G27" s="9"/>
      <c r="H27" s="10">
        <v>3.2209999999999899</v>
      </c>
      <c r="I27" s="9"/>
      <c r="J27" s="11" t="s">
        <v>103</v>
      </c>
      <c r="K27" s="12" t="s">
        <v>104</v>
      </c>
      <c r="L27" s="51">
        <v>5</v>
      </c>
      <c r="M27" s="13">
        <v>61.15</v>
      </c>
      <c r="N27" s="51">
        <v>305.75</v>
      </c>
      <c r="O27" s="56"/>
      <c r="P27" s="15" t="e">
        <f>SUMIF('[1]Planned Maint v6.2 CSV File'!A:A,J27,'[1]Planned Maint v6.2 CSV File'!I:I)</f>
        <v>#VALUE!</v>
      </c>
      <c r="Q27" s="16" t="e">
        <f>IF(J27="PROV SUM",N27,L27*P27)</f>
        <v>#VALUE!</v>
      </c>
      <c r="R27" s="52">
        <f>IF(J27="Prov Sum","",IF(MATCH(J27,'[1]Packet Rate Library'!J:J,0),VLOOKUP(J27,'[1]Packet Rate Library'!J:T,9,FALSE),""))</f>
        <v>0</v>
      </c>
      <c r="S27" s="53">
        <v>48.92</v>
      </c>
      <c r="T27" s="16">
        <f>IF(J27="SC024",N27,IF(ISERROR(S27),"",IF(J27="PROV SUM",N27,L27*S27)))</f>
        <v>244.60000000000002</v>
      </c>
      <c r="V27" s="12" t="s">
        <v>104</v>
      </c>
      <c r="W27" s="51">
        <v>5</v>
      </c>
      <c r="X27" s="53">
        <v>48.92</v>
      </c>
      <c r="Y27" s="91">
        <f t="shared" si="0"/>
        <v>244.60000000000002</v>
      </c>
      <c r="Z27" s="26"/>
      <c r="AA27" s="100">
        <v>0</v>
      </c>
      <c r="AB27" s="101">
        <f t="shared" si="1"/>
        <v>0</v>
      </c>
      <c r="AC27" s="103">
        <v>0</v>
      </c>
      <c r="AD27" s="104">
        <f t="shared" si="2"/>
        <v>0</v>
      </c>
      <c r="AE27" s="157">
        <f t="shared" si="3"/>
        <v>0</v>
      </c>
    </row>
    <row r="28" spans="1:31" ht="30.75" thickBot="1" x14ac:dyDescent="0.3">
      <c r="A28" s="22"/>
      <c r="B28" s="5" t="s">
        <v>94</v>
      </c>
      <c r="C28" s="54" t="s">
        <v>72</v>
      </c>
      <c r="D28" s="7" t="s">
        <v>25</v>
      </c>
      <c r="E28" s="8" t="s">
        <v>142</v>
      </c>
      <c r="F28" s="9"/>
      <c r="G28" s="9"/>
      <c r="H28" s="10">
        <v>3.3259999999999899</v>
      </c>
      <c r="I28" s="9"/>
      <c r="J28" s="11" t="s">
        <v>143</v>
      </c>
      <c r="K28" s="12" t="s">
        <v>75</v>
      </c>
      <c r="L28" s="51">
        <v>2</v>
      </c>
      <c r="M28" s="13">
        <v>10.41</v>
      </c>
      <c r="N28" s="51">
        <v>20.82</v>
      </c>
      <c r="O28" s="56"/>
      <c r="P28" s="15" t="e">
        <f>SUMIF('[1]Planned Maint v6.2 CSV File'!A:A,J28,'[1]Planned Maint v6.2 CSV File'!I:I)</f>
        <v>#VALUE!</v>
      </c>
      <c r="Q28" s="16" t="e">
        <f>IF(J28="PROV SUM",N28,L28*P28)</f>
        <v>#VALUE!</v>
      </c>
      <c r="R28" s="52">
        <f>IF(J28="Prov Sum","",IF(MATCH(J28,'[1]Packet Rate Library'!J:J,0),VLOOKUP(J28,'[1]Packet Rate Library'!J:T,9,FALSE),""))</f>
        <v>0</v>
      </c>
      <c r="S28" s="53">
        <v>7.7148510000000003</v>
      </c>
      <c r="T28" s="16">
        <f>IF(J28="SC024",N28,IF(ISERROR(S28),"",IF(J28="PROV SUM",N28,L28*S28)))</f>
        <v>15.429702000000001</v>
      </c>
      <c r="V28" s="12" t="s">
        <v>75</v>
      </c>
      <c r="W28" s="51">
        <v>2</v>
      </c>
      <c r="X28" s="53">
        <v>7.7148510000000003</v>
      </c>
      <c r="Y28" s="91">
        <f t="shared" si="0"/>
        <v>15.429702000000001</v>
      </c>
      <c r="Z28" s="26"/>
      <c r="AA28" s="100">
        <v>0</v>
      </c>
      <c r="AB28" s="101">
        <f t="shared" si="1"/>
        <v>0</v>
      </c>
      <c r="AC28" s="103">
        <v>0</v>
      </c>
      <c r="AD28" s="104">
        <f t="shared" si="2"/>
        <v>0</v>
      </c>
      <c r="AE28" s="157">
        <f t="shared" si="3"/>
        <v>0</v>
      </c>
    </row>
    <row r="29" spans="1:31" ht="15.75" thickBot="1" x14ac:dyDescent="0.3">
      <c r="A29" s="22"/>
      <c r="B29" s="5" t="s">
        <v>94</v>
      </c>
      <c r="C29" s="54" t="s">
        <v>164</v>
      </c>
      <c r="D29" s="7" t="s">
        <v>379</v>
      </c>
      <c r="E29" s="8"/>
      <c r="F29" s="9"/>
      <c r="G29" s="9"/>
      <c r="H29" s="10"/>
      <c r="I29" s="9"/>
      <c r="J29" s="11"/>
      <c r="K29" s="12"/>
      <c r="L29" s="51"/>
      <c r="M29" s="11"/>
      <c r="N29" s="51"/>
      <c r="O29" s="56"/>
      <c r="P29" s="35"/>
      <c r="Q29" s="55"/>
      <c r="R29" s="55"/>
      <c r="S29" s="55"/>
      <c r="T29" s="55"/>
      <c r="V29" s="12"/>
      <c r="W29" s="51"/>
      <c r="X29" s="55"/>
      <c r="Y29" s="91">
        <f t="shared" si="0"/>
        <v>0</v>
      </c>
      <c r="Z29" s="26"/>
      <c r="AA29" s="100">
        <v>0</v>
      </c>
      <c r="AB29" s="101">
        <f t="shared" si="1"/>
        <v>0</v>
      </c>
      <c r="AC29" s="103">
        <v>0</v>
      </c>
      <c r="AD29" s="104">
        <f t="shared" si="2"/>
        <v>0</v>
      </c>
      <c r="AE29" s="157">
        <f t="shared" si="3"/>
        <v>0</v>
      </c>
    </row>
    <row r="30" spans="1:31" ht="90.75" thickBot="1" x14ac:dyDescent="0.3">
      <c r="A30" s="22"/>
      <c r="B30" s="5" t="s">
        <v>94</v>
      </c>
      <c r="C30" s="54" t="s">
        <v>164</v>
      </c>
      <c r="D30" s="7" t="s">
        <v>25</v>
      </c>
      <c r="E30" s="8" t="s">
        <v>165</v>
      </c>
      <c r="F30" s="9"/>
      <c r="G30" s="9"/>
      <c r="H30" s="10">
        <v>4.28</v>
      </c>
      <c r="I30" s="9"/>
      <c r="J30" s="11" t="s">
        <v>166</v>
      </c>
      <c r="K30" s="12" t="s">
        <v>79</v>
      </c>
      <c r="L30" s="51">
        <v>2</v>
      </c>
      <c r="M30" s="13">
        <v>434.56</v>
      </c>
      <c r="N30" s="51">
        <v>869.12</v>
      </c>
      <c r="O30" s="56"/>
      <c r="P30" s="15" t="e">
        <f>SUMIF('[1]Planned Maint v6.2 CSV File'!A:A,J30,'[1]Planned Maint v6.2 CSV File'!I:I)</f>
        <v>#VALUE!</v>
      </c>
      <c r="Q30" s="16" t="e">
        <f>IF(J30="PROV SUM",N30,L30*P30)</f>
        <v>#VALUE!</v>
      </c>
      <c r="R30" s="52">
        <f>IF(J30="Prov Sum","",IF(MATCH(J30,'[1]Packet Rate Library'!J:J,0),VLOOKUP(J30,'[1]Packet Rate Library'!J:T,9,FALSE),""))</f>
        <v>0</v>
      </c>
      <c r="S30" s="53">
        <v>385.23743999999999</v>
      </c>
      <c r="T30" s="16">
        <f>IF(J30="SC024",N30,IF(ISERROR(S30),"",IF(J30="PROV SUM",N30,L30*S30)))</f>
        <v>770.47487999999998</v>
      </c>
      <c r="V30" s="12" t="s">
        <v>79</v>
      </c>
      <c r="W30" s="51">
        <v>2</v>
      </c>
      <c r="X30" s="53">
        <v>385.23743999999999</v>
      </c>
      <c r="Y30" s="91">
        <f t="shared" si="0"/>
        <v>770.47487999999998</v>
      </c>
      <c r="Z30" s="26"/>
      <c r="AA30" s="100">
        <v>0</v>
      </c>
      <c r="AB30" s="101">
        <f t="shared" si="1"/>
        <v>0</v>
      </c>
      <c r="AC30" s="103">
        <v>0</v>
      </c>
      <c r="AD30" s="104">
        <f t="shared" si="2"/>
        <v>0</v>
      </c>
      <c r="AE30" s="157">
        <f t="shared" si="3"/>
        <v>0</v>
      </c>
    </row>
    <row r="31" spans="1:31" ht="90.75" thickBot="1" x14ac:dyDescent="0.3">
      <c r="A31" s="22"/>
      <c r="B31" s="57" t="s">
        <v>94</v>
      </c>
      <c r="C31" s="58" t="s">
        <v>164</v>
      </c>
      <c r="D31" s="59" t="s">
        <v>25</v>
      </c>
      <c r="E31" s="60" t="s">
        <v>171</v>
      </c>
      <c r="F31" s="61"/>
      <c r="G31" s="61"/>
      <c r="H31" s="62">
        <v>4.8999999999999799</v>
      </c>
      <c r="I31" s="61"/>
      <c r="J31" s="63" t="s">
        <v>172</v>
      </c>
      <c r="K31" s="64" t="s">
        <v>75</v>
      </c>
      <c r="L31" s="65">
        <v>9</v>
      </c>
      <c r="M31" s="66">
        <v>35.61</v>
      </c>
      <c r="N31" s="65">
        <v>320.49</v>
      </c>
      <c r="O31" s="56"/>
      <c r="P31" s="15" t="e">
        <f>SUMIF('[1]Planned Maint v6.2 CSV File'!A:A,J31,'[1]Planned Maint v6.2 CSV File'!I:I)</f>
        <v>#VALUE!</v>
      </c>
      <c r="Q31" s="16" t="e">
        <f>IF(J31="PROV SUM",N31,L31*P31)</f>
        <v>#VALUE!</v>
      </c>
      <c r="R31" s="52">
        <f>IF(J31="Prov Sum","",IF(MATCH(J31,'[1]Packet Rate Library'!J:J,0),VLOOKUP(J31,'[1]Packet Rate Library'!J:T,9,FALSE),""))</f>
        <v>0</v>
      </c>
      <c r="S31" s="53">
        <v>31.568264999999997</v>
      </c>
      <c r="T31" s="16">
        <f>IF(J31="SC024",N31,IF(ISERROR(S31),"",IF(J31="PROV SUM",N31,L31*S31)))</f>
        <v>284.11438499999997</v>
      </c>
      <c r="V31" s="64" t="s">
        <v>75</v>
      </c>
      <c r="W31" s="65">
        <v>9</v>
      </c>
      <c r="X31" s="53">
        <v>31.568264999999997</v>
      </c>
      <c r="Y31" s="91">
        <f t="shared" si="0"/>
        <v>284.11438499999997</v>
      </c>
      <c r="Z31" s="26"/>
      <c r="AA31" s="100">
        <v>0</v>
      </c>
      <c r="AB31" s="101">
        <f t="shared" si="1"/>
        <v>0</v>
      </c>
      <c r="AC31" s="103">
        <v>0</v>
      </c>
      <c r="AD31" s="104">
        <f t="shared" si="2"/>
        <v>0</v>
      </c>
      <c r="AE31" s="157">
        <f t="shared" si="3"/>
        <v>0</v>
      </c>
    </row>
    <row r="32" spans="1:31" ht="15.75" thickBot="1" x14ac:dyDescent="0.3">
      <c r="A32" s="22"/>
      <c r="B32" s="57" t="s">
        <v>94</v>
      </c>
      <c r="C32" s="58" t="s">
        <v>24</v>
      </c>
      <c r="D32" s="59" t="s">
        <v>379</v>
      </c>
      <c r="E32" s="60"/>
      <c r="F32" s="61"/>
      <c r="G32" s="61"/>
      <c r="H32" s="62"/>
      <c r="I32" s="61"/>
      <c r="J32" s="63"/>
      <c r="K32" s="64"/>
      <c r="L32" s="65"/>
      <c r="M32" s="63"/>
      <c r="N32" s="65"/>
      <c r="O32" s="56"/>
      <c r="P32" s="35"/>
      <c r="Q32" s="55"/>
      <c r="R32" s="55"/>
      <c r="S32" s="55"/>
      <c r="T32" s="55"/>
      <c r="V32" s="64"/>
      <c r="W32" s="65"/>
      <c r="X32" s="55"/>
      <c r="Y32" s="91">
        <f t="shared" si="0"/>
        <v>0</v>
      </c>
      <c r="Z32" s="26"/>
      <c r="AA32" s="100">
        <v>0</v>
      </c>
      <c r="AB32" s="101">
        <f t="shared" si="1"/>
        <v>0</v>
      </c>
      <c r="AC32" s="103">
        <v>0</v>
      </c>
      <c r="AD32" s="104">
        <f t="shared" si="2"/>
        <v>0</v>
      </c>
      <c r="AE32" s="157">
        <f t="shared" si="3"/>
        <v>0</v>
      </c>
    </row>
    <row r="33" spans="1:31" ht="120.75" thickBot="1" x14ac:dyDescent="0.3">
      <c r="A33" s="29"/>
      <c r="B33" s="67" t="s">
        <v>94</v>
      </c>
      <c r="C33" s="67" t="s">
        <v>24</v>
      </c>
      <c r="D33" s="68" t="s">
        <v>25</v>
      </c>
      <c r="E33" s="69" t="s">
        <v>26</v>
      </c>
      <c r="F33" s="70"/>
      <c r="G33" s="70"/>
      <c r="H33" s="71">
        <v>2.1</v>
      </c>
      <c r="I33" s="70"/>
      <c r="J33" s="72" t="s">
        <v>27</v>
      </c>
      <c r="K33" s="70" t="s">
        <v>28</v>
      </c>
      <c r="L33" s="73">
        <v>151</v>
      </c>
      <c r="M33" s="74">
        <v>12.92</v>
      </c>
      <c r="N33" s="75">
        <v>1950.92</v>
      </c>
      <c r="O33" s="26"/>
      <c r="P33" s="15" t="e">
        <f>SUMIF('[1]Planned Maint v6.2 CSV File'!A:A,J33,'[1]Planned Maint v6.2 CSV File'!I:I)</f>
        <v>#VALUE!</v>
      </c>
      <c r="Q33" s="16" t="e">
        <f>IF(J33="PROV SUM",N33,L33*P33)</f>
        <v>#VALUE!</v>
      </c>
      <c r="R33" s="52">
        <f>IF(J33="Prov Sum","",IF(MATCH(J33,'[1]Packet Rate Library'!J:J,0),VLOOKUP(J33,'[1]Packet Rate Library'!J:T,9,FALSE),""))</f>
        <v>0</v>
      </c>
      <c r="S33" s="53">
        <v>16.4084</v>
      </c>
      <c r="T33" s="16">
        <f>IF(J33="SC024",N33,IF(ISERROR(S33),"",IF(J33="PROV SUM",N33,L33*S33)))</f>
        <v>2477.6684</v>
      </c>
      <c r="V33" s="70" t="s">
        <v>28</v>
      </c>
      <c r="W33" s="73">
        <v>151</v>
      </c>
      <c r="X33" s="53">
        <v>16.4084</v>
      </c>
      <c r="Y33" s="91">
        <f t="shared" si="0"/>
        <v>2477.6684</v>
      </c>
      <c r="Z33" s="26"/>
      <c r="AA33" s="100">
        <v>0</v>
      </c>
      <c r="AB33" s="101">
        <f t="shared" si="1"/>
        <v>0</v>
      </c>
      <c r="AC33" s="103">
        <v>0</v>
      </c>
      <c r="AD33" s="104">
        <f t="shared" si="2"/>
        <v>0</v>
      </c>
      <c r="AE33" s="157">
        <f t="shared" si="3"/>
        <v>0</v>
      </c>
    </row>
    <row r="34" spans="1:31" ht="30.75" thickBot="1" x14ac:dyDescent="0.3">
      <c r="A34" s="29"/>
      <c r="B34" s="67" t="s">
        <v>94</v>
      </c>
      <c r="C34" s="67" t="s">
        <v>24</v>
      </c>
      <c r="D34" s="68" t="s">
        <v>25</v>
      </c>
      <c r="E34" s="69" t="s">
        <v>29</v>
      </c>
      <c r="F34" s="70"/>
      <c r="G34" s="70"/>
      <c r="H34" s="71">
        <v>2.5</v>
      </c>
      <c r="I34" s="70"/>
      <c r="J34" s="72" t="s">
        <v>30</v>
      </c>
      <c r="K34" s="70" t="s">
        <v>31</v>
      </c>
      <c r="L34" s="73">
        <v>1</v>
      </c>
      <c r="M34" s="74">
        <v>420</v>
      </c>
      <c r="N34" s="75">
        <v>420</v>
      </c>
      <c r="O34" s="26"/>
      <c r="P34" s="15" t="e">
        <f>SUMIF('[1]Planned Maint v6.2 CSV File'!A:A,J34,'[1]Planned Maint v6.2 CSV File'!I:I)</f>
        <v>#VALUE!</v>
      </c>
      <c r="Q34" s="16" t="e">
        <f>IF(J34="PROV SUM",N34,L34*P34)</f>
        <v>#VALUE!</v>
      </c>
      <c r="R34" s="52">
        <f>IF(J34="Prov Sum","",IF(MATCH(J34,'[1]Packet Rate Library'!J:J,0),VLOOKUP(J34,'[1]Packet Rate Library'!J:T,9,FALSE),""))</f>
        <v>0</v>
      </c>
      <c r="S34" s="53">
        <v>533.4</v>
      </c>
      <c r="T34" s="16">
        <f>IF(J34="SC024",N34,IF(ISERROR(S34),"",IF(J34="PROV SUM",N34,L34*S34)))</f>
        <v>533.4</v>
      </c>
      <c r="V34" s="70" t="s">
        <v>31</v>
      </c>
      <c r="W34" s="73">
        <v>1</v>
      </c>
      <c r="X34" s="53">
        <v>533.4</v>
      </c>
      <c r="Y34" s="91">
        <f t="shared" si="0"/>
        <v>533.4</v>
      </c>
      <c r="Z34" s="26"/>
      <c r="AA34" s="100">
        <v>0</v>
      </c>
      <c r="AB34" s="101">
        <f t="shared" si="1"/>
        <v>0</v>
      </c>
      <c r="AC34" s="103">
        <v>0</v>
      </c>
      <c r="AD34" s="104">
        <f t="shared" si="2"/>
        <v>0</v>
      </c>
      <c r="AE34" s="157">
        <f t="shared" si="3"/>
        <v>0</v>
      </c>
    </row>
    <row r="35" spans="1:31" ht="15.75" thickBot="1" x14ac:dyDescent="0.3">
      <c r="A35" s="29"/>
      <c r="B35" s="67" t="s">
        <v>94</v>
      </c>
      <c r="C35" s="67" t="s">
        <v>24</v>
      </c>
      <c r="D35" s="68" t="s">
        <v>25</v>
      </c>
      <c r="E35" s="69" t="s">
        <v>32</v>
      </c>
      <c r="F35" s="70"/>
      <c r="G35" s="70"/>
      <c r="H35" s="71">
        <v>2.6</v>
      </c>
      <c r="I35" s="70"/>
      <c r="J35" s="72" t="s">
        <v>33</v>
      </c>
      <c r="K35" s="70" t="s">
        <v>31</v>
      </c>
      <c r="L35" s="73">
        <v>1</v>
      </c>
      <c r="M35" s="74">
        <v>50</v>
      </c>
      <c r="N35" s="75">
        <v>50</v>
      </c>
      <c r="O35" s="26"/>
      <c r="P35" s="15" t="e">
        <f>SUMIF('[1]Planned Maint v6.2 CSV File'!A:A,J35,'[1]Planned Maint v6.2 CSV File'!I:I)</f>
        <v>#VALUE!</v>
      </c>
      <c r="Q35" s="16" t="e">
        <f>IF(J35="PROV SUM",N35,L35*P35)</f>
        <v>#VALUE!</v>
      </c>
      <c r="R35" s="52">
        <f>IF(J35="Prov Sum","",IF(MATCH(J35,'[1]Packet Rate Library'!J:J,0),VLOOKUP(J35,'[1]Packet Rate Library'!J:T,9,FALSE),""))</f>
        <v>0</v>
      </c>
      <c r="S35" s="53">
        <v>63.5</v>
      </c>
      <c r="T35" s="16">
        <f>IF(J35="SC024",N35,IF(ISERROR(S35),"",IF(J35="PROV SUM",N35,L35*S35)))</f>
        <v>63.5</v>
      </c>
      <c r="V35" s="70" t="s">
        <v>31</v>
      </c>
      <c r="W35" s="73">
        <v>1</v>
      </c>
      <c r="X35" s="53">
        <v>63.5</v>
      </c>
      <c r="Y35" s="91">
        <f t="shared" si="0"/>
        <v>63.5</v>
      </c>
      <c r="Z35" s="26"/>
      <c r="AA35" s="100">
        <v>0</v>
      </c>
      <c r="AB35" s="101">
        <f t="shared" si="1"/>
        <v>0</v>
      </c>
      <c r="AC35" s="103">
        <v>0</v>
      </c>
      <c r="AD35" s="104">
        <f t="shared" si="2"/>
        <v>0</v>
      </c>
      <c r="AE35" s="157">
        <f t="shared" si="3"/>
        <v>0</v>
      </c>
    </row>
    <row r="36" spans="1:31" ht="15.75" thickBot="1" x14ac:dyDescent="0.3">
      <c r="A36" s="29"/>
      <c r="B36" s="67" t="s">
        <v>94</v>
      </c>
      <c r="C36" s="67" t="s">
        <v>24</v>
      </c>
      <c r="D36" s="68" t="s">
        <v>25</v>
      </c>
      <c r="E36" s="69" t="s">
        <v>41</v>
      </c>
      <c r="F36" s="70"/>
      <c r="G36" s="70"/>
      <c r="H36" s="71">
        <v>2.16</v>
      </c>
      <c r="I36" s="70"/>
      <c r="J36" s="72" t="s">
        <v>42</v>
      </c>
      <c r="K36" s="70" t="s">
        <v>31</v>
      </c>
      <c r="L36" s="73">
        <v>1</v>
      </c>
      <c r="M36" s="74">
        <v>379.8</v>
      </c>
      <c r="N36" s="75">
        <v>379.8</v>
      </c>
      <c r="O36" s="26"/>
      <c r="P36" s="15" t="e">
        <f>SUMIF('[1]Planned Maint v6.2 CSV File'!A:A,J36,'[1]Planned Maint v6.2 CSV File'!I:I)</f>
        <v>#VALUE!</v>
      </c>
      <c r="Q36" s="16" t="e">
        <f>IF(J36="PROV SUM",N36,L36*P36)</f>
        <v>#VALUE!</v>
      </c>
      <c r="R36" s="52">
        <f>IF(J36="Prov Sum","",IF(MATCH(J36,'[1]Packet Rate Library'!J:J,0),VLOOKUP(J36,'[1]Packet Rate Library'!J:T,9,FALSE),""))</f>
        <v>0</v>
      </c>
      <c r="S36" s="53">
        <v>482.346</v>
      </c>
      <c r="T36" s="16">
        <f>IF(J36="SC024",N36,IF(ISERROR(S36),"",IF(J36="PROV SUM",N36,L36*S36)))</f>
        <v>482.346</v>
      </c>
      <c r="V36" s="70" t="s">
        <v>31</v>
      </c>
      <c r="W36" s="73">
        <v>1</v>
      </c>
      <c r="X36" s="53">
        <v>482.346</v>
      </c>
      <c r="Y36" s="91">
        <f t="shared" si="0"/>
        <v>482.346</v>
      </c>
      <c r="Z36" s="26"/>
      <c r="AA36" s="100">
        <v>0</v>
      </c>
      <c r="AB36" s="101">
        <f t="shared" si="1"/>
        <v>0</v>
      </c>
      <c r="AC36" s="103">
        <v>0</v>
      </c>
      <c r="AD36" s="104">
        <f t="shared" si="2"/>
        <v>0</v>
      </c>
      <c r="AE36" s="157">
        <f t="shared" si="3"/>
        <v>0</v>
      </c>
    </row>
    <row r="37" spans="1:31" ht="60.75" thickBot="1" x14ac:dyDescent="0.3">
      <c r="A37" s="29"/>
      <c r="B37" s="67" t="s">
        <v>94</v>
      </c>
      <c r="C37" s="67" t="s">
        <v>24</v>
      </c>
      <c r="D37" s="68" t="s">
        <v>25</v>
      </c>
      <c r="E37" s="69" t="s">
        <v>383</v>
      </c>
      <c r="F37" s="70"/>
      <c r="G37" s="70"/>
      <c r="H37" s="71"/>
      <c r="I37" s="70"/>
      <c r="J37" s="72" t="s">
        <v>384</v>
      </c>
      <c r="K37" s="70" t="s">
        <v>31</v>
      </c>
      <c r="L37" s="73"/>
      <c r="M37" s="74">
        <v>4.8300000000000003E-2</v>
      </c>
      <c r="N37" s="75">
        <f>VLOOKUP(B37,'[1]Project Overheads &amp; Scaffold'!$W:$AI,13,FALSE)</f>
        <v>0</v>
      </c>
      <c r="O37" s="26"/>
      <c r="P37" s="15" t="e">
        <f>SUMIF('[1]Planned Maint v6.2 CSV File'!A:A,J37,'[1]Planned Maint v6.2 CSV File'!I:I)</f>
        <v>#VALUE!</v>
      </c>
      <c r="Q37" s="16" t="e">
        <f>IF(J37="PROV SUM",N37,L37*P37)</f>
        <v>#VALUE!</v>
      </c>
      <c r="R37" s="52" t="e">
        <f>IF(J37="Prov Sum","",IF(MATCH(J37,'[1]Packet Rate Library'!J:J,0),VLOOKUP(J37,'[1]Packet Rate Library'!J:T,9,FALSE),""))</f>
        <v>#N/A</v>
      </c>
      <c r="S37" s="53" t="e">
        <v>#N/A</v>
      </c>
      <c r="T37" s="16">
        <f>IF(J37="SC024",N37,IF(ISERROR(S37),"",IF(J37="PROV SUM",N37,L37*S37)))</f>
        <v>0</v>
      </c>
      <c r="V37" s="70" t="s">
        <v>31</v>
      </c>
      <c r="W37" s="73"/>
      <c r="X37" s="53" t="e">
        <v>#N/A</v>
      </c>
      <c r="Y37" s="91"/>
      <c r="Z37" s="26"/>
      <c r="AA37" s="100">
        <v>0</v>
      </c>
      <c r="AB37" s="101">
        <f t="shared" si="1"/>
        <v>0</v>
      </c>
      <c r="AC37" s="103">
        <v>0</v>
      </c>
      <c r="AD37" s="104">
        <f t="shared" si="2"/>
        <v>0</v>
      </c>
      <c r="AE37" s="157">
        <f t="shared" si="3"/>
        <v>0</v>
      </c>
    </row>
    <row r="38" spans="1:31" ht="15.75" thickBot="1" x14ac:dyDescent="0.3">
      <c r="A38" s="29"/>
      <c r="B38" s="76" t="s">
        <v>94</v>
      </c>
      <c r="C38" s="67" t="s">
        <v>312</v>
      </c>
      <c r="D38" s="68" t="s">
        <v>379</v>
      </c>
      <c r="E38" s="69"/>
      <c r="F38" s="70"/>
      <c r="G38" s="70"/>
      <c r="H38" s="71"/>
      <c r="I38" s="70"/>
      <c r="J38" s="72"/>
      <c r="K38" s="70"/>
      <c r="L38" s="73"/>
      <c r="M38" s="72"/>
      <c r="N38" s="75"/>
      <c r="O38" s="26"/>
      <c r="P38" s="24"/>
      <c r="Q38" s="50"/>
      <c r="R38" s="50"/>
      <c r="S38" s="50"/>
      <c r="T38" s="50"/>
      <c r="V38" s="70"/>
      <c r="W38" s="73"/>
      <c r="X38" s="50"/>
      <c r="Y38" s="91">
        <f t="shared" si="0"/>
        <v>0</v>
      </c>
      <c r="Z38" s="26"/>
      <c r="AA38" s="100">
        <v>0</v>
      </c>
      <c r="AB38" s="101">
        <f t="shared" si="1"/>
        <v>0</v>
      </c>
      <c r="AC38" s="103">
        <v>0</v>
      </c>
      <c r="AD38" s="104">
        <f t="shared" si="2"/>
        <v>0</v>
      </c>
      <c r="AE38" s="157">
        <f t="shared" si="3"/>
        <v>0</v>
      </c>
    </row>
    <row r="39" spans="1:31" ht="16.5" thickBot="1" x14ac:dyDescent="0.3">
      <c r="A39" s="29"/>
      <c r="B39" s="76" t="s">
        <v>94</v>
      </c>
      <c r="C39" s="67" t="s">
        <v>312</v>
      </c>
      <c r="D39" s="68" t="s">
        <v>25</v>
      </c>
      <c r="E39" s="69" t="s">
        <v>438</v>
      </c>
      <c r="F39" s="70"/>
      <c r="G39" s="70"/>
      <c r="H39" s="71">
        <v>7.3159999999999998</v>
      </c>
      <c r="I39" s="70"/>
      <c r="J39" s="72" t="s">
        <v>380</v>
      </c>
      <c r="K39" s="70" t="s">
        <v>381</v>
      </c>
      <c r="L39" s="73">
        <v>1</v>
      </c>
      <c r="M39" s="77">
        <v>500</v>
      </c>
      <c r="N39" s="75">
        <v>500</v>
      </c>
      <c r="O39" s="26"/>
      <c r="P39" s="15" t="e">
        <f>SUMIF('[1]Planned Maint v6.2 CSV File'!A:A,J39,'[1]Planned Maint v6.2 CSV File'!I:I)</f>
        <v>#VALUE!</v>
      </c>
      <c r="Q39" s="16">
        <f>IF(J39="PROV SUM",N39,L39*P39)</f>
        <v>500</v>
      </c>
      <c r="R39" s="52" t="str">
        <f>IF(J39="Prov Sum","",IF(MATCH(J39,'[1]Packet Rate Library'!J:J,0),VLOOKUP(J39,'[1]Packet Rate Library'!J:T,9,FALSE),""))</f>
        <v/>
      </c>
      <c r="S39" s="53" t="s">
        <v>382</v>
      </c>
      <c r="T39" s="16">
        <f>IF(J39="SC024",N39,IF(ISERROR(S39),"",IF(J39="PROV SUM",N39,L39*S39)))</f>
        <v>500</v>
      </c>
      <c r="V39" s="70" t="s">
        <v>381</v>
      </c>
      <c r="W39" s="73">
        <v>1</v>
      </c>
      <c r="X39" s="53" t="s">
        <v>382</v>
      </c>
      <c r="Y39" s="91">
        <v>500</v>
      </c>
      <c r="Z39" s="26"/>
      <c r="AA39" s="100">
        <v>0</v>
      </c>
      <c r="AB39" s="101">
        <f t="shared" si="1"/>
        <v>0</v>
      </c>
      <c r="AC39" s="103">
        <v>0</v>
      </c>
      <c r="AD39" s="104">
        <f t="shared" si="2"/>
        <v>0</v>
      </c>
      <c r="AE39" s="157">
        <f t="shared" si="3"/>
        <v>0</v>
      </c>
    </row>
    <row r="40" spans="1:31" ht="16.5" thickBot="1" x14ac:dyDescent="0.3">
      <c r="A40" s="22"/>
      <c r="B40" s="112" t="s">
        <v>94</v>
      </c>
      <c r="C40" s="113" t="s">
        <v>341</v>
      </c>
      <c r="D40" s="114" t="s">
        <v>379</v>
      </c>
      <c r="E40" s="115"/>
      <c r="F40" s="9"/>
      <c r="G40" s="9"/>
      <c r="H40" s="116"/>
      <c r="I40" s="9"/>
      <c r="J40" s="115"/>
      <c r="K40" s="117"/>
      <c r="L40" s="65"/>
      <c r="M40" s="118"/>
      <c r="N40" s="14"/>
      <c r="O40" s="26"/>
      <c r="P40" s="24"/>
      <c r="Q40" s="50"/>
      <c r="R40" s="50"/>
      <c r="S40" s="50"/>
      <c r="T40" s="50"/>
      <c r="V40" s="117"/>
      <c r="W40" s="65"/>
      <c r="X40" s="50"/>
      <c r="Y40" s="91">
        <f t="shared" si="0"/>
        <v>0</v>
      </c>
      <c r="Z40" s="26"/>
      <c r="AA40" s="100">
        <v>0</v>
      </c>
      <c r="AB40" s="101">
        <f t="shared" si="1"/>
        <v>0</v>
      </c>
      <c r="AC40" s="103">
        <v>0</v>
      </c>
      <c r="AD40" s="104">
        <f t="shared" si="2"/>
        <v>0</v>
      </c>
      <c r="AE40" s="157">
        <f t="shared" si="3"/>
        <v>0</v>
      </c>
    </row>
    <row r="41" spans="1:31" ht="105.75" thickBot="1" x14ac:dyDescent="0.3">
      <c r="A41" s="22"/>
      <c r="B41" s="112" t="s">
        <v>94</v>
      </c>
      <c r="C41" s="113" t="s">
        <v>341</v>
      </c>
      <c r="D41" s="114" t="s">
        <v>25</v>
      </c>
      <c r="E41" s="115" t="s">
        <v>350</v>
      </c>
      <c r="F41" s="12"/>
      <c r="G41" s="12"/>
      <c r="H41" s="116">
        <v>13</v>
      </c>
      <c r="I41" s="12"/>
      <c r="J41" s="115" t="s">
        <v>351</v>
      </c>
      <c r="K41" s="12" t="s">
        <v>311</v>
      </c>
      <c r="L41" s="119">
        <v>2</v>
      </c>
      <c r="M41" s="118">
        <v>222.2</v>
      </c>
      <c r="N41" s="120">
        <v>444.4</v>
      </c>
      <c r="O41" s="26"/>
      <c r="P41" s="15" t="e">
        <f>SUMIF('[1]Planned Maint v6.2 CSV File'!A:A,J41,'[1]Planned Maint v6.2 CSV File'!I:I)</f>
        <v>#VALUE!</v>
      </c>
      <c r="Q41" s="16" t="e">
        <f t="shared" ref="Q41:Q54" si="4">IF(J41="PROV SUM",N41,L41*P41)</f>
        <v>#VALUE!</v>
      </c>
      <c r="R41" s="52">
        <f>IF(J41="Prov Sum","",IF(MATCH(J41,'[1]Packet Rate Library'!J:J,0),VLOOKUP(J41,'[1]Packet Rate Library'!J:T,9,FALSE),""))</f>
        <v>0</v>
      </c>
      <c r="S41" s="53">
        <v>196.98029999999997</v>
      </c>
      <c r="T41" s="16">
        <f t="shared" ref="T41:T54" si="5">IF(J41="SC024",N41,IF(ISERROR(S41),"",IF(J41="PROV SUM",N41,L41*S41)))</f>
        <v>393.96059999999994</v>
      </c>
      <c r="V41" s="12" t="s">
        <v>311</v>
      </c>
      <c r="W41" s="119">
        <v>2</v>
      </c>
      <c r="X41" s="53">
        <v>196.98029999999997</v>
      </c>
      <c r="Y41" s="91">
        <f t="shared" si="0"/>
        <v>393.96059999999994</v>
      </c>
      <c r="Z41" s="26"/>
      <c r="AA41" s="100">
        <v>0</v>
      </c>
      <c r="AB41" s="101">
        <f t="shared" si="1"/>
        <v>0</v>
      </c>
      <c r="AC41" s="103">
        <v>0</v>
      </c>
      <c r="AD41" s="104">
        <f t="shared" si="2"/>
        <v>0</v>
      </c>
      <c r="AE41" s="157">
        <f t="shared" si="3"/>
        <v>0</v>
      </c>
    </row>
    <row r="42" spans="1:31" ht="105.75" thickBot="1" x14ac:dyDescent="0.3">
      <c r="A42" s="22"/>
      <c r="B42" s="112" t="s">
        <v>94</v>
      </c>
      <c r="C42" s="113" t="s">
        <v>341</v>
      </c>
      <c r="D42" s="114" t="s">
        <v>25</v>
      </c>
      <c r="E42" s="115" t="s">
        <v>356</v>
      </c>
      <c r="F42" s="9"/>
      <c r="G42" s="9"/>
      <c r="H42" s="116">
        <v>27</v>
      </c>
      <c r="I42" s="9"/>
      <c r="J42" s="115" t="s">
        <v>357</v>
      </c>
      <c r="K42" s="117" t="s">
        <v>311</v>
      </c>
      <c r="L42" s="119">
        <v>1</v>
      </c>
      <c r="M42" s="118">
        <v>22.53</v>
      </c>
      <c r="N42" s="120">
        <v>22.53</v>
      </c>
      <c r="O42" s="26"/>
      <c r="P42" s="15" t="e">
        <f>SUMIF('[1]Planned Maint v6.2 CSV File'!A:A,J42,'[1]Planned Maint v6.2 CSV File'!I:I)</f>
        <v>#VALUE!</v>
      </c>
      <c r="Q42" s="16" t="e">
        <f t="shared" si="4"/>
        <v>#VALUE!</v>
      </c>
      <c r="R42" s="52">
        <f>IF(J42="Prov Sum","",IF(MATCH(J42,'[1]Packet Rate Library'!J:J,0),VLOOKUP(J42,'[1]Packet Rate Library'!J:T,9,FALSE),""))</f>
        <v>0</v>
      </c>
      <c r="S42" s="53">
        <v>19.150500000000001</v>
      </c>
      <c r="T42" s="16">
        <f t="shared" si="5"/>
        <v>19.150500000000001</v>
      </c>
      <c r="V42" s="117" t="s">
        <v>311</v>
      </c>
      <c r="W42" s="119">
        <v>1</v>
      </c>
      <c r="X42" s="53">
        <v>19.150500000000001</v>
      </c>
      <c r="Y42" s="91">
        <f t="shared" si="0"/>
        <v>19.150500000000001</v>
      </c>
      <c r="Z42" s="26"/>
      <c r="AA42" s="100">
        <v>0</v>
      </c>
      <c r="AB42" s="101">
        <f t="shared" si="1"/>
        <v>0</v>
      </c>
      <c r="AC42" s="103">
        <v>0</v>
      </c>
      <c r="AD42" s="104">
        <f t="shared" si="2"/>
        <v>0</v>
      </c>
      <c r="AE42" s="157">
        <f t="shared" si="3"/>
        <v>0</v>
      </c>
    </row>
    <row r="43" spans="1:31" ht="120.75" thickBot="1" x14ac:dyDescent="0.3">
      <c r="A43" s="22"/>
      <c r="B43" s="112" t="s">
        <v>94</v>
      </c>
      <c r="C43" s="113" t="s">
        <v>341</v>
      </c>
      <c r="D43" s="114" t="s">
        <v>25</v>
      </c>
      <c r="E43" s="115" t="s">
        <v>358</v>
      </c>
      <c r="F43" s="9"/>
      <c r="G43" s="9"/>
      <c r="H43" s="116">
        <v>41</v>
      </c>
      <c r="I43" s="9"/>
      <c r="J43" s="115" t="s">
        <v>359</v>
      </c>
      <c r="K43" s="117" t="s">
        <v>311</v>
      </c>
      <c r="L43" s="119">
        <v>1</v>
      </c>
      <c r="M43" s="118">
        <v>29.34</v>
      </c>
      <c r="N43" s="120">
        <v>29.34</v>
      </c>
      <c r="O43" s="26"/>
      <c r="P43" s="15" t="e">
        <f>SUMIF('[1]Planned Maint v6.2 CSV File'!A:A,J43,'[1]Planned Maint v6.2 CSV File'!I:I)</f>
        <v>#VALUE!</v>
      </c>
      <c r="Q43" s="16" t="e">
        <f t="shared" si="4"/>
        <v>#VALUE!</v>
      </c>
      <c r="R43" s="52">
        <f>IF(J43="Prov Sum","",IF(MATCH(J43,'[1]Packet Rate Library'!J:J,0),VLOOKUP(J43,'[1]Packet Rate Library'!J:T,9,FALSE),""))</f>
        <v>0</v>
      </c>
      <c r="S43" s="53">
        <v>24.939</v>
      </c>
      <c r="T43" s="16">
        <f t="shared" si="5"/>
        <v>24.939</v>
      </c>
      <c r="V43" s="117" t="s">
        <v>311</v>
      </c>
      <c r="W43" s="119">
        <v>1</v>
      </c>
      <c r="X43" s="53">
        <v>24.939</v>
      </c>
      <c r="Y43" s="91">
        <f t="shared" si="0"/>
        <v>24.939</v>
      </c>
      <c r="Z43" s="26"/>
      <c r="AA43" s="100">
        <v>0</v>
      </c>
      <c r="AB43" s="101">
        <f t="shared" si="1"/>
        <v>0</v>
      </c>
      <c r="AC43" s="103">
        <v>0</v>
      </c>
      <c r="AD43" s="104">
        <f t="shared" si="2"/>
        <v>0</v>
      </c>
      <c r="AE43" s="157">
        <f t="shared" si="3"/>
        <v>0</v>
      </c>
    </row>
    <row r="44" spans="1:31" ht="45.75" thickBot="1" x14ac:dyDescent="0.3">
      <c r="A44" s="22"/>
      <c r="B44" s="112" t="s">
        <v>94</v>
      </c>
      <c r="C44" s="113" t="s">
        <v>341</v>
      </c>
      <c r="D44" s="114" t="s">
        <v>25</v>
      </c>
      <c r="E44" s="115" t="s">
        <v>364</v>
      </c>
      <c r="F44" s="9"/>
      <c r="G44" s="9"/>
      <c r="H44" s="116">
        <v>93</v>
      </c>
      <c r="I44" s="9"/>
      <c r="J44" s="115" t="s">
        <v>365</v>
      </c>
      <c r="K44" s="117" t="s">
        <v>311</v>
      </c>
      <c r="L44" s="119">
        <v>1</v>
      </c>
      <c r="M44" s="118">
        <v>550</v>
      </c>
      <c r="N44" s="120">
        <v>550</v>
      </c>
      <c r="O44" s="26"/>
      <c r="P44" s="15" t="e">
        <f>SUMIF('[1]Planned Maint v6.2 CSV File'!A:A,J44,'[1]Planned Maint v6.2 CSV File'!I:I)</f>
        <v>#VALUE!</v>
      </c>
      <c r="Q44" s="16" t="e">
        <f t="shared" si="4"/>
        <v>#VALUE!</v>
      </c>
      <c r="R44" s="52">
        <f>IF(J44="Prov Sum","",IF(MATCH(J44,'[1]Packet Rate Library'!J:J,0),VLOOKUP(J44,'[1]Packet Rate Library'!J:T,9,FALSE),""))</f>
        <v>0</v>
      </c>
      <c r="S44" s="53">
        <v>440</v>
      </c>
      <c r="T44" s="16">
        <f t="shared" si="5"/>
        <v>440</v>
      </c>
      <c r="V44" s="117" t="s">
        <v>311</v>
      </c>
      <c r="W44" s="119">
        <v>1</v>
      </c>
      <c r="X44" s="53">
        <v>440</v>
      </c>
      <c r="Y44" s="91">
        <f t="shared" si="0"/>
        <v>440</v>
      </c>
      <c r="Z44" s="26"/>
      <c r="AA44" s="100">
        <v>0</v>
      </c>
      <c r="AB44" s="101">
        <f t="shared" si="1"/>
        <v>0</v>
      </c>
      <c r="AC44" s="103">
        <v>0</v>
      </c>
      <c r="AD44" s="104">
        <f t="shared" si="2"/>
        <v>0</v>
      </c>
      <c r="AE44" s="157">
        <f t="shared" si="3"/>
        <v>0</v>
      </c>
    </row>
    <row r="45" spans="1:31" ht="45.75" thickBot="1" x14ac:dyDescent="0.3">
      <c r="A45" s="22"/>
      <c r="B45" s="112" t="s">
        <v>94</v>
      </c>
      <c r="C45" s="113" t="s">
        <v>341</v>
      </c>
      <c r="D45" s="114" t="s">
        <v>25</v>
      </c>
      <c r="E45" s="115" t="s">
        <v>352</v>
      </c>
      <c r="F45" s="9"/>
      <c r="G45" s="9"/>
      <c r="H45" s="116">
        <v>104</v>
      </c>
      <c r="I45" s="9"/>
      <c r="J45" s="115" t="s">
        <v>353</v>
      </c>
      <c r="K45" s="117" t="s">
        <v>311</v>
      </c>
      <c r="L45" s="119">
        <v>2</v>
      </c>
      <c r="M45" s="118">
        <v>3.44</v>
      </c>
      <c r="N45" s="120">
        <v>6.88</v>
      </c>
      <c r="O45" s="26"/>
      <c r="P45" s="15" t="e">
        <f>SUMIF('[1]Planned Maint v6.2 CSV File'!A:A,J45,'[1]Planned Maint v6.2 CSV File'!I:I)</f>
        <v>#VALUE!</v>
      </c>
      <c r="Q45" s="16" t="e">
        <f t="shared" si="4"/>
        <v>#VALUE!</v>
      </c>
      <c r="R45" s="52">
        <f>IF(J45="Prov Sum","",IF(MATCH(J45,'[1]Packet Rate Library'!J:J,0),VLOOKUP(J45,'[1]Packet Rate Library'!J:T,9,FALSE),""))</f>
        <v>0</v>
      </c>
      <c r="S45" s="53">
        <v>3.0495599999999996</v>
      </c>
      <c r="T45" s="16">
        <f t="shared" si="5"/>
        <v>6.0991199999999992</v>
      </c>
      <c r="V45" s="117" t="s">
        <v>311</v>
      </c>
      <c r="W45" s="119">
        <v>2</v>
      </c>
      <c r="X45" s="53">
        <v>3.0495599999999996</v>
      </c>
      <c r="Y45" s="91">
        <f t="shared" si="0"/>
        <v>6.0991199999999992</v>
      </c>
      <c r="Z45" s="26"/>
      <c r="AA45" s="100">
        <v>0</v>
      </c>
      <c r="AB45" s="101">
        <f t="shared" si="1"/>
        <v>0</v>
      </c>
      <c r="AC45" s="103">
        <v>0</v>
      </c>
      <c r="AD45" s="104">
        <f t="shared" si="2"/>
        <v>0</v>
      </c>
      <c r="AE45" s="157">
        <f t="shared" si="3"/>
        <v>0</v>
      </c>
    </row>
    <row r="46" spans="1:31" ht="90.75" thickBot="1" x14ac:dyDescent="0.3">
      <c r="A46" s="22"/>
      <c r="B46" s="112" t="s">
        <v>94</v>
      </c>
      <c r="C46" s="113" t="s">
        <v>341</v>
      </c>
      <c r="D46" s="114" t="s">
        <v>25</v>
      </c>
      <c r="E46" s="115" t="s">
        <v>366</v>
      </c>
      <c r="F46" s="9"/>
      <c r="G46" s="9"/>
      <c r="H46" s="116">
        <v>115</v>
      </c>
      <c r="I46" s="9"/>
      <c r="J46" s="115" t="s">
        <v>367</v>
      </c>
      <c r="K46" s="117" t="s">
        <v>311</v>
      </c>
      <c r="L46" s="119">
        <v>2</v>
      </c>
      <c r="M46" s="118">
        <v>70.11</v>
      </c>
      <c r="N46" s="120">
        <v>140.22</v>
      </c>
      <c r="O46" s="26"/>
      <c r="P46" s="15" t="e">
        <f>SUMIF('[1]Planned Maint v6.2 CSV File'!A:A,J46,'[1]Planned Maint v6.2 CSV File'!I:I)</f>
        <v>#VALUE!</v>
      </c>
      <c r="Q46" s="16" t="e">
        <f t="shared" si="4"/>
        <v>#VALUE!</v>
      </c>
      <c r="R46" s="52">
        <f>IF(J46="Prov Sum","",IF(MATCH(J46,'[1]Packet Rate Library'!J:J,0),VLOOKUP(J46,'[1]Packet Rate Library'!J:T,9,FALSE),""))</f>
        <v>0</v>
      </c>
      <c r="S46" s="53">
        <v>56.088000000000001</v>
      </c>
      <c r="T46" s="16">
        <f t="shared" si="5"/>
        <v>112.176</v>
      </c>
      <c r="V46" s="117" t="s">
        <v>311</v>
      </c>
      <c r="W46" s="119">
        <v>2</v>
      </c>
      <c r="X46" s="53">
        <v>56.088000000000001</v>
      </c>
      <c r="Y46" s="91">
        <f t="shared" si="0"/>
        <v>112.176</v>
      </c>
      <c r="Z46" s="26"/>
      <c r="AA46" s="100">
        <v>0</v>
      </c>
      <c r="AB46" s="101">
        <f t="shared" si="1"/>
        <v>0</v>
      </c>
      <c r="AC46" s="103">
        <v>0</v>
      </c>
      <c r="AD46" s="104">
        <f t="shared" si="2"/>
        <v>0</v>
      </c>
      <c r="AE46" s="157">
        <f t="shared" si="3"/>
        <v>0</v>
      </c>
    </row>
    <row r="47" spans="1:31" ht="46.5" thickBot="1" x14ac:dyDescent="0.3">
      <c r="A47" s="22"/>
      <c r="B47" s="112" t="s">
        <v>94</v>
      </c>
      <c r="C47" s="113" t="s">
        <v>341</v>
      </c>
      <c r="D47" s="114" t="s">
        <v>25</v>
      </c>
      <c r="E47" s="121" t="s">
        <v>354</v>
      </c>
      <c r="F47" s="9"/>
      <c r="G47" s="9"/>
      <c r="H47" s="116">
        <v>175</v>
      </c>
      <c r="I47" s="9"/>
      <c r="J47" s="128" t="s">
        <v>355</v>
      </c>
      <c r="K47" s="117" t="s">
        <v>311</v>
      </c>
      <c r="L47" s="119">
        <v>2</v>
      </c>
      <c r="M47" s="118">
        <v>9.81</v>
      </c>
      <c r="N47" s="120">
        <v>19.62</v>
      </c>
      <c r="O47" s="26"/>
      <c r="P47" s="15" t="e">
        <f>SUMIF('[1]Planned Maint v6.2 CSV File'!A:A,J47,'[1]Planned Maint v6.2 CSV File'!I:I)</f>
        <v>#VALUE!</v>
      </c>
      <c r="Q47" s="16" t="e">
        <f t="shared" si="4"/>
        <v>#VALUE!</v>
      </c>
      <c r="R47" s="52">
        <f>IF(J47="Prov Sum","",IF(MATCH(J47,'[1]Packet Rate Library'!J:J,0),VLOOKUP(J47,'[1]Packet Rate Library'!J:T,9,FALSE),""))</f>
        <v>0</v>
      </c>
      <c r="S47" s="53">
        <v>8.6965649999999997</v>
      </c>
      <c r="T47" s="16">
        <f t="shared" si="5"/>
        <v>17.393129999999999</v>
      </c>
      <c r="V47" s="117" t="s">
        <v>311</v>
      </c>
      <c r="W47" s="119">
        <v>2</v>
      </c>
      <c r="X47" s="53">
        <v>8.6965649999999997</v>
      </c>
      <c r="Y47" s="91">
        <f t="shared" si="0"/>
        <v>17.393129999999999</v>
      </c>
      <c r="Z47" s="26"/>
      <c r="AA47" s="100">
        <v>0</v>
      </c>
      <c r="AB47" s="101">
        <f t="shared" si="1"/>
        <v>0</v>
      </c>
      <c r="AC47" s="103">
        <v>0</v>
      </c>
      <c r="AD47" s="104">
        <f t="shared" si="2"/>
        <v>0</v>
      </c>
      <c r="AE47" s="157">
        <f t="shared" si="3"/>
        <v>0</v>
      </c>
    </row>
    <row r="48" spans="1:31" ht="76.5" thickBot="1" x14ac:dyDescent="0.3">
      <c r="A48" s="22"/>
      <c r="B48" s="112" t="s">
        <v>94</v>
      </c>
      <c r="C48" s="113" t="s">
        <v>341</v>
      </c>
      <c r="D48" s="114" t="s">
        <v>25</v>
      </c>
      <c r="E48" s="121" t="s">
        <v>342</v>
      </c>
      <c r="F48" s="9"/>
      <c r="G48" s="9"/>
      <c r="H48" s="116">
        <v>180</v>
      </c>
      <c r="I48" s="9"/>
      <c r="J48" s="122" t="s">
        <v>343</v>
      </c>
      <c r="K48" s="117" t="s">
        <v>311</v>
      </c>
      <c r="L48" s="119">
        <v>1</v>
      </c>
      <c r="M48" s="118">
        <v>62.11</v>
      </c>
      <c r="N48" s="120">
        <v>62.11</v>
      </c>
      <c r="O48" s="26"/>
      <c r="P48" s="15" t="e">
        <f>SUMIF('[1]Planned Maint v6.2 CSV File'!A:A,J48,'[1]Planned Maint v6.2 CSV File'!I:I)</f>
        <v>#VALUE!</v>
      </c>
      <c r="Q48" s="16" t="e">
        <f t="shared" si="4"/>
        <v>#VALUE!</v>
      </c>
      <c r="R48" s="52">
        <f>IF(J48="Prov Sum","",IF(MATCH(J48,'[1]Packet Rate Library'!J:J,0),VLOOKUP(J48,'[1]Packet Rate Library'!J:T,9,FALSE),""))</f>
        <v>0</v>
      </c>
      <c r="S48" s="53">
        <v>55.060514999999995</v>
      </c>
      <c r="T48" s="16">
        <f t="shared" si="5"/>
        <v>55.060514999999995</v>
      </c>
      <c r="V48" s="117" t="s">
        <v>311</v>
      </c>
      <c r="W48" s="119">
        <v>1</v>
      </c>
      <c r="X48" s="53">
        <v>55.060514999999995</v>
      </c>
      <c r="Y48" s="91">
        <f t="shared" si="0"/>
        <v>55.060514999999995</v>
      </c>
      <c r="Z48" s="26"/>
      <c r="AA48" s="100">
        <v>0</v>
      </c>
      <c r="AB48" s="101">
        <f t="shared" si="1"/>
        <v>0</v>
      </c>
      <c r="AC48" s="103">
        <v>0</v>
      </c>
      <c r="AD48" s="104">
        <f t="shared" si="2"/>
        <v>0</v>
      </c>
      <c r="AE48" s="157">
        <f t="shared" si="3"/>
        <v>0</v>
      </c>
    </row>
    <row r="49" spans="1:31" ht="91.5" thickBot="1" x14ac:dyDescent="0.3">
      <c r="A49" s="29"/>
      <c r="B49" s="112" t="s">
        <v>94</v>
      </c>
      <c r="C49" s="113" t="s">
        <v>341</v>
      </c>
      <c r="D49" s="114" t="s">
        <v>25</v>
      </c>
      <c r="E49" s="121" t="s">
        <v>370</v>
      </c>
      <c r="F49" s="42"/>
      <c r="G49" s="42"/>
      <c r="H49" s="116">
        <v>186</v>
      </c>
      <c r="I49" s="42"/>
      <c r="J49" s="123" t="s">
        <v>371</v>
      </c>
      <c r="K49" s="117" t="s">
        <v>311</v>
      </c>
      <c r="L49" s="119">
        <v>1</v>
      </c>
      <c r="M49" s="118">
        <v>86.88</v>
      </c>
      <c r="N49" s="120">
        <v>86.88</v>
      </c>
      <c r="O49" s="26"/>
      <c r="P49" s="15" t="e">
        <f>SUMIF('[1]Planned Maint v6.2 CSV File'!A:A,J49,'[1]Planned Maint v6.2 CSV File'!I:I)</f>
        <v>#VALUE!</v>
      </c>
      <c r="Q49" s="16" t="e">
        <f t="shared" si="4"/>
        <v>#VALUE!</v>
      </c>
      <c r="R49" s="52">
        <f>IF(J49="Prov Sum","",IF(MATCH(J49,'[1]Packet Rate Library'!J:J,0),VLOOKUP(J49,'[1]Packet Rate Library'!J:T,9,FALSE),""))</f>
        <v>0</v>
      </c>
      <c r="S49" s="53">
        <v>69.504000000000005</v>
      </c>
      <c r="T49" s="16">
        <f t="shared" si="5"/>
        <v>69.504000000000005</v>
      </c>
      <c r="V49" s="117" t="s">
        <v>311</v>
      </c>
      <c r="W49" s="119">
        <v>1</v>
      </c>
      <c r="X49" s="53">
        <v>69.504000000000005</v>
      </c>
      <c r="Y49" s="91">
        <f t="shared" si="0"/>
        <v>69.504000000000005</v>
      </c>
      <c r="Z49" s="26"/>
      <c r="AA49" s="100">
        <v>0</v>
      </c>
      <c r="AB49" s="101">
        <f t="shared" si="1"/>
        <v>0</v>
      </c>
      <c r="AC49" s="103">
        <v>0</v>
      </c>
      <c r="AD49" s="104">
        <f t="shared" si="2"/>
        <v>0</v>
      </c>
      <c r="AE49" s="157">
        <f t="shared" si="3"/>
        <v>0</v>
      </c>
    </row>
    <row r="50" spans="1:31" ht="16.5" thickBot="1" x14ac:dyDescent="0.3">
      <c r="A50" s="29"/>
      <c r="B50" s="112" t="s">
        <v>94</v>
      </c>
      <c r="C50" s="113" t="s">
        <v>341</v>
      </c>
      <c r="D50" s="114" t="s">
        <v>25</v>
      </c>
      <c r="E50" s="124" t="s">
        <v>430</v>
      </c>
      <c r="F50" s="42"/>
      <c r="G50" s="42"/>
      <c r="H50" s="116">
        <v>190</v>
      </c>
      <c r="I50" s="42"/>
      <c r="J50" s="125" t="s">
        <v>380</v>
      </c>
      <c r="K50" s="117" t="s">
        <v>311</v>
      </c>
      <c r="L50" s="119">
        <v>1</v>
      </c>
      <c r="M50" s="126">
        <v>1500</v>
      </c>
      <c r="N50" s="120">
        <v>1500</v>
      </c>
      <c r="O50" s="26"/>
      <c r="P50" s="15" t="e">
        <f>SUMIF('[1]Planned Maint v6.2 CSV File'!A:A,J50,'[1]Planned Maint v6.2 CSV File'!I:I)</f>
        <v>#VALUE!</v>
      </c>
      <c r="Q50" s="16">
        <f t="shared" si="4"/>
        <v>1500</v>
      </c>
      <c r="R50" s="52" t="str">
        <f>IF(J50="Prov Sum","",IF(MATCH(J50,'[1]Packet Rate Library'!J:J,0),VLOOKUP(J50,'[1]Packet Rate Library'!J:T,9,FALSE),""))</f>
        <v/>
      </c>
      <c r="S50" s="53">
        <v>1500</v>
      </c>
      <c r="T50" s="16">
        <f t="shared" si="5"/>
        <v>1500</v>
      </c>
      <c r="V50" s="117" t="s">
        <v>311</v>
      </c>
      <c r="W50" s="119">
        <v>1</v>
      </c>
      <c r="X50" s="126">
        <v>1500</v>
      </c>
      <c r="Y50" s="120">
        <v>1500</v>
      </c>
      <c r="Z50" s="26"/>
      <c r="AA50" s="100">
        <v>0</v>
      </c>
      <c r="AB50" s="101">
        <f t="shared" ref="AB50:AB54" si="6">Y50*AA50</f>
        <v>0</v>
      </c>
      <c r="AC50" s="103">
        <v>0</v>
      </c>
      <c r="AD50" s="104">
        <f t="shared" ref="AD50:AD54" si="7">Y50*AC50</f>
        <v>0</v>
      </c>
      <c r="AE50" s="157">
        <f t="shared" si="3"/>
        <v>0</v>
      </c>
    </row>
    <row r="51" spans="1:31" ht="27" thickBot="1" x14ac:dyDescent="0.3">
      <c r="A51" s="29"/>
      <c r="B51" s="112" t="s">
        <v>94</v>
      </c>
      <c r="C51" s="113" t="s">
        <v>341</v>
      </c>
      <c r="D51" s="114" t="s">
        <v>25</v>
      </c>
      <c r="E51" s="127" t="s">
        <v>431</v>
      </c>
      <c r="F51" s="42"/>
      <c r="G51" s="42"/>
      <c r="H51" s="116">
        <v>191</v>
      </c>
      <c r="I51" s="42"/>
      <c r="J51" s="125" t="s">
        <v>380</v>
      </c>
      <c r="K51" s="117" t="s">
        <v>311</v>
      </c>
      <c r="L51" s="119">
        <v>1</v>
      </c>
      <c r="M51" s="126">
        <v>100</v>
      </c>
      <c r="N51" s="120">
        <v>100</v>
      </c>
      <c r="O51" s="26"/>
      <c r="P51" s="15" t="e">
        <f>SUMIF('[1]Planned Maint v6.2 CSV File'!A:A,J51,'[1]Planned Maint v6.2 CSV File'!I:I)</f>
        <v>#VALUE!</v>
      </c>
      <c r="Q51" s="16">
        <f t="shared" si="4"/>
        <v>100</v>
      </c>
      <c r="R51" s="52" t="str">
        <f>IF(J51="Prov Sum","",IF(MATCH(J51,'[1]Packet Rate Library'!J:J,0),VLOOKUP(J51,'[1]Packet Rate Library'!J:T,9,FALSE),""))</f>
        <v/>
      </c>
      <c r="S51" s="53">
        <v>100</v>
      </c>
      <c r="T51" s="16">
        <f t="shared" si="5"/>
        <v>100</v>
      </c>
      <c r="V51" s="117" t="s">
        <v>311</v>
      </c>
      <c r="W51" s="119">
        <v>1</v>
      </c>
      <c r="X51" s="126">
        <v>100</v>
      </c>
      <c r="Y51" s="120">
        <v>100</v>
      </c>
      <c r="Z51" s="26"/>
      <c r="AA51" s="100">
        <v>0</v>
      </c>
      <c r="AB51" s="101">
        <f t="shared" si="6"/>
        <v>0</v>
      </c>
      <c r="AC51" s="103">
        <v>0</v>
      </c>
      <c r="AD51" s="104">
        <f t="shared" si="7"/>
        <v>0</v>
      </c>
      <c r="AE51" s="157">
        <f t="shared" si="3"/>
        <v>0</v>
      </c>
    </row>
    <row r="52" spans="1:31" ht="16.5" thickBot="1" x14ac:dyDescent="0.3">
      <c r="A52" s="29"/>
      <c r="B52" s="112" t="s">
        <v>94</v>
      </c>
      <c r="C52" s="113" t="s">
        <v>341</v>
      </c>
      <c r="D52" s="114" t="s">
        <v>25</v>
      </c>
      <c r="E52" s="127" t="s">
        <v>432</v>
      </c>
      <c r="F52" s="42"/>
      <c r="G52" s="42"/>
      <c r="H52" s="116">
        <v>192</v>
      </c>
      <c r="I52" s="42"/>
      <c r="J52" s="125" t="s">
        <v>380</v>
      </c>
      <c r="K52" s="117" t="s">
        <v>311</v>
      </c>
      <c r="L52" s="119">
        <v>1</v>
      </c>
      <c r="M52" s="126">
        <v>100</v>
      </c>
      <c r="N52" s="120">
        <v>100</v>
      </c>
      <c r="O52" s="26"/>
      <c r="P52" s="15" t="e">
        <f>SUMIF('[1]Planned Maint v6.2 CSV File'!A:A,J52,'[1]Planned Maint v6.2 CSV File'!I:I)</f>
        <v>#VALUE!</v>
      </c>
      <c r="Q52" s="16">
        <f t="shared" si="4"/>
        <v>100</v>
      </c>
      <c r="R52" s="52" t="str">
        <f>IF(J52="Prov Sum","",IF(MATCH(J52,'[1]Packet Rate Library'!J:J,0),VLOOKUP(J52,'[1]Packet Rate Library'!J:T,9,FALSE),""))</f>
        <v/>
      </c>
      <c r="S52" s="53">
        <v>100</v>
      </c>
      <c r="T52" s="16">
        <f t="shared" si="5"/>
        <v>100</v>
      </c>
      <c r="V52" s="117" t="s">
        <v>311</v>
      </c>
      <c r="W52" s="119">
        <v>1</v>
      </c>
      <c r="X52" s="126">
        <v>100</v>
      </c>
      <c r="Y52" s="120">
        <v>100</v>
      </c>
      <c r="Z52" s="26"/>
      <c r="AA52" s="100">
        <v>0</v>
      </c>
      <c r="AB52" s="101">
        <f t="shared" si="6"/>
        <v>0</v>
      </c>
      <c r="AC52" s="103">
        <v>0</v>
      </c>
      <c r="AD52" s="104">
        <f t="shared" si="7"/>
        <v>0</v>
      </c>
      <c r="AE52" s="157">
        <f t="shared" si="3"/>
        <v>0</v>
      </c>
    </row>
    <row r="53" spans="1:31" ht="16.5" thickBot="1" x14ac:dyDescent="0.3">
      <c r="A53" s="29"/>
      <c r="B53" s="112" t="s">
        <v>94</v>
      </c>
      <c r="C53" s="113" t="s">
        <v>341</v>
      </c>
      <c r="D53" s="114" t="s">
        <v>25</v>
      </c>
      <c r="E53" s="127" t="s">
        <v>433</v>
      </c>
      <c r="F53" s="42"/>
      <c r="G53" s="42"/>
      <c r="H53" s="116">
        <v>193</v>
      </c>
      <c r="I53" s="42"/>
      <c r="J53" s="125" t="s">
        <v>380</v>
      </c>
      <c r="K53" s="117" t="s">
        <v>311</v>
      </c>
      <c r="L53" s="119">
        <v>1</v>
      </c>
      <c r="M53" s="126">
        <v>100</v>
      </c>
      <c r="N53" s="120">
        <v>100</v>
      </c>
      <c r="O53" s="26"/>
      <c r="P53" s="15" t="e">
        <f>SUMIF('[1]Planned Maint v6.2 CSV File'!A:A,J53,'[1]Planned Maint v6.2 CSV File'!I:I)</f>
        <v>#VALUE!</v>
      </c>
      <c r="Q53" s="16">
        <f t="shared" si="4"/>
        <v>100</v>
      </c>
      <c r="R53" s="52" t="str">
        <f>IF(J53="Prov Sum","",IF(MATCH(J53,'[1]Packet Rate Library'!J:J,0),VLOOKUP(J53,'[1]Packet Rate Library'!J:T,9,FALSE),""))</f>
        <v/>
      </c>
      <c r="S53" s="53">
        <v>100</v>
      </c>
      <c r="T53" s="16">
        <f t="shared" si="5"/>
        <v>100</v>
      </c>
      <c r="V53" s="117" t="s">
        <v>311</v>
      </c>
      <c r="W53" s="119">
        <v>1</v>
      </c>
      <c r="X53" s="126">
        <v>100</v>
      </c>
      <c r="Y53" s="120">
        <v>100</v>
      </c>
      <c r="Z53" s="26"/>
      <c r="AA53" s="100">
        <v>0</v>
      </c>
      <c r="AB53" s="101">
        <f t="shared" si="6"/>
        <v>0</v>
      </c>
      <c r="AC53" s="103">
        <v>0</v>
      </c>
      <c r="AD53" s="104">
        <f t="shared" si="7"/>
        <v>0</v>
      </c>
      <c r="AE53" s="157">
        <f t="shared" si="3"/>
        <v>0</v>
      </c>
    </row>
    <row r="54" spans="1:31" ht="16.5" thickBot="1" x14ac:dyDescent="0.3">
      <c r="A54" s="29"/>
      <c r="B54" s="112" t="s">
        <v>94</v>
      </c>
      <c r="C54" s="113" t="s">
        <v>341</v>
      </c>
      <c r="D54" s="114" t="s">
        <v>25</v>
      </c>
      <c r="E54" s="127" t="s">
        <v>434</v>
      </c>
      <c r="F54" s="42"/>
      <c r="G54" s="42"/>
      <c r="H54" s="116">
        <v>194</v>
      </c>
      <c r="I54" s="42"/>
      <c r="J54" s="125" t="s">
        <v>380</v>
      </c>
      <c r="K54" s="117" t="s">
        <v>311</v>
      </c>
      <c r="L54" s="119">
        <v>1</v>
      </c>
      <c r="M54" s="126">
        <v>350</v>
      </c>
      <c r="N54" s="120">
        <v>350</v>
      </c>
      <c r="O54" s="26"/>
      <c r="P54" s="15" t="e">
        <f>SUMIF('[1]Planned Maint v6.2 CSV File'!A:A,J54,'[1]Planned Maint v6.2 CSV File'!I:I)</f>
        <v>#VALUE!</v>
      </c>
      <c r="Q54" s="16">
        <f t="shared" si="4"/>
        <v>350</v>
      </c>
      <c r="R54" s="52" t="str">
        <f>IF(J54="Prov Sum","",IF(MATCH(J54,'[1]Packet Rate Library'!J:J,0),VLOOKUP(J54,'[1]Packet Rate Library'!J:T,9,FALSE),""))</f>
        <v/>
      </c>
      <c r="S54" s="53">
        <v>350</v>
      </c>
      <c r="T54" s="16">
        <f t="shared" si="5"/>
        <v>350</v>
      </c>
      <c r="V54" s="117" t="s">
        <v>311</v>
      </c>
      <c r="W54" s="119">
        <v>1</v>
      </c>
      <c r="X54" s="126">
        <v>350</v>
      </c>
      <c r="Y54" s="120">
        <v>350</v>
      </c>
      <c r="Z54" s="26"/>
      <c r="AA54" s="100">
        <v>0</v>
      </c>
      <c r="AB54" s="101">
        <f t="shared" si="6"/>
        <v>0</v>
      </c>
      <c r="AC54" s="103">
        <v>0</v>
      </c>
      <c r="AD54" s="104">
        <f t="shared" si="7"/>
        <v>0</v>
      </c>
      <c r="AE54" s="157">
        <f t="shared" si="3"/>
        <v>0</v>
      </c>
    </row>
    <row r="55" spans="1:31" ht="15.75" thickBot="1" x14ac:dyDescent="0.3">
      <c r="A55" s="29"/>
      <c r="B55" s="76"/>
      <c r="C55" s="67"/>
      <c r="D55" s="68"/>
      <c r="E55" s="69"/>
      <c r="F55" s="70"/>
      <c r="G55" s="70"/>
      <c r="H55" s="71"/>
      <c r="I55" s="70"/>
      <c r="J55" s="72"/>
      <c r="K55" s="70"/>
      <c r="L55" s="73"/>
      <c r="M55" s="72"/>
      <c r="N55" s="75"/>
      <c r="O55" s="26"/>
      <c r="P55" s="24"/>
      <c r="Q55" s="26"/>
      <c r="R55" s="26"/>
      <c r="S55" s="26"/>
      <c r="T55" s="26"/>
    </row>
    <row r="56" spans="1:31" ht="15.75" thickBot="1" x14ac:dyDescent="0.3">
      <c r="S56" s="88" t="s">
        <v>5</v>
      </c>
      <c r="T56" s="89">
        <f>SUM(T8:T54)</f>
        <v>17176.160334</v>
      </c>
      <c r="U56" s="84"/>
      <c r="V56" s="29"/>
      <c r="W56" s="36"/>
      <c r="X56" s="88" t="s">
        <v>5</v>
      </c>
      <c r="Y56" s="89">
        <f>SUM(Y8:Y54)</f>
        <v>17176.160334</v>
      </c>
      <c r="Z56" s="26"/>
      <c r="AA56" s="98"/>
      <c r="AB56" s="143">
        <f>SUM(AB8:AB54)</f>
        <v>0</v>
      </c>
      <c r="AC56" s="98"/>
      <c r="AD56" s="144">
        <f>SUM(AD8:AD54)</f>
        <v>0</v>
      </c>
      <c r="AE56" s="158">
        <f>SUM(AE8:AE54)</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 S8:S9 S11:S12 S14:S17 S19:S23 S25:S28 S30:S31 S33:S37 S41:S54 X39 X8:X9 X11:X12 X14:X17 X19:X23 X25:X28 X30:X31 X33:X37 X41:X49" xr:uid="{00000000-0002-0000-0900-000000000000}">
      <formula1>P8</formula1>
    </dataValidation>
  </dataValidations>
  <pageMargins left="0.7" right="0.7" top="0.75" bottom="0.75" header="0.3" footer="0.3"/>
  <pageSetup paperSize="8" scale="5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E47"/>
  <sheetViews>
    <sheetView topLeftCell="B1" zoomScale="70" zoomScaleNormal="70" workbookViewId="0">
      <pane xSplit="9" ySplit="5" topLeftCell="K33" activePane="bottomRight" state="frozen"/>
      <selection activeCell="B1" sqref="B1"/>
      <selection pane="topRight" activeCell="K1" sqref="K1"/>
      <selection pane="bottomLeft" activeCell="B6" sqref="B6"/>
      <selection pane="bottomRight" activeCell="AA41" sqref="AA41"/>
    </sheetView>
  </sheetViews>
  <sheetFormatPr defaultRowHeight="15" x14ac:dyDescent="0.25"/>
  <cols>
    <col min="1" max="1" width="14.5703125" hidden="1" customWidth="1"/>
    <col min="2" max="2" width="18.140625" customWidth="1"/>
    <col min="3" max="3" width="22.7109375" customWidth="1"/>
    <col min="4" max="4" width="12.7109375" customWidth="1"/>
    <col min="5" max="5" width="71.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439</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88</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88</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88</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88</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4" si="0">W9*X9</f>
        <v>399.99552</v>
      </c>
      <c r="Z9" s="26"/>
      <c r="AA9" s="100">
        <v>0</v>
      </c>
      <c r="AB9" s="101">
        <f t="shared" ref="AB9:AB45" si="1">Y9*AA9</f>
        <v>0</v>
      </c>
      <c r="AC9" s="103">
        <v>0</v>
      </c>
      <c r="AD9" s="104">
        <f t="shared" ref="AD9:AD45" si="2">Y9*AC9</f>
        <v>0</v>
      </c>
      <c r="AE9" s="157">
        <f t="shared" ref="AE9:AE45" si="3">AB9-AD9</f>
        <v>0</v>
      </c>
    </row>
    <row r="10" spans="1:31" ht="15.75" thickBot="1" x14ac:dyDescent="0.3">
      <c r="A10" s="22"/>
      <c r="B10" s="5" t="s">
        <v>88</v>
      </c>
      <c r="C10" s="6" t="s">
        <v>308</v>
      </c>
      <c r="D10" s="7" t="s">
        <v>379</v>
      </c>
      <c r="E10" s="8"/>
      <c r="F10" s="9"/>
      <c r="G10" s="9"/>
      <c r="H10" s="10"/>
      <c r="I10" s="9"/>
      <c r="J10" s="11"/>
      <c r="K10" s="12"/>
      <c r="L10" s="51"/>
      <c r="M10" s="11"/>
      <c r="N10" s="14"/>
      <c r="O10" s="26"/>
      <c r="P10" s="24"/>
      <c r="Q10" s="50"/>
      <c r="R10" s="50"/>
      <c r="S10" s="50"/>
      <c r="T10" s="50"/>
      <c r="V10" s="12"/>
      <c r="W10" s="51"/>
      <c r="X10" s="50"/>
      <c r="Y10" s="91"/>
      <c r="Z10" s="26"/>
      <c r="AA10" s="100"/>
      <c r="AB10" s="101"/>
      <c r="AC10" s="103"/>
      <c r="AD10" s="104"/>
      <c r="AE10" s="157">
        <f t="shared" si="3"/>
        <v>0</v>
      </c>
    </row>
    <row r="11" spans="1:31" ht="30.75" thickBot="1" x14ac:dyDescent="0.3">
      <c r="A11" s="22"/>
      <c r="B11" s="5" t="s">
        <v>88</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88</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05.75" thickBot="1" x14ac:dyDescent="0.3">
      <c r="A13" s="22"/>
      <c r="B13" s="5" t="s">
        <v>88</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88</v>
      </c>
      <c r="C14" s="6" t="s">
        <v>285</v>
      </c>
      <c r="D14" s="7" t="s">
        <v>25</v>
      </c>
      <c r="E14" s="153" t="s">
        <v>524</v>
      </c>
      <c r="F14" s="9"/>
      <c r="G14" s="9"/>
      <c r="H14" s="10">
        <v>5.3860000000000001</v>
      </c>
      <c r="I14" s="9"/>
      <c r="J14" s="11" t="s">
        <v>380</v>
      </c>
      <c r="K14" s="12" t="s">
        <v>381</v>
      </c>
      <c r="L14" s="51">
        <v>1</v>
      </c>
      <c r="M14" s="51">
        <v>150</v>
      </c>
      <c r="N14" s="14">
        <v>150</v>
      </c>
      <c r="O14" s="26"/>
      <c r="P14" s="15" t="e">
        <f>SUMIF('[1]Planned Maint v6.2 CSV File'!A:A,J14,'[1]Planned Maint v6.2 CSV File'!I:I)</f>
        <v>#VALUE!</v>
      </c>
      <c r="Q14" s="16">
        <f>IF(J14="PROV SUM",N14,L14*P14)</f>
        <v>150</v>
      </c>
      <c r="R14" s="52" t="str">
        <f>IF(J14="Prov Sum","",IF(MATCH(J14,'[1]Packet Rate Library'!J:J,0),VLOOKUP(J14,'[1]Packet Rate Library'!J:T,9,FALSE),""))</f>
        <v/>
      </c>
      <c r="S14" s="53" t="s">
        <v>382</v>
      </c>
      <c r="T14" s="16">
        <f>IF(J14="SC024",N14,IF(ISERROR(S14),"",IF(J14="PROV SUM",N14,L14*S14)))</f>
        <v>150</v>
      </c>
      <c r="V14" s="12" t="s">
        <v>381</v>
      </c>
      <c r="W14" s="51">
        <v>1</v>
      </c>
      <c r="X14" s="53" t="s">
        <v>382</v>
      </c>
      <c r="Y14" s="91">
        <v>150</v>
      </c>
      <c r="Z14" s="26"/>
      <c r="AA14" s="100">
        <v>0</v>
      </c>
      <c r="AB14" s="101">
        <f t="shared" si="1"/>
        <v>0</v>
      </c>
      <c r="AC14" s="103">
        <v>0</v>
      </c>
      <c r="AD14" s="104">
        <f t="shared" si="2"/>
        <v>0</v>
      </c>
      <c r="AE14" s="157">
        <f t="shared" si="3"/>
        <v>0</v>
      </c>
    </row>
    <row r="15" spans="1:31" ht="16.5" thickBot="1" x14ac:dyDescent="0.3">
      <c r="A15" s="22"/>
      <c r="B15" s="5" t="s">
        <v>88</v>
      </c>
      <c r="C15" s="6" t="s">
        <v>285</v>
      </c>
      <c r="D15" s="7" t="s">
        <v>25</v>
      </c>
      <c r="E15" s="8" t="s">
        <v>440</v>
      </c>
      <c r="F15" s="9"/>
      <c r="G15" s="9"/>
      <c r="H15" s="10">
        <v>5.3869999999999996</v>
      </c>
      <c r="I15" s="9"/>
      <c r="J15" s="11" t="s">
        <v>380</v>
      </c>
      <c r="K15" s="12" t="s">
        <v>381</v>
      </c>
      <c r="L15" s="51">
        <v>1</v>
      </c>
      <c r="M15" s="51">
        <v>700</v>
      </c>
      <c r="N15" s="14">
        <v>700</v>
      </c>
      <c r="O15" s="26"/>
      <c r="P15" s="15" t="e">
        <f>SUMIF('[1]Planned Maint v6.2 CSV File'!A:A,J15,'[1]Planned Maint v6.2 CSV File'!I:I)</f>
        <v>#VALUE!</v>
      </c>
      <c r="Q15" s="16">
        <f>IF(J15="PROV SUM",N15,L15*P15)</f>
        <v>700</v>
      </c>
      <c r="R15" s="52" t="str">
        <f>IF(J15="Prov Sum","",IF(MATCH(J15,'[1]Packet Rate Library'!J:J,0),VLOOKUP(J15,'[1]Packet Rate Library'!J:T,9,FALSE),""))</f>
        <v/>
      </c>
      <c r="S15" s="53" t="s">
        <v>382</v>
      </c>
      <c r="T15" s="16">
        <f>IF(J15="SC024",N15,IF(ISERROR(S15),"",IF(J15="PROV SUM",N15,L15*S15)))</f>
        <v>700</v>
      </c>
      <c r="V15" s="12" t="s">
        <v>381</v>
      </c>
      <c r="W15" s="51">
        <v>1</v>
      </c>
      <c r="X15" s="53" t="s">
        <v>382</v>
      </c>
      <c r="Y15" s="91">
        <v>700</v>
      </c>
      <c r="Z15" s="26"/>
      <c r="AA15" s="100">
        <v>0</v>
      </c>
      <c r="AB15" s="101">
        <f t="shared" si="1"/>
        <v>0</v>
      </c>
      <c r="AC15" s="103">
        <v>0</v>
      </c>
      <c r="AD15" s="104">
        <f t="shared" si="2"/>
        <v>0</v>
      </c>
      <c r="AE15" s="157">
        <f t="shared" si="3"/>
        <v>0</v>
      </c>
    </row>
    <row r="16" spans="1:31" ht="15.75" thickBot="1" x14ac:dyDescent="0.3">
      <c r="A16" s="22"/>
      <c r="B16" s="5" t="s">
        <v>88</v>
      </c>
      <c r="C16" s="54" t="s">
        <v>189</v>
      </c>
      <c r="D16" s="7" t="s">
        <v>379</v>
      </c>
      <c r="E16" s="8"/>
      <c r="F16" s="9"/>
      <c r="G16" s="9"/>
      <c r="H16" s="10"/>
      <c r="I16" s="9"/>
      <c r="J16" s="11"/>
      <c r="K16" s="12"/>
      <c r="L16" s="51"/>
      <c r="M16" s="11"/>
      <c r="N16" s="51"/>
      <c r="O16" s="26"/>
      <c r="P16" s="35"/>
      <c r="Q16" s="55"/>
      <c r="R16" s="55"/>
      <c r="S16" s="55"/>
      <c r="T16" s="55"/>
      <c r="V16" s="12"/>
      <c r="W16" s="51"/>
      <c r="X16" s="55"/>
      <c r="Y16" s="91"/>
      <c r="Z16" s="26"/>
      <c r="AA16" s="100"/>
      <c r="AB16" s="101"/>
      <c r="AC16" s="103"/>
      <c r="AD16" s="104"/>
      <c r="AE16" s="157">
        <f t="shared" si="3"/>
        <v>0</v>
      </c>
    </row>
    <row r="17" spans="1:31" ht="75.75" thickBot="1" x14ac:dyDescent="0.3">
      <c r="A17" s="22"/>
      <c r="B17" s="5" t="s">
        <v>88</v>
      </c>
      <c r="C17" s="54" t="s">
        <v>189</v>
      </c>
      <c r="D17" s="7" t="s">
        <v>25</v>
      </c>
      <c r="E17" s="8" t="s">
        <v>282</v>
      </c>
      <c r="F17" s="9"/>
      <c r="G17" s="9"/>
      <c r="H17" s="10">
        <v>6.11</v>
      </c>
      <c r="I17" s="9"/>
      <c r="J17" s="11" t="s">
        <v>283</v>
      </c>
      <c r="K17" s="12" t="s">
        <v>284</v>
      </c>
      <c r="L17" s="51">
        <v>5</v>
      </c>
      <c r="M17" s="13">
        <v>79.14</v>
      </c>
      <c r="N17" s="51">
        <v>395.7</v>
      </c>
      <c r="O17" s="26"/>
      <c r="P17" s="15" t="e">
        <f>SUMIF('[1]Planned Maint v6.2 CSV File'!A:A,J17,'[1]Planned Maint v6.2 CSV File'!I:I)</f>
        <v>#VALUE!</v>
      </c>
      <c r="Q17" s="16" t="e">
        <f t="shared" ref="Q17:Q24" si="4">IF(J17="PROV SUM",N17,L17*P17)</f>
        <v>#VALUE!</v>
      </c>
      <c r="R17" s="52">
        <f>IF(J17="Prov Sum","",IF(MATCH(J17,'[1]Packet Rate Library'!J:J,0),VLOOKUP(J17,'[1]Packet Rate Library'!J:T,9,FALSE),""))</f>
        <v>0</v>
      </c>
      <c r="S17" s="53">
        <v>63.312000000000005</v>
      </c>
      <c r="T17" s="16">
        <f t="shared" ref="T17:T24" si="5">IF(J17="SC024",N17,IF(ISERROR(S17),"",IF(J17="PROV SUM",N17,L17*S17)))</f>
        <v>316.56</v>
      </c>
      <c r="V17" s="12" t="s">
        <v>284</v>
      </c>
      <c r="W17" s="51">
        <v>5</v>
      </c>
      <c r="X17" s="53">
        <v>63.312000000000005</v>
      </c>
      <c r="Y17" s="91">
        <f t="shared" si="0"/>
        <v>316.56</v>
      </c>
      <c r="Z17" s="26"/>
      <c r="AA17" s="100">
        <v>0</v>
      </c>
      <c r="AB17" s="101">
        <f t="shared" si="1"/>
        <v>0</v>
      </c>
      <c r="AC17" s="103">
        <v>0</v>
      </c>
      <c r="AD17" s="104">
        <f t="shared" si="2"/>
        <v>0</v>
      </c>
      <c r="AE17" s="157">
        <f t="shared" si="3"/>
        <v>0</v>
      </c>
    </row>
    <row r="18" spans="1:31" ht="60.75" thickBot="1" x14ac:dyDescent="0.3">
      <c r="A18" s="22"/>
      <c r="B18" s="5" t="s">
        <v>88</v>
      </c>
      <c r="C18" s="54" t="s">
        <v>189</v>
      </c>
      <c r="D18" s="7" t="s">
        <v>25</v>
      </c>
      <c r="E18" s="8" t="s">
        <v>190</v>
      </c>
      <c r="F18" s="9"/>
      <c r="G18" s="9"/>
      <c r="H18" s="10">
        <v>6.82</v>
      </c>
      <c r="I18" s="9"/>
      <c r="J18" s="11" t="s">
        <v>191</v>
      </c>
      <c r="K18" s="12" t="s">
        <v>104</v>
      </c>
      <c r="L18" s="51">
        <v>41</v>
      </c>
      <c r="M18" s="13">
        <v>44.12</v>
      </c>
      <c r="N18" s="51">
        <v>1808.92</v>
      </c>
      <c r="O18" s="26"/>
      <c r="P18" s="15" t="e">
        <f>SUMIF('[1]Planned Maint v6.2 CSV File'!A:A,J18,'[1]Planned Maint v6.2 CSV File'!I:I)</f>
        <v>#VALUE!</v>
      </c>
      <c r="Q18" s="16" t="e">
        <f t="shared" si="4"/>
        <v>#VALUE!</v>
      </c>
      <c r="R18" s="52">
        <f>IF(J18="Prov Sum","",IF(MATCH(J18,'[1]Packet Rate Library'!J:J,0),VLOOKUP(J18,'[1]Packet Rate Library'!J:T,9,FALSE),""))</f>
        <v>0</v>
      </c>
      <c r="S18" s="53">
        <v>31.986999999999998</v>
      </c>
      <c r="T18" s="16">
        <f t="shared" si="5"/>
        <v>1311.4669999999999</v>
      </c>
      <c r="V18" s="12" t="s">
        <v>104</v>
      </c>
      <c r="W18" s="51">
        <v>41</v>
      </c>
      <c r="X18" s="53">
        <v>31.986999999999998</v>
      </c>
      <c r="Y18" s="91">
        <f t="shared" si="0"/>
        <v>1311.4669999999999</v>
      </c>
      <c r="Z18" s="26"/>
      <c r="AA18" s="100">
        <v>0</v>
      </c>
      <c r="AB18" s="101">
        <f t="shared" si="1"/>
        <v>0</v>
      </c>
      <c r="AC18" s="103">
        <v>0</v>
      </c>
      <c r="AD18" s="104">
        <f t="shared" si="2"/>
        <v>0</v>
      </c>
      <c r="AE18" s="157">
        <f t="shared" si="3"/>
        <v>0</v>
      </c>
    </row>
    <row r="19" spans="1:31" ht="60.75" thickBot="1" x14ac:dyDescent="0.3">
      <c r="A19" s="22"/>
      <c r="B19" s="5" t="s">
        <v>88</v>
      </c>
      <c r="C19" s="54" t="s">
        <v>189</v>
      </c>
      <c r="D19" s="7" t="s">
        <v>25</v>
      </c>
      <c r="E19" s="8" t="s">
        <v>205</v>
      </c>
      <c r="F19" s="9"/>
      <c r="G19" s="9"/>
      <c r="H19" s="10">
        <v>6.16100000000002</v>
      </c>
      <c r="I19" s="9"/>
      <c r="J19" s="11" t="s">
        <v>206</v>
      </c>
      <c r="K19" s="12" t="s">
        <v>104</v>
      </c>
      <c r="L19" s="51">
        <v>12</v>
      </c>
      <c r="M19" s="13">
        <v>38.25</v>
      </c>
      <c r="N19" s="51">
        <v>459</v>
      </c>
      <c r="O19" s="26"/>
      <c r="P19" s="15" t="e">
        <f>SUMIF('[1]Planned Maint v6.2 CSV File'!A:A,J19,'[1]Planned Maint v6.2 CSV File'!I:I)</f>
        <v>#VALUE!</v>
      </c>
      <c r="Q19" s="16" t="e">
        <f t="shared" si="4"/>
        <v>#VALUE!</v>
      </c>
      <c r="R19" s="52">
        <f>IF(J19="Prov Sum","",IF(MATCH(J19,'[1]Packet Rate Library'!J:J,0),VLOOKUP(J19,'[1]Packet Rate Library'!J:T,9,FALSE),""))</f>
        <v>0</v>
      </c>
      <c r="S19" s="53">
        <v>27.731249999999999</v>
      </c>
      <c r="T19" s="16">
        <f t="shared" si="5"/>
        <v>332.77499999999998</v>
      </c>
      <c r="V19" s="12" t="s">
        <v>104</v>
      </c>
      <c r="W19" s="51">
        <v>12</v>
      </c>
      <c r="X19" s="53">
        <v>27.731249999999999</v>
      </c>
      <c r="Y19" s="91">
        <f t="shared" si="0"/>
        <v>332.77499999999998</v>
      </c>
      <c r="Z19" s="26"/>
      <c r="AA19" s="100">
        <v>0</v>
      </c>
      <c r="AB19" s="101">
        <f t="shared" si="1"/>
        <v>0</v>
      </c>
      <c r="AC19" s="103">
        <v>0</v>
      </c>
      <c r="AD19" s="104">
        <f t="shared" si="2"/>
        <v>0</v>
      </c>
      <c r="AE19" s="157">
        <f t="shared" si="3"/>
        <v>0</v>
      </c>
    </row>
    <row r="20" spans="1:31" ht="30.75" thickBot="1" x14ac:dyDescent="0.3">
      <c r="A20" s="22"/>
      <c r="B20" s="5" t="s">
        <v>88</v>
      </c>
      <c r="C20" s="54" t="s">
        <v>189</v>
      </c>
      <c r="D20" s="7" t="s">
        <v>25</v>
      </c>
      <c r="E20" s="8" t="s">
        <v>227</v>
      </c>
      <c r="F20" s="9"/>
      <c r="G20" s="9"/>
      <c r="H20" s="10">
        <v>6.1940000000000301</v>
      </c>
      <c r="I20" s="9"/>
      <c r="J20" s="11" t="s">
        <v>228</v>
      </c>
      <c r="K20" s="12" t="s">
        <v>79</v>
      </c>
      <c r="L20" s="51">
        <v>33</v>
      </c>
      <c r="M20" s="13">
        <v>7.02</v>
      </c>
      <c r="N20" s="51">
        <v>231.66</v>
      </c>
      <c r="O20" s="26"/>
      <c r="P20" s="15" t="e">
        <f>SUMIF('[1]Planned Maint v6.2 CSV File'!A:A,J20,'[1]Planned Maint v6.2 CSV File'!I:I)</f>
        <v>#VALUE!</v>
      </c>
      <c r="Q20" s="16" t="e">
        <f t="shared" si="4"/>
        <v>#VALUE!</v>
      </c>
      <c r="R20" s="52">
        <f>IF(J20="Prov Sum","",IF(MATCH(J20,'[1]Packet Rate Library'!J:J,0),VLOOKUP(J20,'[1]Packet Rate Library'!J:T,9,FALSE),""))</f>
        <v>0</v>
      </c>
      <c r="S20" s="53">
        <v>5.9669999999999996</v>
      </c>
      <c r="T20" s="16">
        <f t="shared" si="5"/>
        <v>196.911</v>
      </c>
      <c r="V20" s="12" t="s">
        <v>79</v>
      </c>
      <c r="W20" s="51">
        <v>33</v>
      </c>
      <c r="X20" s="53">
        <v>5.9669999999999996</v>
      </c>
      <c r="Y20" s="91">
        <f t="shared" si="0"/>
        <v>196.911</v>
      </c>
      <c r="Z20" s="26"/>
      <c r="AA20" s="100">
        <v>0</v>
      </c>
      <c r="AB20" s="101">
        <f t="shared" si="1"/>
        <v>0</v>
      </c>
      <c r="AC20" s="103">
        <v>0</v>
      </c>
      <c r="AD20" s="104">
        <f t="shared" si="2"/>
        <v>0</v>
      </c>
      <c r="AE20" s="157">
        <f t="shared" si="3"/>
        <v>0</v>
      </c>
    </row>
    <row r="21" spans="1:31" ht="45.75" thickBot="1" x14ac:dyDescent="0.3">
      <c r="A21" s="22"/>
      <c r="B21" s="5" t="s">
        <v>88</v>
      </c>
      <c r="C21" s="54" t="s">
        <v>189</v>
      </c>
      <c r="D21" s="7" t="s">
        <v>25</v>
      </c>
      <c r="E21" s="8" t="s">
        <v>234</v>
      </c>
      <c r="F21" s="9"/>
      <c r="G21" s="9"/>
      <c r="H21" s="10">
        <v>6.2040000000000299</v>
      </c>
      <c r="I21" s="9"/>
      <c r="J21" s="11" t="s">
        <v>235</v>
      </c>
      <c r="K21" s="12" t="s">
        <v>79</v>
      </c>
      <c r="L21" s="51">
        <v>12</v>
      </c>
      <c r="M21" s="13">
        <v>20.51</v>
      </c>
      <c r="N21" s="51">
        <v>246.12</v>
      </c>
      <c r="O21" s="26"/>
      <c r="P21" s="15" t="e">
        <f>SUMIF('[1]Planned Maint v6.2 CSV File'!A:A,J21,'[1]Planned Maint v6.2 CSV File'!I:I)</f>
        <v>#VALUE!</v>
      </c>
      <c r="Q21" s="16" t="e">
        <f t="shared" si="4"/>
        <v>#VALUE!</v>
      </c>
      <c r="R21" s="52">
        <f>IF(J21="Prov Sum","",IF(MATCH(J21,'[1]Packet Rate Library'!J:J,0),VLOOKUP(J21,'[1]Packet Rate Library'!J:T,9,FALSE),""))</f>
        <v>0</v>
      </c>
      <c r="S21" s="53">
        <v>17.433500000000002</v>
      </c>
      <c r="T21" s="16">
        <f t="shared" si="5"/>
        <v>209.20200000000003</v>
      </c>
      <c r="V21" s="12" t="s">
        <v>79</v>
      </c>
      <c r="W21" s="51">
        <v>12</v>
      </c>
      <c r="X21" s="53">
        <v>17.433500000000002</v>
      </c>
      <c r="Y21" s="91">
        <f t="shared" si="0"/>
        <v>209.20200000000003</v>
      </c>
      <c r="Z21" s="26"/>
      <c r="AA21" s="100">
        <v>0</v>
      </c>
      <c r="AB21" s="101">
        <f t="shared" si="1"/>
        <v>0</v>
      </c>
      <c r="AC21" s="103">
        <v>0</v>
      </c>
      <c r="AD21" s="104">
        <f t="shared" si="2"/>
        <v>0</v>
      </c>
      <c r="AE21" s="157">
        <f t="shared" si="3"/>
        <v>0</v>
      </c>
    </row>
    <row r="22" spans="1:31" ht="30.75" thickBot="1" x14ac:dyDescent="0.3">
      <c r="A22" s="22"/>
      <c r="B22" s="5" t="s">
        <v>88</v>
      </c>
      <c r="C22" s="54" t="s">
        <v>189</v>
      </c>
      <c r="D22" s="7" t="s">
        <v>25</v>
      </c>
      <c r="E22" s="8" t="s">
        <v>441</v>
      </c>
      <c r="F22" s="9"/>
      <c r="G22" s="9"/>
      <c r="H22" s="10">
        <v>6.2620000000000502</v>
      </c>
      <c r="I22" s="9"/>
      <c r="J22" s="11" t="s">
        <v>270</v>
      </c>
      <c r="K22" s="12" t="s">
        <v>79</v>
      </c>
      <c r="L22" s="51">
        <v>34</v>
      </c>
      <c r="M22" s="13">
        <v>16.86</v>
      </c>
      <c r="N22" s="51">
        <v>573.24</v>
      </c>
      <c r="O22" s="26"/>
      <c r="P22" s="15" t="e">
        <f>SUMIF('[1]Planned Maint v6.2 CSV File'!A:A,J22,'[1]Planned Maint v6.2 CSV File'!I:I)</f>
        <v>#VALUE!</v>
      </c>
      <c r="Q22" s="16" t="e">
        <f t="shared" si="4"/>
        <v>#VALUE!</v>
      </c>
      <c r="R22" s="52">
        <f>IF(J22="Prov Sum","",IF(MATCH(J22,'[1]Packet Rate Library'!J:J,0),VLOOKUP(J22,'[1]Packet Rate Library'!J:T,9,FALSE),""))</f>
        <v>0</v>
      </c>
      <c r="S22" s="53">
        <v>14.331</v>
      </c>
      <c r="T22" s="16">
        <f t="shared" si="5"/>
        <v>487.25399999999996</v>
      </c>
      <c r="V22" s="12" t="s">
        <v>79</v>
      </c>
      <c r="W22" s="51">
        <v>34</v>
      </c>
      <c r="X22" s="53">
        <v>14.331</v>
      </c>
      <c r="Y22" s="91">
        <f t="shared" si="0"/>
        <v>487.25399999999996</v>
      </c>
      <c r="Z22" s="26"/>
      <c r="AA22" s="100">
        <v>0</v>
      </c>
      <c r="AB22" s="101">
        <f t="shared" si="1"/>
        <v>0</v>
      </c>
      <c r="AC22" s="103">
        <v>0</v>
      </c>
      <c r="AD22" s="104">
        <f t="shared" si="2"/>
        <v>0</v>
      </c>
      <c r="AE22" s="157">
        <f t="shared" si="3"/>
        <v>0</v>
      </c>
    </row>
    <row r="23" spans="1:31" ht="45.75" thickBot="1" x14ac:dyDescent="0.3">
      <c r="A23" s="22"/>
      <c r="B23" s="5" t="s">
        <v>88</v>
      </c>
      <c r="C23" s="54" t="s">
        <v>189</v>
      </c>
      <c r="D23" s="7" t="s">
        <v>25</v>
      </c>
      <c r="E23" s="8" t="s">
        <v>276</v>
      </c>
      <c r="F23" s="9"/>
      <c r="G23" s="9"/>
      <c r="H23" s="10">
        <v>6.2650000000000503</v>
      </c>
      <c r="I23" s="9"/>
      <c r="J23" s="11" t="s">
        <v>277</v>
      </c>
      <c r="K23" s="12" t="s">
        <v>139</v>
      </c>
      <c r="L23" s="51">
        <v>1</v>
      </c>
      <c r="M23" s="13">
        <v>19.34</v>
      </c>
      <c r="N23" s="51">
        <v>19.34</v>
      </c>
      <c r="O23" s="26"/>
      <c r="P23" s="15" t="e">
        <f>SUMIF('[1]Planned Maint v6.2 CSV File'!A:A,J23,'[1]Planned Maint v6.2 CSV File'!I:I)</f>
        <v>#VALUE!</v>
      </c>
      <c r="Q23" s="16" t="e">
        <f t="shared" si="4"/>
        <v>#VALUE!</v>
      </c>
      <c r="R23" s="52">
        <f>IF(J23="Prov Sum","",IF(MATCH(J23,'[1]Packet Rate Library'!J:J,0),VLOOKUP(J23,'[1]Packet Rate Library'!J:T,9,FALSE),""))</f>
        <v>0</v>
      </c>
      <c r="S23" s="53">
        <v>16.439</v>
      </c>
      <c r="T23" s="16">
        <f t="shared" si="5"/>
        <v>16.439</v>
      </c>
      <c r="V23" s="12" t="s">
        <v>139</v>
      </c>
      <c r="W23" s="51">
        <v>1</v>
      </c>
      <c r="X23" s="53">
        <v>16.439</v>
      </c>
      <c r="Y23" s="91">
        <f t="shared" si="0"/>
        <v>16.439</v>
      </c>
      <c r="Z23" s="26"/>
      <c r="AA23" s="100">
        <v>0</v>
      </c>
      <c r="AB23" s="101">
        <f t="shared" si="1"/>
        <v>0</v>
      </c>
      <c r="AC23" s="103">
        <v>0</v>
      </c>
      <c r="AD23" s="104">
        <f t="shared" si="2"/>
        <v>0</v>
      </c>
      <c r="AE23" s="157">
        <f t="shared" si="3"/>
        <v>0</v>
      </c>
    </row>
    <row r="24" spans="1:31" ht="31.5" thickBot="1" x14ac:dyDescent="0.3">
      <c r="A24" s="22"/>
      <c r="B24" s="5" t="s">
        <v>88</v>
      </c>
      <c r="C24" s="54" t="s">
        <v>189</v>
      </c>
      <c r="D24" s="7" t="s">
        <v>25</v>
      </c>
      <c r="E24" s="8" t="s">
        <v>442</v>
      </c>
      <c r="F24" s="9"/>
      <c r="G24" s="9"/>
      <c r="H24" s="10">
        <v>6.399</v>
      </c>
      <c r="I24" s="9"/>
      <c r="J24" s="11" t="s">
        <v>380</v>
      </c>
      <c r="K24" s="12" t="s">
        <v>381</v>
      </c>
      <c r="L24" s="51">
        <v>1</v>
      </c>
      <c r="M24" s="51">
        <v>400</v>
      </c>
      <c r="N24" s="51">
        <v>400</v>
      </c>
      <c r="O24" s="26"/>
      <c r="P24" s="15" t="e">
        <f>SUMIF('[1]Planned Maint v6.2 CSV File'!A:A,J24,'[1]Planned Maint v6.2 CSV File'!I:I)</f>
        <v>#VALUE!</v>
      </c>
      <c r="Q24" s="16">
        <f t="shared" si="4"/>
        <v>400</v>
      </c>
      <c r="R24" s="52" t="str">
        <f>IF(J24="Prov Sum","",IF(MATCH(J24,'[1]Packet Rate Library'!J:J,0),VLOOKUP(J24,'[1]Packet Rate Library'!J:T,9,FALSE),""))</f>
        <v/>
      </c>
      <c r="S24" s="53" t="s">
        <v>382</v>
      </c>
      <c r="T24" s="16">
        <f t="shared" si="5"/>
        <v>400</v>
      </c>
      <c r="V24" s="12" t="s">
        <v>381</v>
      </c>
      <c r="W24" s="51">
        <v>1</v>
      </c>
      <c r="X24" s="53" t="s">
        <v>382</v>
      </c>
      <c r="Y24" s="91">
        <v>400</v>
      </c>
      <c r="Z24" s="26"/>
      <c r="AA24" s="100">
        <v>0</v>
      </c>
      <c r="AB24" s="101">
        <f t="shared" si="1"/>
        <v>0</v>
      </c>
      <c r="AC24" s="103">
        <v>0</v>
      </c>
      <c r="AD24" s="104">
        <f t="shared" si="2"/>
        <v>0</v>
      </c>
      <c r="AE24" s="157">
        <f t="shared" si="3"/>
        <v>0</v>
      </c>
    </row>
    <row r="25" spans="1:31" ht="15.75" thickBot="1" x14ac:dyDescent="0.3">
      <c r="A25" s="22"/>
      <c r="B25" s="5" t="s">
        <v>88</v>
      </c>
      <c r="C25" s="54" t="s">
        <v>72</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120.75" thickBot="1" x14ac:dyDescent="0.3">
      <c r="A26" s="22"/>
      <c r="B26" s="5" t="s">
        <v>88</v>
      </c>
      <c r="C26" s="54" t="s">
        <v>72</v>
      </c>
      <c r="D26" s="7" t="s">
        <v>25</v>
      </c>
      <c r="E26" s="8" t="s">
        <v>105</v>
      </c>
      <c r="F26" s="9"/>
      <c r="G26" s="9"/>
      <c r="H26" s="10">
        <v>3.1799999999999899</v>
      </c>
      <c r="I26" s="9"/>
      <c r="J26" s="11" t="s">
        <v>106</v>
      </c>
      <c r="K26" s="12" t="s">
        <v>79</v>
      </c>
      <c r="L26" s="51">
        <v>55</v>
      </c>
      <c r="M26" s="13">
        <v>10.17</v>
      </c>
      <c r="N26" s="51">
        <v>559.35</v>
      </c>
      <c r="O26" s="56"/>
      <c r="P26" s="15" t="e">
        <f>SUMIF('[1]Planned Maint v6.2 CSV File'!A:A,J26,'[1]Planned Maint v6.2 CSV File'!I:I)</f>
        <v>#VALUE!</v>
      </c>
      <c r="Q26" s="16" t="e">
        <f t="shared" ref="Q26:Q31" si="6">IF(J26="PROV SUM",N26,L26*P26)</f>
        <v>#VALUE!</v>
      </c>
      <c r="R26" s="52">
        <f>IF(J26="Prov Sum","",IF(MATCH(J26,'[1]Packet Rate Library'!J:J,0),VLOOKUP(J26,'[1]Packet Rate Library'!J:T,9,FALSE),""))</f>
        <v>0</v>
      </c>
      <c r="S26" s="53">
        <v>8.136000000000001</v>
      </c>
      <c r="T26" s="16">
        <f t="shared" ref="T26:T31" si="7">IF(J26="SC024",N26,IF(ISERROR(S26),"",IF(J26="PROV SUM",N26,L26*S26)))</f>
        <v>447.48000000000008</v>
      </c>
      <c r="V26" s="12" t="s">
        <v>79</v>
      </c>
      <c r="W26" s="51">
        <v>55</v>
      </c>
      <c r="X26" s="53">
        <v>8.136000000000001</v>
      </c>
      <c r="Y26" s="91">
        <f t="shared" si="0"/>
        <v>447.48000000000008</v>
      </c>
      <c r="Z26" s="26"/>
      <c r="AA26" s="100">
        <v>0</v>
      </c>
      <c r="AB26" s="101">
        <f t="shared" si="1"/>
        <v>0</v>
      </c>
      <c r="AC26" s="103">
        <v>0</v>
      </c>
      <c r="AD26" s="104">
        <f t="shared" si="2"/>
        <v>0</v>
      </c>
      <c r="AE26" s="157">
        <f t="shared" si="3"/>
        <v>0</v>
      </c>
    </row>
    <row r="27" spans="1:31" ht="15.75" thickBot="1" x14ac:dyDescent="0.3">
      <c r="A27" s="22"/>
      <c r="B27" s="5" t="s">
        <v>88</v>
      </c>
      <c r="C27" s="54" t="s">
        <v>72</v>
      </c>
      <c r="D27" s="7" t="s">
        <v>25</v>
      </c>
      <c r="E27" s="8" t="s">
        <v>107</v>
      </c>
      <c r="F27" s="9"/>
      <c r="G27" s="9"/>
      <c r="H27" s="10">
        <v>3.1819999999999902</v>
      </c>
      <c r="I27" s="9"/>
      <c r="J27" s="11" t="s">
        <v>108</v>
      </c>
      <c r="K27" s="12" t="s">
        <v>104</v>
      </c>
      <c r="L27" s="51">
        <v>8</v>
      </c>
      <c r="M27" s="13">
        <v>5.4</v>
      </c>
      <c r="N27" s="51">
        <v>43.2</v>
      </c>
      <c r="O27" s="56"/>
      <c r="P27" s="15" t="e">
        <f>SUMIF('[1]Planned Maint v6.2 CSV File'!A:A,J27,'[1]Planned Maint v6.2 CSV File'!I:I)</f>
        <v>#VALUE!</v>
      </c>
      <c r="Q27" s="16" t="e">
        <f t="shared" si="6"/>
        <v>#VALUE!</v>
      </c>
      <c r="R27" s="52">
        <f>IF(J27="Prov Sum","",IF(MATCH(J27,'[1]Packet Rate Library'!J:J,0),VLOOKUP(J27,'[1]Packet Rate Library'!J:T,9,FALSE),""))</f>
        <v>0</v>
      </c>
      <c r="S27" s="53">
        <v>4.32</v>
      </c>
      <c r="T27" s="16">
        <f t="shared" si="7"/>
        <v>34.56</v>
      </c>
      <c r="V27" s="12" t="s">
        <v>104</v>
      </c>
      <c r="W27" s="51">
        <v>8</v>
      </c>
      <c r="X27" s="53">
        <v>4.32</v>
      </c>
      <c r="Y27" s="91">
        <f t="shared" si="0"/>
        <v>34.56</v>
      </c>
      <c r="Z27" s="26"/>
      <c r="AA27" s="100">
        <v>0</v>
      </c>
      <c r="AB27" s="101">
        <f t="shared" si="1"/>
        <v>0</v>
      </c>
      <c r="AC27" s="103">
        <v>0</v>
      </c>
      <c r="AD27" s="104">
        <f t="shared" si="2"/>
        <v>0</v>
      </c>
      <c r="AE27" s="157">
        <f t="shared" si="3"/>
        <v>0</v>
      </c>
    </row>
    <row r="28" spans="1:31" ht="75.75" thickBot="1" x14ac:dyDescent="0.3">
      <c r="A28" s="22"/>
      <c r="B28" s="5" t="s">
        <v>88</v>
      </c>
      <c r="C28" s="54" t="s">
        <v>72</v>
      </c>
      <c r="D28" s="7" t="s">
        <v>25</v>
      </c>
      <c r="E28" s="8" t="s">
        <v>89</v>
      </c>
      <c r="F28" s="9"/>
      <c r="G28" s="9"/>
      <c r="H28" s="10">
        <v>3.2069999999999901</v>
      </c>
      <c r="I28" s="9"/>
      <c r="J28" s="11" t="s">
        <v>90</v>
      </c>
      <c r="K28" s="12" t="s">
        <v>79</v>
      </c>
      <c r="L28" s="51">
        <v>3</v>
      </c>
      <c r="M28" s="13">
        <v>30.56</v>
      </c>
      <c r="N28" s="51">
        <v>91.68</v>
      </c>
      <c r="O28" s="56"/>
      <c r="P28" s="15" t="e">
        <f>SUMIF('[1]Planned Maint v6.2 CSV File'!A:A,J28,'[1]Planned Maint v6.2 CSV File'!I:I)</f>
        <v>#VALUE!</v>
      </c>
      <c r="Q28" s="16" t="e">
        <f t="shared" si="6"/>
        <v>#VALUE!</v>
      </c>
      <c r="R28" s="52">
        <f>IF(J28="Prov Sum","",IF(MATCH(J28,'[1]Packet Rate Library'!J:J,0),VLOOKUP(J28,'[1]Packet Rate Library'!J:T,9,FALSE),""))</f>
        <v>0</v>
      </c>
      <c r="S28" s="53">
        <v>24.448</v>
      </c>
      <c r="T28" s="16">
        <f t="shared" si="7"/>
        <v>73.343999999999994</v>
      </c>
      <c r="V28" s="12" t="s">
        <v>79</v>
      </c>
      <c r="W28" s="51">
        <v>3</v>
      </c>
      <c r="X28" s="53">
        <v>24.448</v>
      </c>
      <c r="Y28" s="91">
        <f t="shared" si="0"/>
        <v>73.343999999999994</v>
      </c>
      <c r="Z28" s="26"/>
      <c r="AA28" s="100">
        <v>0</v>
      </c>
      <c r="AB28" s="101">
        <f t="shared" si="1"/>
        <v>0</v>
      </c>
      <c r="AC28" s="103">
        <v>0</v>
      </c>
      <c r="AD28" s="104">
        <f t="shared" si="2"/>
        <v>0</v>
      </c>
      <c r="AE28" s="157">
        <f t="shared" si="3"/>
        <v>0</v>
      </c>
    </row>
    <row r="29" spans="1:31" ht="60.75" thickBot="1" x14ac:dyDescent="0.3">
      <c r="A29" s="22"/>
      <c r="B29" s="5" t="s">
        <v>88</v>
      </c>
      <c r="C29" s="54" t="s">
        <v>72</v>
      </c>
      <c r="D29" s="7" t="s">
        <v>25</v>
      </c>
      <c r="E29" s="8" t="s">
        <v>135</v>
      </c>
      <c r="F29" s="9"/>
      <c r="G29" s="9"/>
      <c r="H29" s="10">
        <v>3.2929999999999802</v>
      </c>
      <c r="I29" s="9"/>
      <c r="J29" s="11" t="s">
        <v>136</v>
      </c>
      <c r="K29" s="12" t="s">
        <v>104</v>
      </c>
      <c r="L29" s="51">
        <v>24</v>
      </c>
      <c r="M29" s="13">
        <v>13.68</v>
      </c>
      <c r="N29" s="51">
        <v>328.32</v>
      </c>
      <c r="O29" s="56"/>
      <c r="P29" s="15" t="e">
        <f>SUMIF('[1]Planned Maint v6.2 CSV File'!A:A,J29,'[1]Planned Maint v6.2 CSV File'!I:I)</f>
        <v>#VALUE!</v>
      </c>
      <c r="Q29" s="16" t="e">
        <f t="shared" si="6"/>
        <v>#VALUE!</v>
      </c>
      <c r="R29" s="52">
        <f>IF(J29="Prov Sum","",IF(MATCH(J29,'[1]Packet Rate Library'!J:J,0),VLOOKUP(J29,'[1]Packet Rate Library'!J:T,9,FALSE),""))</f>
        <v>0</v>
      </c>
      <c r="S29" s="53">
        <v>10.138247999999999</v>
      </c>
      <c r="T29" s="16">
        <f t="shared" si="7"/>
        <v>243.31795199999999</v>
      </c>
      <c r="V29" s="12" t="s">
        <v>104</v>
      </c>
      <c r="W29" s="51">
        <v>24</v>
      </c>
      <c r="X29" s="53">
        <v>10.138247999999999</v>
      </c>
      <c r="Y29" s="91">
        <f t="shared" si="0"/>
        <v>243.31795199999999</v>
      </c>
      <c r="Z29" s="26"/>
      <c r="AA29" s="100">
        <v>0</v>
      </c>
      <c r="AB29" s="101">
        <f t="shared" si="1"/>
        <v>0</v>
      </c>
      <c r="AC29" s="103">
        <v>0</v>
      </c>
      <c r="AD29" s="104">
        <f t="shared" si="2"/>
        <v>0</v>
      </c>
      <c r="AE29" s="157">
        <f t="shared" si="3"/>
        <v>0</v>
      </c>
    </row>
    <row r="30" spans="1:31" ht="45.75" thickBot="1" x14ac:dyDescent="0.3">
      <c r="A30" s="22"/>
      <c r="B30" s="5" t="s">
        <v>88</v>
      </c>
      <c r="C30" s="54" t="s">
        <v>72</v>
      </c>
      <c r="D30" s="7" t="s">
        <v>25</v>
      </c>
      <c r="E30" s="8" t="s">
        <v>140</v>
      </c>
      <c r="F30" s="9"/>
      <c r="G30" s="9"/>
      <c r="H30" s="10">
        <v>3.3239999999999901</v>
      </c>
      <c r="I30" s="9"/>
      <c r="J30" s="11" t="s">
        <v>141</v>
      </c>
      <c r="K30" s="12" t="s">
        <v>104</v>
      </c>
      <c r="L30" s="51">
        <v>12</v>
      </c>
      <c r="M30" s="13">
        <v>7.33</v>
      </c>
      <c r="N30" s="51">
        <v>87.96</v>
      </c>
      <c r="O30" s="56"/>
      <c r="P30" s="15" t="e">
        <f>SUMIF('[1]Planned Maint v6.2 CSV File'!A:A,J30,'[1]Planned Maint v6.2 CSV File'!I:I)</f>
        <v>#VALUE!</v>
      </c>
      <c r="Q30" s="16" t="e">
        <f t="shared" si="6"/>
        <v>#VALUE!</v>
      </c>
      <c r="R30" s="52">
        <f>IF(J30="Prov Sum","",IF(MATCH(J30,'[1]Packet Rate Library'!J:J,0),VLOOKUP(J30,'[1]Packet Rate Library'!J:T,9,FALSE),""))</f>
        <v>0</v>
      </c>
      <c r="S30" s="53">
        <v>5.4322629999999998</v>
      </c>
      <c r="T30" s="16">
        <f t="shared" si="7"/>
        <v>65.187156000000002</v>
      </c>
      <c r="V30" s="12" t="s">
        <v>104</v>
      </c>
      <c r="W30" s="51">
        <v>12</v>
      </c>
      <c r="X30" s="53">
        <v>5.4322629999999998</v>
      </c>
      <c r="Y30" s="91">
        <f t="shared" si="0"/>
        <v>65.187156000000002</v>
      </c>
      <c r="Z30" s="26"/>
      <c r="AA30" s="100">
        <v>0</v>
      </c>
      <c r="AB30" s="101">
        <f t="shared" si="1"/>
        <v>0</v>
      </c>
      <c r="AC30" s="103">
        <v>0</v>
      </c>
      <c r="AD30" s="104">
        <f t="shared" si="2"/>
        <v>0</v>
      </c>
      <c r="AE30" s="157">
        <f t="shared" si="3"/>
        <v>0</v>
      </c>
    </row>
    <row r="31" spans="1:31" ht="16.5" thickBot="1" x14ac:dyDescent="0.3">
      <c r="A31" s="22"/>
      <c r="B31" s="5" t="s">
        <v>88</v>
      </c>
      <c r="C31" s="54" t="s">
        <v>72</v>
      </c>
      <c r="D31" s="7" t="s">
        <v>25</v>
      </c>
      <c r="E31" s="8" t="s">
        <v>443</v>
      </c>
      <c r="F31" s="9"/>
      <c r="G31" s="9"/>
      <c r="H31" s="10">
        <v>3.4340000000000002</v>
      </c>
      <c r="I31" s="9"/>
      <c r="J31" s="11" t="s">
        <v>380</v>
      </c>
      <c r="K31" s="12" t="s">
        <v>381</v>
      </c>
      <c r="L31" s="51">
        <v>1</v>
      </c>
      <c r="M31" s="51">
        <v>150</v>
      </c>
      <c r="N31" s="51">
        <v>150</v>
      </c>
      <c r="O31" s="56"/>
      <c r="P31" s="15" t="e">
        <f>SUMIF('[1]Planned Maint v6.2 CSV File'!A:A,J31,'[1]Planned Maint v6.2 CSV File'!I:I)</f>
        <v>#VALUE!</v>
      </c>
      <c r="Q31" s="16">
        <f t="shared" si="6"/>
        <v>150</v>
      </c>
      <c r="R31" s="52" t="str">
        <f>IF(J31="Prov Sum","",IF(MATCH(J31,'[1]Packet Rate Library'!J:J,0),VLOOKUP(J31,'[1]Packet Rate Library'!J:T,9,FALSE),""))</f>
        <v/>
      </c>
      <c r="S31" s="53" t="s">
        <v>382</v>
      </c>
      <c r="T31" s="16">
        <f t="shared" si="7"/>
        <v>150</v>
      </c>
      <c r="V31" s="12" t="s">
        <v>381</v>
      </c>
      <c r="W31" s="51">
        <v>1</v>
      </c>
      <c r="X31" s="53" t="s">
        <v>382</v>
      </c>
      <c r="Y31" s="91">
        <v>150</v>
      </c>
      <c r="Z31" s="26"/>
      <c r="AA31" s="100">
        <v>0</v>
      </c>
      <c r="AB31" s="101">
        <f t="shared" si="1"/>
        <v>0</v>
      </c>
      <c r="AC31" s="103">
        <v>0</v>
      </c>
      <c r="AD31" s="104">
        <f t="shared" si="2"/>
        <v>0</v>
      </c>
      <c r="AE31" s="157">
        <f t="shared" si="3"/>
        <v>0</v>
      </c>
    </row>
    <row r="32" spans="1:31" ht="15.75" thickBot="1" x14ac:dyDescent="0.3">
      <c r="A32" s="22"/>
      <c r="B32" s="5" t="s">
        <v>88</v>
      </c>
      <c r="C32" s="54" t="s">
        <v>164</v>
      </c>
      <c r="D32" s="7" t="s">
        <v>379</v>
      </c>
      <c r="E32" s="8"/>
      <c r="F32" s="9"/>
      <c r="G32" s="9"/>
      <c r="H32" s="10"/>
      <c r="I32" s="9"/>
      <c r="J32" s="11"/>
      <c r="K32" s="12"/>
      <c r="L32" s="51"/>
      <c r="M32" s="11"/>
      <c r="N32" s="51"/>
      <c r="O32" s="56"/>
      <c r="P32" s="35"/>
      <c r="Q32" s="55"/>
      <c r="R32" s="55"/>
      <c r="S32" s="55"/>
      <c r="T32" s="55"/>
      <c r="V32" s="12"/>
      <c r="W32" s="51"/>
      <c r="X32" s="55"/>
      <c r="Y32" s="91">
        <f t="shared" si="0"/>
        <v>0</v>
      </c>
      <c r="Z32" s="26"/>
      <c r="AA32" s="100">
        <v>0</v>
      </c>
      <c r="AB32" s="101">
        <f t="shared" si="1"/>
        <v>0</v>
      </c>
      <c r="AC32" s="103">
        <v>0</v>
      </c>
      <c r="AD32" s="104">
        <f t="shared" si="2"/>
        <v>0</v>
      </c>
      <c r="AE32" s="157">
        <f t="shared" si="3"/>
        <v>0</v>
      </c>
    </row>
    <row r="33" spans="1:31" ht="60.75" thickBot="1" x14ac:dyDescent="0.3">
      <c r="A33" s="22"/>
      <c r="B33" s="5" t="s">
        <v>88</v>
      </c>
      <c r="C33" s="54" t="s">
        <v>164</v>
      </c>
      <c r="D33" s="7" t="s">
        <v>25</v>
      </c>
      <c r="E33" s="8" t="s">
        <v>187</v>
      </c>
      <c r="F33" s="9"/>
      <c r="G33" s="9"/>
      <c r="H33" s="10">
        <v>4.1399999999999997</v>
      </c>
      <c r="I33" s="9"/>
      <c r="J33" s="11" t="s">
        <v>188</v>
      </c>
      <c r="K33" s="12" t="s">
        <v>57</v>
      </c>
      <c r="L33" s="51">
        <v>30</v>
      </c>
      <c r="M33" s="13">
        <v>6.75</v>
      </c>
      <c r="N33" s="51">
        <v>202.5</v>
      </c>
      <c r="O33" s="56"/>
      <c r="P33" s="15" t="e">
        <f>SUMIF('[1]Planned Maint v6.2 CSV File'!A:A,J33,'[1]Planned Maint v6.2 CSV File'!I:I)</f>
        <v>#VALUE!</v>
      </c>
      <c r="Q33" s="16" t="e">
        <f>IF(J33="PROV SUM",N33,L33*P33)</f>
        <v>#VALUE!</v>
      </c>
      <c r="R33" s="52">
        <f>IF(J33="Prov Sum","",IF(MATCH(J33,'[1]Packet Rate Library'!J:J,0),VLOOKUP(J33,'[1]Packet Rate Library'!J:T,9,FALSE),""))</f>
        <v>0</v>
      </c>
      <c r="S33" s="53">
        <v>6.4124999999999996</v>
      </c>
      <c r="T33" s="16">
        <f>IF(J33="SC024",N33,IF(ISERROR(S33),"",IF(J33="PROV SUM",N33,L33*S33)))</f>
        <v>192.375</v>
      </c>
      <c r="V33" s="12" t="s">
        <v>57</v>
      </c>
      <c r="W33" s="51">
        <v>30</v>
      </c>
      <c r="X33" s="53">
        <v>6.4124999999999996</v>
      </c>
      <c r="Y33" s="91">
        <f t="shared" si="0"/>
        <v>192.375</v>
      </c>
      <c r="Z33" s="26"/>
      <c r="AA33" s="100">
        <v>0</v>
      </c>
      <c r="AB33" s="101">
        <f t="shared" si="1"/>
        <v>0</v>
      </c>
      <c r="AC33" s="103">
        <v>0</v>
      </c>
      <c r="AD33" s="104">
        <f t="shared" si="2"/>
        <v>0</v>
      </c>
      <c r="AE33" s="157">
        <f t="shared" si="3"/>
        <v>0</v>
      </c>
    </row>
    <row r="34" spans="1:31" ht="90.75" thickBot="1" x14ac:dyDescent="0.3">
      <c r="A34" s="22"/>
      <c r="B34" s="57" t="s">
        <v>88</v>
      </c>
      <c r="C34" s="58" t="s">
        <v>164</v>
      </c>
      <c r="D34" s="59" t="s">
        <v>25</v>
      </c>
      <c r="E34" s="60" t="s">
        <v>169</v>
      </c>
      <c r="F34" s="61"/>
      <c r="G34" s="61"/>
      <c r="H34" s="62">
        <v>4.8899999999999801</v>
      </c>
      <c r="I34" s="61"/>
      <c r="J34" s="63" t="s">
        <v>170</v>
      </c>
      <c r="K34" s="64" t="s">
        <v>75</v>
      </c>
      <c r="L34" s="65">
        <v>4</v>
      </c>
      <c r="M34" s="66">
        <v>29.05</v>
      </c>
      <c r="N34" s="65">
        <v>116.2</v>
      </c>
      <c r="O34" s="56"/>
      <c r="P34" s="15" t="e">
        <f>SUMIF('[1]Planned Maint v6.2 CSV File'!A:A,J34,'[1]Planned Maint v6.2 CSV File'!I:I)</f>
        <v>#VALUE!</v>
      </c>
      <c r="Q34" s="16" t="e">
        <f>IF(J34="PROV SUM",N34,L34*P34)</f>
        <v>#VALUE!</v>
      </c>
      <c r="R34" s="52">
        <f>IF(J34="Prov Sum","",IF(MATCH(J34,'[1]Packet Rate Library'!J:J,0),VLOOKUP(J34,'[1]Packet Rate Library'!J:T,9,FALSE),""))</f>
        <v>0</v>
      </c>
      <c r="S34" s="53">
        <v>25.752824999999998</v>
      </c>
      <c r="T34" s="16">
        <f>IF(J34="SC024",N34,IF(ISERROR(S34),"",IF(J34="PROV SUM",N34,L34*S34)))</f>
        <v>103.01129999999999</v>
      </c>
      <c r="V34" s="64" t="s">
        <v>75</v>
      </c>
      <c r="W34" s="65">
        <v>4</v>
      </c>
      <c r="X34" s="53">
        <v>25.752824999999998</v>
      </c>
      <c r="Y34" s="91">
        <f t="shared" si="0"/>
        <v>103.01129999999999</v>
      </c>
      <c r="Z34" s="26"/>
      <c r="AA34" s="100">
        <v>0</v>
      </c>
      <c r="AB34" s="101">
        <f t="shared" si="1"/>
        <v>0</v>
      </c>
      <c r="AC34" s="103">
        <v>0</v>
      </c>
      <c r="AD34" s="104">
        <f t="shared" si="2"/>
        <v>0</v>
      </c>
      <c r="AE34" s="157">
        <f t="shared" si="3"/>
        <v>0</v>
      </c>
    </row>
    <row r="35" spans="1:31" ht="105.75" thickBot="1" x14ac:dyDescent="0.3">
      <c r="A35" s="22"/>
      <c r="B35" s="57" t="s">
        <v>88</v>
      </c>
      <c r="C35" s="58" t="s">
        <v>164</v>
      </c>
      <c r="D35" s="59" t="s">
        <v>25</v>
      </c>
      <c r="E35" s="60" t="s">
        <v>171</v>
      </c>
      <c r="F35" s="61"/>
      <c r="G35" s="61"/>
      <c r="H35" s="62">
        <v>4.8999999999999799</v>
      </c>
      <c r="I35" s="61"/>
      <c r="J35" s="63" t="s">
        <v>172</v>
      </c>
      <c r="K35" s="64" t="s">
        <v>75</v>
      </c>
      <c r="L35" s="65">
        <v>26</v>
      </c>
      <c r="M35" s="66">
        <v>35.61</v>
      </c>
      <c r="N35" s="65">
        <v>925.86</v>
      </c>
      <c r="O35" s="56"/>
      <c r="P35" s="15" t="e">
        <f>SUMIF('[1]Planned Maint v6.2 CSV File'!A:A,J35,'[1]Planned Maint v6.2 CSV File'!I:I)</f>
        <v>#VALUE!</v>
      </c>
      <c r="Q35" s="16" t="e">
        <f>IF(J35="PROV SUM",N35,L35*P35)</f>
        <v>#VALUE!</v>
      </c>
      <c r="R35" s="52">
        <f>IF(J35="Prov Sum","",IF(MATCH(J35,'[1]Packet Rate Library'!J:J,0),VLOOKUP(J35,'[1]Packet Rate Library'!J:T,9,FALSE),""))</f>
        <v>0</v>
      </c>
      <c r="S35" s="53">
        <v>31.568264999999997</v>
      </c>
      <c r="T35" s="16">
        <f>IF(J35="SC024",N35,IF(ISERROR(S35),"",IF(J35="PROV SUM",N35,L35*S35)))</f>
        <v>820.77488999999991</v>
      </c>
      <c r="V35" s="64" t="s">
        <v>75</v>
      </c>
      <c r="W35" s="65">
        <v>26</v>
      </c>
      <c r="X35" s="53">
        <v>31.568264999999997</v>
      </c>
      <c r="Y35" s="91">
        <f t="shared" si="0"/>
        <v>820.77488999999991</v>
      </c>
      <c r="Z35" s="26"/>
      <c r="AA35" s="100">
        <v>0</v>
      </c>
      <c r="AB35" s="101">
        <f t="shared" si="1"/>
        <v>0</v>
      </c>
      <c r="AC35" s="103">
        <v>0</v>
      </c>
      <c r="AD35" s="104">
        <f t="shared" si="2"/>
        <v>0</v>
      </c>
      <c r="AE35" s="157">
        <f t="shared" si="3"/>
        <v>0</v>
      </c>
    </row>
    <row r="36" spans="1:31" ht="15.75" thickBot="1" x14ac:dyDescent="0.3">
      <c r="A36" s="22"/>
      <c r="B36" s="57" t="s">
        <v>88</v>
      </c>
      <c r="C36" s="58" t="s">
        <v>24</v>
      </c>
      <c r="D36" s="59" t="s">
        <v>379</v>
      </c>
      <c r="E36" s="60"/>
      <c r="F36" s="61"/>
      <c r="G36" s="61"/>
      <c r="H36" s="62"/>
      <c r="I36" s="61"/>
      <c r="J36" s="63"/>
      <c r="K36" s="64"/>
      <c r="L36" s="65"/>
      <c r="M36" s="63"/>
      <c r="N36" s="65"/>
      <c r="O36" s="56"/>
      <c r="P36" s="35"/>
      <c r="Q36" s="55"/>
      <c r="R36" s="55"/>
      <c r="S36" s="55"/>
      <c r="T36" s="55"/>
      <c r="V36" s="64"/>
      <c r="W36" s="65"/>
      <c r="X36" s="55"/>
      <c r="Y36" s="91">
        <f t="shared" si="0"/>
        <v>0</v>
      </c>
      <c r="Z36" s="26"/>
      <c r="AA36" s="100">
        <v>0</v>
      </c>
      <c r="AB36" s="101">
        <f t="shared" si="1"/>
        <v>0</v>
      </c>
      <c r="AC36" s="103">
        <v>0</v>
      </c>
      <c r="AD36" s="104">
        <f t="shared" si="2"/>
        <v>0</v>
      </c>
      <c r="AE36" s="157">
        <f t="shared" si="3"/>
        <v>0</v>
      </c>
    </row>
    <row r="37" spans="1:31" ht="120.75" thickBot="1" x14ac:dyDescent="0.3">
      <c r="A37" s="29"/>
      <c r="B37" s="67" t="s">
        <v>88</v>
      </c>
      <c r="C37" s="67" t="s">
        <v>24</v>
      </c>
      <c r="D37" s="68" t="s">
        <v>25</v>
      </c>
      <c r="E37" s="69" t="s">
        <v>26</v>
      </c>
      <c r="F37" s="70"/>
      <c r="G37" s="70"/>
      <c r="H37" s="71">
        <v>2.1</v>
      </c>
      <c r="I37" s="70"/>
      <c r="J37" s="72" t="s">
        <v>27</v>
      </c>
      <c r="K37" s="70" t="s">
        <v>28</v>
      </c>
      <c r="L37" s="73">
        <v>256</v>
      </c>
      <c r="M37" s="74">
        <v>12.92</v>
      </c>
      <c r="N37" s="75">
        <v>3307.52</v>
      </c>
      <c r="O37" s="26"/>
      <c r="P37" s="15" t="e">
        <f>SUMIF('[1]Planned Maint v6.2 CSV File'!A:A,J37,'[1]Planned Maint v6.2 CSV File'!I:I)</f>
        <v>#VALUE!</v>
      </c>
      <c r="Q37" s="16" t="e">
        <f>IF(J37="PROV SUM",N37,L37*P37)</f>
        <v>#VALUE!</v>
      </c>
      <c r="R37" s="52">
        <f>IF(J37="Prov Sum","",IF(MATCH(J37,'[1]Packet Rate Library'!J:J,0),VLOOKUP(J37,'[1]Packet Rate Library'!J:T,9,FALSE),""))</f>
        <v>0</v>
      </c>
      <c r="S37" s="53">
        <v>16.4084</v>
      </c>
      <c r="T37" s="16">
        <f>IF(J37="SC024",N37,IF(ISERROR(S37),"",IF(J37="PROV SUM",N37,L37*S37)))</f>
        <v>4200.5504000000001</v>
      </c>
      <c r="V37" s="70" t="s">
        <v>28</v>
      </c>
      <c r="W37" s="73">
        <v>256</v>
      </c>
      <c r="X37" s="53">
        <v>16.4084</v>
      </c>
      <c r="Y37" s="91">
        <f t="shared" si="0"/>
        <v>4200.5504000000001</v>
      </c>
      <c r="Z37" s="26"/>
      <c r="AA37" s="100">
        <v>0</v>
      </c>
      <c r="AB37" s="101">
        <f t="shared" si="1"/>
        <v>0</v>
      </c>
      <c r="AC37" s="103">
        <v>0</v>
      </c>
      <c r="AD37" s="104">
        <f t="shared" si="2"/>
        <v>0</v>
      </c>
      <c r="AE37" s="157">
        <f t="shared" si="3"/>
        <v>0</v>
      </c>
    </row>
    <row r="38" spans="1:31" ht="30.75" thickBot="1" x14ac:dyDescent="0.3">
      <c r="A38" s="29"/>
      <c r="B38" s="67" t="s">
        <v>88</v>
      </c>
      <c r="C38" s="67" t="s">
        <v>24</v>
      </c>
      <c r="D38" s="68" t="s">
        <v>25</v>
      </c>
      <c r="E38" s="69" t="s">
        <v>29</v>
      </c>
      <c r="F38" s="70"/>
      <c r="G38" s="70"/>
      <c r="H38" s="71">
        <v>2.5</v>
      </c>
      <c r="I38" s="70"/>
      <c r="J38" s="72" t="s">
        <v>30</v>
      </c>
      <c r="K38" s="70" t="s">
        <v>31</v>
      </c>
      <c r="L38" s="73">
        <v>1</v>
      </c>
      <c r="M38" s="74">
        <v>420</v>
      </c>
      <c r="N38" s="75">
        <v>420</v>
      </c>
      <c r="O38" s="26"/>
      <c r="P38" s="15" t="e">
        <f>SUMIF('[1]Planned Maint v6.2 CSV File'!A:A,J38,'[1]Planned Maint v6.2 CSV File'!I:I)</f>
        <v>#VALUE!</v>
      </c>
      <c r="Q38" s="16" t="e">
        <f>IF(J38="PROV SUM",N38,L38*P38)</f>
        <v>#VALUE!</v>
      </c>
      <c r="R38" s="52">
        <f>IF(J38="Prov Sum","",IF(MATCH(J38,'[1]Packet Rate Library'!J:J,0),VLOOKUP(J38,'[1]Packet Rate Library'!J:T,9,FALSE),""))</f>
        <v>0</v>
      </c>
      <c r="S38" s="53">
        <v>533.4</v>
      </c>
      <c r="T38" s="16">
        <f>IF(J38="SC024",N38,IF(ISERROR(S38),"",IF(J38="PROV SUM",N38,L38*S38)))</f>
        <v>533.4</v>
      </c>
      <c r="V38" s="70" t="s">
        <v>31</v>
      </c>
      <c r="W38" s="73">
        <v>1</v>
      </c>
      <c r="X38" s="53">
        <v>533.4</v>
      </c>
      <c r="Y38" s="91">
        <f t="shared" si="0"/>
        <v>533.4</v>
      </c>
      <c r="Z38" s="26"/>
      <c r="AA38" s="100">
        <v>0</v>
      </c>
      <c r="AB38" s="101">
        <f t="shared" si="1"/>
        <v>0</v>
      </c>
      <c r="AC38" s="103">
        <v>0</v>
      </c>
      <c r="AD38" s="104">
        <f t="shared" si="2"/>
        <v>0</v>
      </c>
      <c r="AE38" s="157">
        <f t="shared" si="3"/>
        <v>0</v>
      </c>
    </row>
    <row r="39" spans="1:31" ht="15.75" thickBot="1" x14ac:dyDescent="0.3">
      <c r="A39" s="29"/>
      <c r="B39" s="67" t="s">
        <v>88</v>
      </c>
      <c r="C39" s="67" t="s">
        <v>24</v>
      </c>
      <c r="D39" s="68" t="s">
        <v>25</v>
      </c>
      <c r="E39" s="69" t="s">
        <v>32</v>
      </c>
      <c r="F39" s="70"/>
      <c r="G39" s="70"/>
      <c r="H39" s="71">
        <v>2.6</v>
      </c>
      <c r="I39" s="70"/>
      <c r="J39" s="72" t="s">
        <v>33</v>
      </c>
      <c r="K39" s="70" t="s">
        <v>31</v>
      </c>
      <c r="L39" s="73">
        <v>2</v>
      </c>
      <c r="M39" s="74">
        <v>50</v>
      </c>
      <c r="N39" s="75">
        <v>100</v>
      </c>
      <c r="O39" s="26"/>
      <c r="P39" s="15" t="e">
        <f>SUMIF('[1]Planned Maint v6.2 CSV File'!A:A,J39,'[1]Planned Maint v6.2 CSV File'!I:I)</f>
        <v>#VALUE!</v>
      </c>
      <c r="Q39" s="16" t="e">
        <f>IF(J39="PROV SUM",N39,L39*P39)</f>
        <v>#VALUE!</v>
      </c>
      <c r="R39" s="52">
        <f>IF(J39="Prov Sum","",IF(MATCH(J39,'[1]Packet Rate Library'!J:J,0),VLOOKUP(J39,'[1]Packet Rate Library'!J:T,9,FALSE),""))</f>
        <v>0</v>
      </c>
      <c r="S39" s="53">
        <v>63.5</v>
      </c>
      <c r="T39" s="16">
        <f>IF(J39="SC024",N39,IF(ISERROR(S39),"",IF(J39="PROV SUM",N39,L39*S39)))</f>
        <v>127</v>
      </c>
      <c r="V39" s="70" t="s">
        <v>31</v>
      </c>
      <c r="W39" s="73">
        <v>2</v>
      </c>
      <c r="X39" s="53">
        <v>63.5</v>
      </c>
      <c r="Y39" s="91">
        <f t="shared" si="0"/>
        <v>127</v>
      </c>
      <c r="Z39" s="26"/>
      <c r="AA39" s="100">
        <v>0</v>
      </c>
      <c r="AB39" s="101">
        <f t="shared" si="1"/>
        <v>0</v>
      </c>
      <c r="AC39" s="103">
        <v>0</v>
      </c>
      <c r="AD39" s="104">
        <f t="shared" si="2"/>
        <v>0</v>
      </c>
      <c r="AE39" s="157">
        <f t="shared" si="3"/>
        <v>0</v>
      </c>
    </row>
    <row r="40" spans="1:31" ht="15.75" thickBot="1" x14ac:dyDescent="0.3">
      <c r="A40" s="29"/>
      <c r="B40" s="67" t="s">
        <v>88</v>
      </c>
      <c r="C40" s="67" t="s">
        <v>24</v>
      </c>
      <c r="D40" s="68" t="s">
        <v>25</v>
      </c>
      <c r="E40" s="69" t="s">
        <v>41</v>
      </c>
      <c r="F40" s="70"/>
      <c r="G40" s="70"/>
      <c r="H40" s="71">
        <v>2.16</v>
      </c>
      <c r="I40" s="70"/>
      <c r="J40" s="72" t="s">
        <v>42</v>
      </c>
      <c r="K40" s="70" t="s">
        <v>31</v>
      </c>
      <c r="L40" s="73">
        <v>1</v>
      </c>
      <c r="M40" s="74">
        <v>379.8</v>
      </c>
      <c r="N40" s="75">
        <v>379.8</v>
      </c>
      <c r="O40" s="26"/>
      <c r="P40" s="15" t="e">
        <f>SUMIF('[1]Planned Maint v6.2 CSV File'!A:A,J40,'[1]Planned Maint v6.2 CSV File'!I:I)</f>
        <v>#VALUE!</v>
      </c>
      <c r="Q40" s="16" t="e">
        <f>IF(J40="PROV SUM",N40,L40*P40)</f>
        <v>#VALUE!</v>
      </c>
      <c r="R40" s="52">
        <f>IF(J40="Prov Sum","",IF(MATCH(J40,'[1]Packet Rate Library'!J:J,0),VLOOKUP(J40,'[1]Packet Rate Library'!J:T,9,FALSE),""))</f>
        <v>0</v>
      </c>
      <c r="S40" s="53">
        <v>482.346</v>
      </c>
      <c r="T40" s="16">
        <f>IF(J40="SC024",N40,IF(ISERROR(S40),"",IF(J40="PROV SUM",N40,L40*S40)))</f>
        <v>482.346</v>
      </c>
      <c r="V40" s="70" t="s">
        <v>31</v>
      </c>
      <c r="W40" s="73">
        <v>1</v>
      </c>
      <c r="X40" s="53">
        <v>482.346</v>
      </c>
      <c r="Y40" s="91">
        <f t="shared" si="0"/>
        <v>482.346</v>
      </c>
      <c r="Z40" s="26"/>
      <c r="AA40" s="100">
        <v>0</v>
      </c>
      <c r="AB40" s="101">
        <f t="shared" si="1"/>
        <v>0</v>
      </c>
      <c r="AC40" s="103">
        <v>0</v>
      </c>
      <c r="AD40" s="104">
        <f t="shared" si="2"/>
        <v>0</v>
      </c>
      <c r="AE40" s="157">
        <f t="shared" si="3"/>
        <v>0</v>
      </c>
    </row>
    <row r="41" spans="1:31" ht="60.75" thickBot="1" x14ac:dyDescent="0.3">
      <c r="A41" s="29"/>
      <c r="B41" s="67" t="s">
        <v>88</v>
      </c>
      <c r="C41" s="67" t="s">
        <v>24</v>
      </c>
      <c r="D41" s="68" t="s">
        <v>25</v>
      </c>
      <c r="E41" s="69" t="s">
        <v>383</v>
      </c>
      <c r="F41" s="70"/>
      <c r="G41" s="70"/>
      <c r="H41" s="71"/>
      <c r="I41" s="70"/>
      <c r="J41" s="72" t="s">
        <v>384</v>
      </c>
      <c r="K41" s="70" t="s">
        <v>31</v>
      </c>
      <c r="L41" s="73"/>
      <c r="M41" s="74">
        <v>4.8300000000000003E-2</v>
      </c>
      <c r="N41" s="75">
        <f>VLOOKUP(B41,'[1]Project Overheads &amp; Scaffold'!$W:$AI,13,FALSE)</f>
        <v>0</v>
      </c>
      <c r="O41" s="26"/>
      <c r="P41" s="15" t="e">
        <f>SUMIF('[1]Planned Maint v6.2 CSV File'!A:A,J41,'[1]Planned Maint v6.2 CSV File'!I:I)</f>
        <v>#VALUE!</v>
      </c>
      <c r="Q41" s="16" t="e">
        <f>IF(J41="PROV SUM",N41,L41*P41)</f>
        <v>#VALUE!</v>
      </c>
      <c r="R41" s="52" t="e">
        <f>IF(J41="Prov Sum","",IF(MATCH(J41,'[1]Packet Rate Library'!J:J,0),VLOOKUP(J41,'[1]Packet Rate Library'!J:T,9,FALSE),""))</f>
        <v>#N/A</v>
      </c>
      <c r="S41" s="53" t="e">
        <v>#N/A</v>
      </c>
      <c r="T41" s="16">
        <f>IF(J41="SC024",N41,IF(ISERROR(S41),"",IF(J41="PROV SUM",N41,L41*S41)))</f>
        <v>0</v>
      </c>
      <c r="V41" s="70" t="s">
        <v>31</v>
      </c>
      <c r="W41" s="73"/>
      <c r="X41" s="53" t="e">
        <v>#N/A</v>
      </c>
      <c r="Y41" s="91"/>
      <c r="Z41" s="26"/>
      <c r="AA41" s="100">
        <v>0</v>
      </c>
      <c r="AB41" s="101">
        <f t="shared" si="1"/>
        <v>0</v>
      </c>
      <c r="AC41" s="103">
        <v>0</v>
      </c>
      <c r="AD41" s="104">
        <f t="shared" si="2"/>
        <v>0</v>
      </c>
      <c r="AE41" s="157">
        <f t="shared" si="3"/>
        <v>0</v>
      </c>
    </row>
    <row r="42" spans="1:31" ht="15.75" thickBot="1" x14ac:dyDescent="0.3">
      <c r="A42" s="29"/>
      <c r="B42" s="76" t="s">
        <v>88</v>
      </c>
      <c r="C42" s="67" t="s">
        <v>312</v>
      </c>
      <c r="D42" s="68" t="s">
        <v>379</v>
      </c>
      <c r="E42" s="69"/>
      <c r="F42" s="70"/>
      <c r="G42" s="70"/>
      <c r="H42" s="71"/>
      <c r="I42" s="70"/>
      <c r="J42" s="72"/>
      <c r="K42" s="70"/>
      <c r="L42" s="73"/>
      <c r="M42" s="72"/>
      <c r="N42" s="75"/>
      <c r="O42" s="26"/>
      <c r="P42" s="24"/>
      <c r="Q42" s="50"/>
      <c r="R42" s="50"/>
      <c r="S42" s="50"/>
      <c r="T42" s="50"/>
      <c r="V42" s="70"/>
      <c r="W42" s="73"/>
      <c r="X42" s="50"/>
      <c r="Y42" s="91">
        <f t="shared" si="0"/>
        <v>0</v>
      </c>
      <c r="Z42" s="26"/>
      <c r="AA42" s="100">
        <v>0</v>
      </c>
      <c r="AB42" s="101">
        <f t="shared" si="1"/>
        <v>0</v>
      </c>
      <c r="AC42" s="103">
        <v>0</v>
      </c>
      <c r="AD42" s="104">
        <f t="shared" si="2"/>
        <v>0</v>
      </c>
      <c r="AE42" s="157">
        <f t="shared" si="3"/>
        <v>0</v>
      </c>
    </row>
    <row r="43" spans="1:31" ht="105.75" thickBot="1" x14ac:dyDescent="0.3">
      <c r="A43" s="29"/>
      <c r="B43" s="76" t="s">
        <v>88</v>
      </c>
      <c r="C43" s="67" t="s">
        <v>312</v>
      </c>
      <c r="D43" s="68" t="s">
        <v>25</v>
      </c>
      <c r="E43" s="69" t="s">
        <v>444</v>
      </c>
      <c r="F43" s="70"/>
      <c r="G43" s="70"/>
      <c r="H43" s="71">
        <v>7.79</v>
      </c>
      <c r="I43" s="70"/>
      <c r="J43" s="72" t="s">
        <v>318</v>
      </c>
      <c r="K43" s="70" t="s">
        <v>104</v>
      </c>
      <c r="L43" s="73">
        <v>7</v>
      </c>
      <c r="M43" s="77">
        <v>93.18</v>
      </c>
      <c r="N43" s="75">
        <v>652.26</v>
      </c>
      <c r="O43" s="26"/>
      <c r="P43" s="15" t="e">
        <f>SUMIF('[1]Planned Maint v6.2 CSV File'!A:A,J43,'[1]Planned Maint v6.2 CSV File'!I:I)</f>
        <v>#VALUE!</v>
      </c>
      <c r="Q43" s="16" t="e">
        <f>IF(J43="PROV SUM",N43,L43*P43)</f>
        <v>#VALUE!</v>
      </c>
      <c r="R43" s="52">
        <f>IF(J43="Prov Sum","",IF(MATCH(J43,'[1]Packet Rate Library'!J:J,0),VLOOKUP(J43,'[1]Packet Rate Library'!J:T,9,FALSE),""))</f>
        <v>0</v>
      </c>
      <c r="S43" s="53">
        <v>76.500780000000006</v>
      </c>
      <c r="T43" s="16">
        <f>IF(J43="SC024",N43,IF(ISERROR(S43),"",IF(J43="PROV SUM",N43,L43*S43)))</f>
        <v>535.50546000000008</v>
      </c>
      <c r="V43" s="70" t="s">
        <v>104</v>
      </c>
      <c r="W43" s="73">
        <v>7</v>
      </c>
      <c r="X43" s="53">
        <v>76.500780000000006</v>
      </c>
      <c r="Y43" s="91">
        <f t="shared" si="0"/>
        <v>535.50546000000008</v>
      </c>
      <c r="Z43" s="26"/>
      <c r="AA43" s="100">
        <v>0</v>
      </c>
      <c r="AB43" s="101">
        <f t="shared" si="1"/>
        <v>0</v>
      </c>
      <c r="AC43" s="103">
        <v>0</v>
      </c>
      <c r="AD43" s="104">
        <f t="shared" si="2"/>
        <v>0</v>
      </c>
      <c r="AE43" s="157">
        <f t="shared" si="3"/>
        <v>0</v>
      </c>
    </row>
    <row r="44" spans="1:31" ht="60.75" thickBot="1" x14ac:dyDescent="0.3">
      <c r="A44" s="29"/>
      <c r="B44" s="76" t="s">
        <v>88</v>
      </c>
      <c r="C44" s="67" t="s">
        <v>312</v>
      </c>
      <c r="D44" s="68" t="s">
        <v>25</v>
      </c>
      <c r="E44" s="69" t="s">
        <v>190</v>
      </c>
      <c r="F44" s="70"/>
      <c r="G44" s="70"/>
      <c r="H44" s="71">
        <v>7.2440000000000504</v>
      </c>
      <c r="I44" s="70"/>
      <c r="J44" s="72" t="s">
        <v>191</v>
      </c>
      <c r="K44" s="70" t="s">
        <v>104</v>
      </c>
      <c r="L44" s="73">
        <v>17</v>
      </c>
      <c r="M44" s="72">
        <v>44.12</v>
      </c>
      <c r="N44" s="75">
        <v>750.04</v>
      </c>
      <c r="O44" s="26"/>
      <c r="P44" s="15" t="e">
        <f>SUMIF('[1]Planned Maint v6.2 CSV File'!A:A,J44,'[1]Planned Maint v6.2 CSV File'!I:I)</f>
        <v>#VALUE!</v>
      </c>
      <c r="Q44" s="16" t="e">
        <f>IF(J44="PROV SUM",N44,L44*P44)</f>
        <v>#VALUE!</v>
      </c>
      <c r="R44" s="52">
        <f>IF(J44="Prov Sum","",IF(MATCH(J44,'[1]Packet Rate Library'!J:J,0),VLOOKUP(J44,'[1]Packet Rate Library'!J:T,9,FALSE),""))</f>
        <v>0</v>
      </c>
      <c r="S44" s="53">
        <v>31.986999999999998</v>
      </c>
      <c r="T44" s="16">
        <f>IF(J44="SC024",N44,IF(ISERROR(S44),"",IF(J44="PROV SUM",N44,L44*S44)))</f>
        <v>543.779</v>
      </c>
      <c r="V44" s="70" t="s">
        <v>104</v>
      </c>
      <c r="W44" s="73">
        <v>17</v>
      </c>
      <c r="X44" s="53">
        <v>31.986999999999998</v>
      </c>
      <c r="Y44" s="91">
        <f t="shared" si="0"/>
        <v>543.779</v>
      </c>
      <c r="Z44" s="26"/>
      <c r="AA44" s="100">
        <v>0</v>
      </c>
      <c r="AB44" s="101">
        <f t="shared" si="1"/>
        <v>0</v>
      </c>
      <c r="AC44" s="103">
        <v>0</v>
      </c>
      <c r="AD44" s="104">
        <f t="shared" si="2"/>
        <v>0</v>
      </c>
      <c r="AE44" s="157">
        <f t="shared" si="3"/>
        <v>0</v>
      </c>
    </row>
    <row r="45" spans="1:31" ht="31.5" thickBot="1" x14ac:dyDescent="0.3">
      <c r="A45" s="29"/>
      <c r="B45" s="76" t="s">
        <v>88</v>
      </c>
      <c r="C45" s="31" t="s">
        <v>312</v>
      </c>
      <c r="D45" s="32" t="s">
        <v>25</v>
      </c>
      <c r="E45" s="33" t="s">
        <v>445</v>
      </c>
      <c r="F45" s="29"/>
      <c r="G45" s="29"/>
      <c r="H45" s="34">
        <v>7.3159999999999998</v>
      </c>
      <c r="I45" s="29"/>
      <c r="J45" s="35" t="s">
        <v>380</v>
      </c>
      <c r="K45" s="29" t="s">
        <v>381</v>
      </c>
      <c r="L45" s="36">
        <v>1</v>
      </c>
      <c r="M45" s="51">
        <v>300</v>
      </c>
      <c r="N45" s="25">
        <v>300</v>
      </c>
      <c r="O45" s="26"/>
      <c r="P45" s="15" t="e">
        <f>SUMIF('[1]Planned Maint v6.2 CSV File'!A:A,J45,'[1]Planned Maint v6.2 CSV File'!I:I)</f>
        <v>#VALUE!</v>
      </c>
      <c r="Q45" s="16">
        <f>IF(J45="PROV SUM",N45,L45*P45)</f>
        <v>300</v>
      </c>
      <c r="R45" s="52" t="str">
        <f>IF(J45="Prov Sum","",IF(MATCH(J45,'[1]Packet Rate Library'!J:J,0),VLOOKUP(J45,'[1]Packet Rate Library'!J:T,9,FALSE),""))</f>
        <v/>
      </c>
      <c r="S45" s="53" t="s">
        <v>382</v>
      </c>
      <c r="T45" s="16">
        <f>IF(J45="SC024",N45,IF(ISERROR(S45),"",IF(J45="PROV SUM",N45,L45*S45)))</f>
        <v>300</v>
      </c>
      <c r="V45" s="29" t="s">
        <v>381</v>
      </c>
      <c r="W45" s="36">
        <v>1</v>
      </c>
      <c r="X45" s="53" t="s">
        <v>382</v>
      </c>
      <c r="Y45" s="91">
        <v>300</v>
      </c>
      <c r="Z45" s="26"/>
      <c r="AA45" s="100">
        <v>0</v>
      </c>
      <c r="AB45" s="101">
        <f t="shared" si="1"/>
        <v>0</v>
      </c>
      <c r="AC45" s="103">
        <v>0</v>
      </c>
      <c r="AD45" s="104">
        <f t="shared" si="2"/>
        <v>0</v>
      </c>
      <c r="AE45" s="157">
        <f t="shared" si="3"/>
        <v>0</v>
      </c>
    </row>
    <row r="46" spans="1:31" ht="15.75" thickBot="1" x14ac:dyDescent="0.3"/>
    <row r="47" spans="1:31" ht="15.75" thickBot="1" x14ac:dyDescent="0.3">
      <c r="S47" s="88" t="s">
        <v>5</v>
      </c>
      <c r="T47" s="89">
        <f>SUM(T8:T45)</f>
        <v>14003.534678000002</v>
      </c>
      <c r="U47" s="84"/>
      <c r="V47" s="29"/>
      <c r="W47" s="36"/>
      <c r="X47" s="88" t="s">
        <v>5</v>
      </c>
      <c r="Y47" s="89">
        <f>SUM(Y8:Y45)</f>
        <v>14003.534678000002</v>
      </c>
      <c r="Z47" s="26"/>
      <c r="AA47" s="98"/>
      <c r="AB47" s="143">
        <f>SUM(AB8:AB45)</f>
        <v>0</v>
      </c>
      <c r="AC47" s="98"/>
      <c r="AD47" s="144">
        <f>SUM(AD8:AD45)</f>
        <v>0</v>
      </c>
      <c r="AE47" s="158">
        <f>SUM(AE8:AE45)</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7:S41 S8:S9 S11 S13:S15 S17:S24 S26:S31 S33:S35 S43:S45 X37:X41 X8:X9 X11 X13:X15 X17:X24 X26:X31 X33:X35 X43:X45" xr:uid="{00000000-0002-0000-0A00-000000000000}">
      <formula1>P8</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E58"/>
  <sheetViews>
    <sheetView topLeftCell="B1" zoomScale="70" zoomScaleNormal="70" workbookViewId="0">
      <pane xSplit="9" ySplit="5" topLeftCell="K39" activePane="bottomRight" state="frozen"/>
      <selection activeCell="B1" sqref="B1"/>
      <selection pane="topRight" activeCell="K1" sqref="K1"/>
      <selection pane="bottomLeft" activeCell="B6" sqref="B6"/>
      <selection pane="bottomRight" activeCell="AA34" sqref="AA34:AA38"/>
    </sheetView>
  </sheetViews>
  <sheetFormatPr defaultRowHeight="15" x14ac:dyDescent="0.25"/>
  <cols>
    <col min="1" max="1" width="14.5703125" hidden="1" customWidth="1"/>
    <col min="2" max="2" width="18.140625" customWidth="1"/>
    <col min="3" max="3" width="22.7109375" customWidth="1"/>
    <col min="4" max="4" width="12.7109375" customWidth="1"/>
    <col min="5" max="5" width="84.855468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19" width="18.7109375" bestFit="1" customWidth="1"/>
    <col min="20" max="20" width="19.140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446</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49</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49</v>
      </c>
      <c r="C7" s="6" t="s">
        <v>372</v>
      </c>
      <c r="D7" s="7" t="s">
        <v>379</v>
      </c>
      <c r="E7" s="8"/>
      <c r="F7" s="42"/>
      <c r="G7" s="42"/>
      <c r="H7" s="10"/>
      <c r="I7" s="42"/>
      <c r="J7" s="11"/>
      <c r="K7" s="11"/>
      <c r="L7" s="11"/>
      <c r="M7" s="11"/>
      <c r="N7" s="11"/>
      <c r="O7" s="26"/>
      <c r="P7" s="24"/>
      <c r="Q7" s="50"/>
      <c r="R7" s="50"/>
      <c r="S7" s="50"/>
      <c r="T7" s="50"/>
      <c r="AA7" s="98"/>
      <c r="AB7" s="98"/>
      <c r="AC7" s="98"/>
      <c r="AD7" s="98"/>
    </row>
    <row r="8" spans="1:31" ht="75.75" thickBot="1" x14ac:dyDescent="0.3">
      <c r="A8" s="42"/>
      <c r="B8" s="5" t="s">
        <v>49</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30.75" thickBot="1" x14ac:dyDescent="0.3">
      <c r="A9" s="42"/>
      <c r="B9" s="5" t="s">
        <v>49</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56" si="0">W9*X9</f>
        <v>399.99552</v>
      </c>
      <c r="Z9" s="26"/>
      <c r="AA9" s="100">
        <v>0</v>
      </c>
      <c r="AB9" s="101">
        <f t="shared" ref="AB9:AB49" si="1">Y9*AA9</f>
        <v>0</v>
      </c>
      <c r="AC9" s="103">
        <v>0</v>
      </c>
      <c r="AD9" s="104">
        <f t="shared" ref="AD9:AD49" si="2">Y9*AC9</f>
        <v>0</v>
      </c>
      <c r="AE9" s="157">
        <f t="shared" ref="AE9:AE56" si="3">AB9-AD9</f>
        <v>0</v>
      </c>
    </row>
    <row r="10" spans="1:31" ht="15.75" thickBot="1" x14ac:dyDescent="0.3">
      <c r="A10" s="22"/>
      <c r="B10" s="5" t="s">
        <v>49</v>
      </c>
      <c r="C10" s="6" t="s">
        <v>308</v>
      </c>
      <c r="D10" s="7" t="s">
        <v>379</v>
      </c>
      <c r="E10" s="8"/>
      <c r="F10" s="9"/>
      <c r="G10" s="9"/>
      <c r="H10" s="10"/>
      <c r="I10" s="9"/>
      <c r="J10" s="11"/>
      <c r="K10" s="12"/>
      <c r="L10" s="51"/>
      <c r="M10" s="11"/>
      <c r="N10" s="14"/>
      <c r="O10" s="26"/>
      <c r="P10" s="24"/>
      <c r="Q10" s="50"/>
      <c r="R10" s="50"/>
      <c r="S10" s="50"/>
      <c r="T10" s="50"/>
      <c r="V10" s="12"/>
      <c r="W10" s="51"/>
      <c r="X10" s="50"/>
      <c r="Y10" s="91"/>
      <c r="Z10" s="26"/>
      <c r="AA10" s="100"/>
      <c r="AB10" s="101"/>
      <c r="AC10" s="103"/>
      <c r="AD10" s="104"/>
      <c r="AE10" s="157">
        <f t="shared" si="3"/>
        <v>0</v>
      </c>
    </row>
    <row r="11" spans="1:31" ht="30.75" thickBot="1" x14ac:dyDescent="0.3">
      <c r="A11" s="22"/>
      <c r="B11" s="5" t="s">
        <v>49</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49</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5.75" thickBot="1" x14ac:dyDescent="0.3">
      <c r="A13" s="22"/>
      <c r="B13" s="5" t="s">
        <v>49</v>
      </c>
      <c r="C13" s="6"/>
      <c r="D13" s="7"/>
      <c r="E13" s="8"/>
      <c r="F13" s="9"/>
      <c r="G13" s="9"/>
      <c r="H13" s="10"/>
      <c r="I13" s="9"/>
      <c r="J13" s="11"/>
      <c r="K13" s="12"/>
      <c r="L13" s="51"/>
      <c r="M13" s="13"/>
      <c r="N13" s="14"/>
      <c r="O13" s="26"/>
      <c r="P13" s="24"/>
      <c r="Q13" s="50"/>
      <c r="R13" s="50"/>
      <c r="S13" s="50"/>
      <c r="T13" s="50"/>
      <c r="V13" s="12"/>
      <c r="W13" s="51"/>
      <c r="X13" s="50"/>
      <c r="Y13" s="91"/>
      <c r="Z13" s="26"/>
      <c r="AA13" s="100"/>
      <c r="AB13" s="101"/>
      <c r="AC13" s="103"/>
      <c r="AD13" s="104"/>
      <c r="AE13" s="157">
        <f t="shared" si="3"/>
        <v>0</v>
      </c>
    </row>
    <row r="14" spans="1:31" ht="46.5" thickBot="1" x14ac:dyDescent="0.3">
      <c r="A14" s="22"/>
      <c r="B14" s="5" t="s">
        <v>49</v>
      </c>
      <c r="C14" s="54" t="s">
        <v>189</v>
      </c>
      <c r="D14" s="7" t="s">
        <v>379</v>
      </c>
      <c r="E14" s="153" t="s">
        <v>524</v>
      </c>
      <c r="F14" s="9"/>
      <c r="G14" s="9"/>
      <c r="H14" s="10"/>
      <c r="I14" s="9"/>
      <c r="J14" s="11"/>
      <c r="K14" s="12"/>
      <c r="L14" s="51"/>
      <c r="M14" s="11"/>
      <c r="N14" s="51"/>
      <c r="O14" s="26"/>
      <c r="P14" s="35"/>
      <c r="Q14" s="55"/>
      <c r="R14" s="55"/>
      <c r="S14" s="55"/>
      <c r="T14" s="55"/>
      <c r="V14" s="12"/>
      <c r="W14" s="51"/>
      <c r="X14" s="55"/>
      <c r="Y14" s="91"/>
      <c r="Z14" s="26"/>
      <c r="AA14" s="100"/>
      <c r="AB14" s="101"/>
      <c r="AC14" s="103"/>
      <c r="AD14" s="104"/>
      <c r="AE14" s="157">
        <f t="shared" si="3"/>
        <v>0</v>
      </c>
    </row>
    <row r="15" spans="1:31" ht="30.75" thickBot="1" x14ac:dyDescent="0.3">
      <c r="A15" s="22"/>
      <c r="B15" s="5" t="s">
        <v>49</v>
      </c>
      <c r="C15" s="54" t="s">
        <v>189</v>
      </c>
      <c r="D15" s="7" t="s">
        <v>25</v>
      </c>
      <c r="E15" s="8" t="s">
        <v>337</v>
      </c>
      <c r="F15" s="9"/>
      <c r="G15" s="9"/>
      <c r="H15" s="10">
        <v>6.91</v>
      </c>
      <c r="I15" s="9"/>
      <c r="J15" s="11" t="s">
        <v>338</v>
      </c>
      <c r="K15" s="12" t="s">
        <v>79</v>
      </c>
      <c r="L15" s="51">
        <v>6</v>
      </c>
      <c r="M15" s="13">
        <v>20.13</v>
      </c>
      <c r="N15" s="51">
        <v>120.78</v>
      </c>
      <c r="O15" s="26"/>
      <c r="P15" s="15" t="e">
        <f>SUMIF('[1]Planned Maint v6.2 CSV File'!A:A,J15,'[1]Planned Maint v6.2 CSV File'!I:I)</f>
        <v>#VALUE!</v>
      </c>
      <c r="Q15" s="16" t="e">
        <f t="shared" ref="Q15:Q22" si="4">IF(J15="PROV SUM",N15,L15*P15)</f>
        <v>#VALUE!</v>
      </c>
      <c r="R15" s="52">
        <f>IF(J15="Prov Sum","",IF(MATCH(J15,'[1]Packet Rate Library'!J:J,0),VLOOKUP(J15,'[1]Packet Rate Library'!J:T,9,FALSE),""))</f>
        <v>0</v>
      </c>
      <c r="S15" s="53">
        <v>14.594249999999999</v>
      </c>
      <c r="T15" s="16">
        <f t="shared" ref="T15:T22" si="5">IF(J15="SC024",N15,IF(ISERROR(S15),"",IF(J15="PROV SUM",N15,L15*S15)))</f>
        <v>87.565499999999986</v>
      </c>
      <c r="V15" s="12" t="s">
        <v>79</v>
      </c>
      <c r="W15" s="51">
        <v>6</v>
      </c>
      <c r="X15" s="53">
        <v>14.594249999999999</v>
      </c>
      <c r="Y15" s="91">
        <f t="shared" si="0"/>
        <v>87.565499999999986</v>
      </c>
      <c r="Z15" s="26"/>
      <c r="AA15" s="100">
        <v>0</v>
      </c>
      <c r="AB15" s="101">
        <f t="shared" si="1"/>
        <v>0</v>
      </c>
      <c r="AC15" s="103">
        <v>0</v>
      </c>
      <c r="AD15" s="104">
        <f t="shared" si="2"/>
        <v>0</v>
      </c>
      <c r="AE15" s="157">
        <f t="shared" si="3"/>
        <v>0</v>
      </c>
    </row>
    <row r="16" spans="1:31" ht="45.75" thickBot="1" x14ac:dyDescent="0.3">
      <c r="A16" s="22"/>
      <c r="B16" s="5" t="s">
        <v>49</v>
      </c>
      <c r="C16" s="54" t="s">
        <v>189</v>
      </c>
      <c r="D16" s="7" t="s">
        <v>25</v>
      </c>
      <c r="E16" s="8" t="s">
        <v>203</v>
      </c>
      <c r="F16" s="9"/>
      <c r="G16" s="9"/>
      <c r="H16" s="10">
        <v>6.1270000000000104</v>
      </c>
      <c r="I16" s="9"/>
      <c r="J16" s="11" t="s">
        <v>204</v>
      </c>
      <c r="K16" s="12" t="s">
        <v>104</v>
      </c>
      <c r="L16" s="51">
        <v>12</v>
      </c>
      <c r="M16" s="13">
        <v>6.04</v>
      </c>
      <c r="N16" s="51">
        <v>72.48</v>
      </c>
      <c r="O16" s="26"/>
      <c r="P16" s="15" t="e">
        <f>SUMIF('[1]Planned Maint v6.2 CSV File'!A:A,J16,'[1]Planned Maint v6.2 CSV File'!I:I)</f>
        <v>#VALUE!</v>
      </c>
      <c r="Q16" s="16" t="e">
        <f t="shared" si="4"/>
        <v>#VALUE!</v>
      </c>
      <c r="R16" s="52">
        <f>IF(J16="Prov Sum","",IF(MATCH(J16,'[1]Packet Rate Library'!J:J,0),VLOOKUP(J16,'[1]Packet Rate Library'!J:T,9,FALSE),""))</f>
        <v>0</v>
      </c>
      <c r="S16" s="53">
        <v>4.3789999999999996</v>
      </c>
      <c r="T16" s="16">
        <f t="shared" si="5"/>
        <v>52.547999999999995</v>
      </c>
      <c r="V16" s="12" t="s">
        <v>104</v>
      </c>
      <c r="W16" s="51">
        <v>12</v>
      </c>
      <c r="X16" s="53">
        <v>4.3789999999999996</v>
      </c>
      <c r="Y16" s="91">
        <f t="shared" si="0"/>
        <v>52.547999999999995</v>
      </c>
      <c r="Z16" s="26"/>
      <c r="AA16" s="100">
        <v>0</v>
      </c>
      <c r="AB16" s="101">
        <f t="shared" si="1"/>
        <v>0</v>
      </c>
      <c r="AC16" s="103">
        <v>0</v>
      </c>
      <c r="AD16" s="104">
        <f t="shared" si="2"/>
        <v>0</v>
      </c>
      <c r="AE16" s="157">
        <f t="shared" si="3"/>
        <v>0</v>
      </c>
    </row>
    <row r="17" spans="1:31" ht="30.75" thickBot="1" x14ac:dyDescent="0.3">
      <c r="A17" s="22"/>
      <c r="B17" s="5" t="s">
        <v>49</v>
      </c>
      <c r="C17" s="54" t="s">
        <v>189</v>
      </c>
      <c r="D17" s="7" t="s">
        <v>25</v>
      </c>
      <c r="E17" s="8" t="s">
        <v>227</v>
      </c>
      <c r="F17" s="9"/>
      <c r="G17" s="9"/>
      <c r="H17" s="10">
        <v>6.1940000000000301</v>
      </c>
      <c r="I17" s="9"/>
      <c r="J17" s="11" t="s">
        <v>228</v>
      </c>
      <c r="K17" s="12" t="s">
        <v>79</v>
      </c>
      <c r="L17" s="51">
        <v>50</v>
      </c>
      <c r="M17" s="13">
        <v>7.02</v>
      </c>
      <c r="N17" s="51">
        <v>351</v>
      </c>
      <c r="O17" s="26"/>
      <c r="P17" s="15" t="e">
        <f>SUMIF('[1]Planned Maint v6.2 CSV File'!A:A,J17,'[1]Planned Maint v6.2 CSV File'!I:I)</f>
        <v>#VALUE!</v>
      </c>
      <c r="Q17" s="16" t="e">
        <f t="shared" si="4"/>
        <v>#VALUE!</v>
      </c>
      <c r="R17" s="52">
        <f>IF(J17="Prov Sum","",IF(MATCH(J17,'[1]Packet Rate Library'!J:J,0),VLOOKUP(J17,'[1]Packet Rate Library'!J:T,9,FALSE),""))</f>
        <v>0</v>
      </c>
      <c r="S17" s="53">
        <v>5.9669999999999996</v>
      </c>
      <c r="T17" s="16">
        <f t="shared" si="5"/>
        <v>298.34999999999997</v>
      </c>
      <c r="V17" s="12" t="s">
        <v>79</v>
      </c>
      <c r="W17" s="51">
        <v>50</v>
      </c>
      <c r="X17" s="53">
        <v>5.9669999999999996</v>
      </c>
      <c r="Y17" s="91">
        <f t="shared" si="0"/>
        <v>298.34999999999997</v>
      </c>
      <c r="Z17" s="26"/>
      <c r="AA17" s="100">
        <v>0</v>
      </c>
      <c r="AB17" s="101">
        <f t="shared" si="1"/>
        <v>0</v>
      </c>
      <c r="AC17" s="103">
        <v>0</v>
      </c>
      <c r="AD17" s="104">
        <f t="shared" si="2"/>
        <v>0</v>
      </c>
      <c r="AE17" s="157">
        <f t="shared" si="3"/>
        <v>0</v>
      </c>
    </row>
    <row r="18" spans="1:31" ht="45.75" thickBot="1" x14ac:dyDescent="0.3">
      <c r="A18" s="22"/>
      <c r="B18" s="5" t="s">
        <v>49</v>
      </c>
      <c r="C18" s="54" t="s">
        <v>189</v>
      </c>
      <c r="D18" s="7" t="s">
        <v>25</v>
      </c>
      <c r="E18" s="8" t="s">
        <v>248</v>
      </c>
      <c r="F18" s="9"/>
      <c r="G18" s="9"/>
      <c r="H18" s="10">
        <v>6.2350000000000403</v>
      </c>
      <c r="I18" s="9"/>
      <c r="J18" s="11" t="s">
        <v>249</v>
      </c>
      <c r="K18" s="12" t="s">
        <v>104</v>
      </c>
      <c r="L18" s="51">
        <v>28</v>
      </c>
      <c r="M18" s="13">
        <v>5.28</v>
      </c>
      <c r="N18" s="51">
        <v>147.84</v>
      </c>
      <c r="O18" s="26"/>
      <c r="P18" s="15" t="e">
        <f>SUMIF('[1]Planned Maint v6.2 CSV File'!A:A,J18,'[1]Planned Maint v6.2 CSV File'!I:I)</f>
        <v>#VALUE!</v>
      </c>
      <c r="Q18" s="16" t="e">
        <f t="shared" si="4"/>
        <v>#VALUE!</v>
      </c>
      <c r="R18" s="52">
        <f>IF(J18="Prov Sum","",IF(MATCH(J18,'[1]Packet Rate Library'!J:J,0),VLOOKUP(J18,'[1]Packet Rate Library'!J:T,9,FALSE),""))</f>
        <v>0</v>
      </c>
      <c r="S18" s="53">
        <v>4.4880000000000004</v>
      </c>
      <c r="T18" s="16">
        <f t="shared" si="5"/>
        <v>125.66400000000002</v>
      </c>
      <c r="V18" s="12" t="s">
        <v>104</v>
      </c>
      <c r="W18" s="51">
        <v>28</v>
      </c>
      <c r="X18" s="53">
        <v>4.4880000000000004</v>
      </c>
      <c r="Y18" s="91">
        <f t="shared" si="0"/>
        <v>125.66400000000002</v>
      </c>
      <c r="Z18" s="26"/>
      <c r="AA18" s="100">
        <v>0</v>
      </c>
      <c r="AB18" s="101">
        <f t="shared" si="1"/>
        <v>0</v>
      </c>
      <c r="AC18" s="103">
        <v>0</v>
      </c>
      <c r="AD18" s="104">
        <f t="shared" si="2"/>
        <v>0</v>
      </c>
      <c r="AE18" s="157">
        <f t="shared" si="3"/>
        <v>0</v>
      </c>
    </row>
    <row r="19" spans="1:31" ht="30.75" thickBot="1" x14ac:dyDescent="0.3">
      <c r="A19" s="22"/>
      <c r="B19" s="5" t="s">
        <v>49</v>
      </c>
      <c r="C19" s="54" t="s">
        <v>189</v>
      </c>
      <c r="D19" s="7" t="s">
        <v>25</v>
      </c>
      <c r="E19" s="8" t="s">
        <v>415</v>
      </c>
      <c r="F19" s="9"/>
      <c r="G19" s="9"/>
      <c r="H19" s="10">
        <v>6.2360000000000504</v>
      </c>
      <c r="I19" s="9"/>
      <c r="J19" s="11" t="s">
        <v>251</v>
      </c>
      <c r="K19" s="12" t="s">
        <v>79</v>
      </c>
      <c r="L19" s="51">
        <v>19</v>
      </c>
      <c r="M19" s="13">
        <v>25.87</v>
      </c>
      <c r="N19" s="51">
        <v>491.53</v>
      </c>
      <c r="O19" s="26"/>
      <c r="P19" s="15" t="e">
        <f>SUMIF('[1]Planned Maint v6.2 CSV File'!A:A,J19,'[1]Planned Maint v6.2 CSV File'!I:I)</f>
        <v>#VALUE!</v>
      </c>
      <c r="Q19" s="16" t="e">
        <f t="shared" si="4"/>
        <v>#VALUE!</v>
      </c>
      <c r="R19" s="52">
        <f>IF(J19="Prov Sum","",IF(MATCH(J19,'[1]Packet Rate Library'!J:J,0),VLOOKUP(J19,'[1]Packet Rate Library'!J:T,9,FALSE),""))</f>
        <v>0</v>
      </c>
      <c r="S19" s="53">
        <v>21.9895</v>
      </c>
      <c r="T19" s="16">
        <f t="shared" si="5"/>
        <v>417.8005</v>
      </c>
      <c r="V19" s="12" t="s">
        <v>79</v>
      </c>
      <c r="W19" s="51">
        <v>19</v>
      </c>
      <c r="X19" s="53">
        <v>21.9895</v>
      </c>
      <c r="Y19" s="91">
        <f t="shared" si="0"/>
        <v>417.8005</v>
      </c>
      <c r="Z19" s="26"/>
      <c r="AA19" s="100">
        <v>0</v>
      </c>
      <c r="AB19" s="101">
        <f t="shared" si="1"/>
        <v>0</v>
      </c>
      <c r="AC19" s="103">
        <v>0</v>
      </c>
      <c r="AD19" s="104">
        <f t="shared" si="2"/>
        <v>0</v>
      </c>
      <c r="AE19" s="157">
        <f t="shared" si="3"/>
        <v>0</v>
      </c>
    </row>
    <row r="20" spans="1:31" ht="30.75" thickBot="1" x14ac:dyDescent="0.3">
      <c r="A20" s="22"/>
      <c r="B20" s="5" t="s">
        <v>49</v>
      </c>
      <c r="C20" s="54" t="s">
        <v>189</v>
      </c>
      <c r="D20" s="7" t="s">
        <v>25</v>
      </c>
      <c r="E20" s="8" t="s">
        <v>416</v>
      </c>
      <c r="F20" s="9"/>
      <c r="G20" s="9"/>
      <c r="H20" s="10">
        <v>6.2370000000000498</v>
      </c>
      <c r="I20" s="9"/>
      <c r="J20" s="11" t="s">
        <v>253</v>
      </c>
      <c r="K20" s="12" t="s">
        <v>104</v>
      </c>
      <c r="L20" s="51">
        <v>30</v>
      </c>
      <c r="M20" s="13">
        <v>6.28</v>
      </c>
      <c r="N20" s="51">
        <v>188.4</v>
      </c>
      <c r="O20" s="26"/>
      <c r="P20" s="15" t="e">
        <f>SUMIF('[1]Planned Maint v6.2 CSV File'!A:A,J20,'[1]Planned Maint v6.2 CSV File'!I:I)</f>
        <v>#VALUE!</v>
      </c>
      <c r="Q20" s="16" t="e">
        <f t="shared" si="4"/>
        <v>#VALUE!</v>
      </c>
      <c r="R20" s="52">
        <f>IF(J20="Prov Sum","",IF(MATCH(J20,'[1]Packet Rate Library'!J:J,0),VLOOKUP(J20,'[1]Packet Rate Library'!J:T,9,FALSE),""))</f>
        <v>0</v>
      </c>
      <c r="S20" s="53">
        <v>5.3380000000000001</v>
      </c>
      <c r="T20" s="16">
        <f t="shared" si="5"/>
        <v>160.14000000000001</v>
      </c>
      <c r="V20" s="12" t="s">
        <v>104</v>
      </c>
      <c r="W20" s="51">
        <v>30</v>
      </c>
      <c r="X20" s="53">
        <v>5.3380000000000001</v>
      </c>
      <c r="Y20" s="91">
        <f t="shared" si="0"/>
        <v>160.14000000000001</v>
      </c>
      <c r="Z20" s="26"/>
      <c r="AA20" s="100">
        <v>0</v>
      </c>
      <c r="AB20" s="101">
        <f t="shared" si="1"/>
        <v>0</v>
      </c>
      <c r="AC20" s="103">
        <v>0</v>
      </c>
      <c r="AD20" s="104">
        <f t="shared" si="2"/>
        <v>0</v>
      </c>
      <c r="AE20" s="157">
        <f t="shared" si="3"/>
        <v>0</v>
      </c>
    </row>
    <row r="21" spans="1:31" ht="45.75" thickBot="1" x14ac:dyDescent="0.3">
      <c r="A21" s="22"/>
      <c r="B21" s="5" t="s">
        <v>49</v>
      </c>
      <c r="C21" s="54" t="s">
        <v>189</v>
      </c>
      <c r="D21" s="7" t="s">
        <v>25</v>
      </c>
      <c r="E21" s="8" t="s">
        <v>417</v>
      </c>
      <c r="F21" s="9"/>
      <c r="G21" s="9"/>
      <c r="H21" s="10">
        <v>6.2380000000000502</v>
      </c>
      <c r="I21" s="9"/>
      <c r="J21" s="11" t="s">
        <v>255</v>
      </c>
      <c r="K21" s="12" t="s">
        <v>139</v>
      </c>
      <c r="L21" s="51">
        <v>5</v>
      </c>
      <c r="M21" s="13">
        <v>20.71</v>
      </c>
      <c r="N21" s="51">
        <v>103.55</v>
      </c>
      <c r="O21" s="26"/>
      <c r="P21" s="15" t="e">
        <f>SUMIF('[1]Planned Maint v6.2 CSV File'!A:A,J21,'[1]Planned Maint v6.2 CSV File'!I:I)</f>
        <v>#VALUE!</v>
      </c>
      <c r="Q21" s="16" t="e">
        <f t="shared" si="4"/>
        <v>#VALUE!</v>
      </c>
      <c r="R21" s="52">
        <f>IF(J21="Prov Sum","",IF(MATCH(J21,'[1]Packet Rate Library'!J:J,0),VLOOKUP(J21,'[1]Packet Rate Library'!J:T,9,FALSE),""))</f>
        <v>0</v>
      </c>
      <c r="S21" s="53">
        <v>17.6035</v>
      </c>
      <c r="T21" s="16">
        <f t="shared" si="5"/>
        <v>88.017499999999998</v>
      </c>
      <c r="V21" s="12" t="s">
        <v>139</v>
      </c>
      <c r="W21" s="51">
        <v>5</v>
      </c>
      <c r="X21" s="53">
        <v>17.6035</v>
      </c>
      <c r="Y21" s="91">
        <f t="shared" si="0"/>
        <v>88.017499999999998</v>
      </c>
      <c r="Z21" s="26"/>
      <c r="AA21" s="100">
        <v>0</v>
      </c>
      <c r="AB21" s="101">
        <f t="shared" si="1"/>
        <v>0</v>
      </c>
      <c r="AC21" s="103">
        <v>0</v>
      </c>
      <c r="AD21" s="104">
        <f t="shared" si="2"/>
        <v>0</v>
      </c>
      <c r="AE21" s="157">
        <f t="shared" si="3"/>
        <v>0</v>
      </c>
    </row>
    <row r="22" spans="1:31" ht="45.75" thickBot="1" x14ac:dyDescent="0.3">
      <c r="A22" s="22"/>
      <c r="B22" s="5" t="s">
        <v>49</v>
      </c>
      <c r="C22" s="54" t="s">
        <v>189</v>
      </c>
      <c r="D22" s="7" t="s">
        <v>25</v>
      </c>
      <c r="E22" s="8" t="s">
        <v>209</v>
      </c>
      <c r="F22" s="9"/>
      <c r="G22" s="9"/>
      <c r="H22" s="10">
        <v>6.3050000000000699</v>
      </c>
      <c r="I22" s="9"/>
      <c r="J22" s="11" t="s">
        <v>210</v>
      </c>
      <c r="K22" s="12" t="s">
        <v>79</v>
      </c>
      <c r="L22" s="51">
        <v>1</v>
      </c>
      <c r="M22" s="13">
        <v>33.5</v>
      </c>
      <c r="N22" s="51">
        <v>33.5</v>
      </c>
      <c r="O22" s="26"/>
      <c r="P22" s="15" t="e">
        <f>SUMIF('[1]Planned Maint v6.2 CSV File'!A:A,J22,'[1]Planned Maint v6.2 CSV File'!I:I)</f>
        <v>#VALUE!</v>
      </c>
      <c r="Q22" s="16" t="e">
        <f t="shared" si="4"/>
        <v>#VALUE!</v>
      </c>
      <c r="R22" s="52">
        <f>IF(J22="Prov Sum","",IF(MATCH(J22,'[1]Packet Rate Library'!J:J,0),VLOOKUP(J22,'[1]Packet Rate Library'!J:T,9,FALSE),""))</f>
        <v>0</v>
      </c>
      <c r="S22" s="53">
        <v>24.287499999999998</v>
      </c>
      <c r="T22" s="16">
        <f t="shared" si="5"/>
        <v>24.287499999999998</v>
      </c>
      <c r="V22" s="12" t="s">
        <v>79</v>
      </c>
      <c r="W22" s="51">
        <v>1</v>
      </c>
      <c r="X22" s="53">
        <v>24.287499999999998</v>
      </c>
      <c r="Y22" s="91">
        <f t="shared" si="0"/>
        <v>24.287499999999998</v>
      </c>
      <c r="Z22" s="26"/>
      <c r="AA22" s="100">
        <v>0</v>
      </c>
      <c r="AB22" s="101">
        <f t="shared" si="1"/>
        <v>0</v>
      </c>
      <c r="AC22" s="103">
        <v>0</v>
      </c>
      <c r="AD22" s="104">
        <f t="shared" si="2"/>
        <v>0</v>
      </c>
      <c r="AE22" s="157">
        <f t="shared" si="3"/>
        <v>0</v>
      </c>
    </row>
    <row r="23" spans="1:31" ht="15.75" thickBot="1" x14ac:dyDescent="0.3">
      <c r="A23" s="22"/>
      <c r="B23" s="5" t="s">
        <v>49</v>
      </c>
      <c r="C23" s="54" t="s">
        <v>72</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90.75" thickBot="1" x14ac:dyDescent="0.3">
      <c r="A24" s="22"/>
      <c r="B24" s="5" t="s">
        <v>49</v>
      </c>
      <c r="C24" s="54" t="s">
        <v>72</v>
      </c>
      <c r="D24" s="7" t="s">
        <v>25</v>
      </c>
      <c r="E24" s="8" t="s">
        <v>97</v>
      </c>
      <c r="F24" s="9"/>
      <c r="G24" s="9"/>
      <c r="H24" s="10">
        <v>3.2189999999999901</v>
      </c>
      <c r="I24" s="9"/>
      <c r="J24" s="11" t="s">
        <v>98</v>
      </c>
      <c r="K24" s="12" t="s">
        <v>79</v>
      </c>
      <c r="L24" s="51">
        <v>40</v>
      </c>
      <c r="M24" s="13">
        <v>133.30000000000001</v>
      </c>
      <c r="N24" s="51">
        <v>5332</v>
      </c>
      <c r="O24" s="56"/>
      <c r="P24" s="15" t="e">
        <f>SUMIF('[1]Planned Maint v6.2 CSV File'!A:A,J24,'[1]Planned Maint v6.2 CSV File'!I:I)</f>
        <v>#VALUE!</v>
      </c>
      <c r="Q24" s="16" t="e">
        <f>IF(J24="PROV SUM",N24,L24*P24)</f>
        <v>#VALUE!</v>
      </c>
      <c r="R24" s="52">
        <f>IF(J24="Prov Sum","",IF(MATCH(J24,'[1]Packet Rate Library'!J:J,0),VLOOKUP(J24,'[1]Packet Rate Library'!J:T,9,FALSE),""))</f>
        <v>0</v>
      </c>
      <c r="S24" s="53">
        <v>106.64000000000001</v>
      </c>
      <c r="T24" s="16">
        <f>IF(J24="SC024",N24,IF(ISERROR(S24),"",IF(J24="PROV SUM",N24,L24*S24)))</f>
        <v>4265.6000000000004</v>
      </c>
      <c r="V24" s="12" t="s">
        <v>79</v>
      </c>
      <c r="W24" s="51">
        <v>40</v>
      </c>
      <c r="X24" s="53">
        <v>106.64000000000001</v>
      </c>
      <c r="Y24" s="91">
        <f t="shared" si="0"/>
        <v>4265.6000000000004</v>
      </c>
      <c r="Z24" s="26"/>
      <c r="AA24" s="100">
        <v>0</v>
      </c>
      <c r="AB24" s="101">
        <f t="shared" si="1"/>
        <v>0</v>
      </c>
      <c r="AC24" s="103">
        <v>0</v>
      </c>
      <c r="AD24" s="104">
        <f t="shared" si="2"/>
        <v>0</v>
      </c>
      <c r="AE24" s="157">
        <f t="shared" si="3"/>
        <v>0</v>
      </c>
    </row>
    <row r="25" spans="1:31" ht="45.75" thickBot="1" x14ac:dyDescent="0.3">
      <c r="A25" s="22"/>
      <c r="B25" s="5" t="s">
        <v>49</v>
      </c>
      <c r="C25" s="54" t="s">
        <v>72</v>
      </c>
      <c r="D25" s="7" t="s">
        <v>25</v>
      </c>
      <c r="E25" s="8" t="s">
        <v>152</v>
      </c>
      <c r="F25" s="9"/>
      <c r="G25" s="9"/>
      <c r="H25" s="10">
        <v>3.3630000000000102</v>
      </c>
      <c r="I25" s="9"/>
      <c r="J25" s="11" t="s">
        <v>153</v>
      </c>
      <c r="K25" s="12" t="s">
        <v>139</v>
      </c>
      <c r="L25" s="51">
        <v>2</v>
      </c>
      <c r="M25" s="13">
        <v>20.13</v>
      </c>
      <c r="N25" s="51">
        <v>40.26</v>
      </c>
      <c r="O25" s="56"/>
      <c r="P25" s="15" t="e">
        <f>SUMIF('[1]Planned Maint v6.2 CSV File'!A:A,J25,'[1]Planned Maint v6.2 CSV File'!I:I)</f>
        <v>#VALUE!</v>
      </c>
      <c r="Q25" s="16" t="e">
        <f>IF(J25="PROV SUM",N25,L25*P25)</f>
        <v>#VALUE!</v>
      </c>
      <c r="R25" s="52">
        <f>IF(J25="Prov Sum","",IF(MATCH(J25,'[1]Packet Rate Library'!J:J,0),VLOOKUP(J25,'[1]Packet Rate Library'!J:T,9,FALSE),""))</f>
        <v>0</v>
      </c>
      <c r="S25" s="53">
        <v>14.918342999999998</v>
      </c>
      <c r="T25" s="16">
        <f>IF(J25="SC024",N25,IF(ISERROR(S25),"",IF(J25="PROV SUM",N25,L25*S25)))</f>
        <v>29.836685999999997</v>
      </c>
      <c r="V25" s="12" t="s">
        <v>139</v>
      </c>
      <c r="W25" s="51">
        <v>2</v>
      </c>
      <c r="X25" s="53">
        <v>14.918342999999998</v>
      </c>
      <c r="Y25" s="91">
        <f t="shared" si="0"/>
        <v>29.836685999999997</v>
      </c>
      <c r="Z25" s="26"/>
      <c r="AA25" s="100">
        <v>0</v>
      </c>
      <c r="AB25" s="101">
        <f t="shared" si="1"/>
        <v>0</v>
      </c>
      <c r="AC25" s="103">
        <v>0</v>
      </c>
      <c r="AD25" s="104">
        <f t="shared" si="2"/>
        <v>0</v>
      </c>
      <c r="AE25" s="157">
        <f t="shared" si="3"/>
        <v>0</v>
      </c>
    </row>
    <row r="26" spans="1:31" ht="45.75" thickBot="1" x14ac:dyDescent="0.3">
      <c r="A26" s="22"/>
      <c r="B26" s="5" t="s">
        <v>49</v>
      </c>
      <c r="C26" s="54" t="s">
        <v>72</v>
      </c>
      <c r="D26" s="7" t="s">
        <v>25</v>
      </c>
      <c r="E26" s="8" t="s">
        <v>154</v>
      </c>
      <c r="F26" s="9"/>
      <c r="G26" s="9"/>
      <c r="H26" s="10">
        <v>3.3640000000000101</v>
      </c>
      <c r="I26" s="9"/>
      <c r="J26" s="11" t="s">
        <v>155</v>
      </c>
      <c r="K26" s="12" t="s">
        <v>139</v>
      </c>
      <c r="L26" s="51">
        <v>20</v>
      </c>
      <c r="M26" s="13">
        <v>20.13</v>
      </c>
      <c r="N26" s="51">
        <v>402.6</v>
      </c>
      <c r="O26" s="56"/>
      <c r="P26" s="15" t="e">
        <f>SUMIF('[1]Planned Maint v6.2 CSV File'!A:A,J26,'[1]Planned Maint v6.2 CSV File'!I:I)</f>
        <v>#VALUE!</v>
      </c>
      <c r="Q26" s="16" t="e">
        <f>IF(J26="PROV SUM",N26,L26*P26)</f>
        <v>#VALUE!</v>
      </c>
      <c r="R26" s="52">
        <f>IF(J26="Prov Sum","",IF(MATCH(J26,'[1]Packet Rate Library'!J:J,0),VLOOKUP(J26,'[1]Packet Rate Library'!J:T,9,FALSE),""))</f>
        <v>0</v>
      </c>
      <c r="S26" s="53">
        <v>14.918342999999998</v>
      </c>
      <c r="T26" s="16">
        <f>IF(J26="SC024",N26,IF(ISERROR(S26),"",IF(J26="PROV SUM",N26,L26*S26)))</f>
        <v>298.36685999999997</v>
      </c>
      <c r="V26" s="12" t="s">
        <v>139</v>
      </c>
      <c r="W26" s="51">
        <v>20</v>
      </c>
      <c r="X26" s="53">
        <v>14.918342999999998</v>
      </c>
      <c r="Y26" s="91">
        <f t="shared" si="0"/>
        <v>298.36685999999997</v>
      </c>
      <c r="Z26" s="26"/>
      <c r="AA26" s="100">
        <v>0</v>
      </c>
      <c r="AB26" s="101">
        <f t="shared" si="1"/>
        <v>0</v>
      </c>
      <c r="AC26" s="103">
        <v>0</v>
      </c>
      <c r="AD26" s="104">
        <f t="shared" si="2"/>
        <v>0</v>
      </c>
      <c r="AE26" s="157">
        <f t="shared" si="3"/>
        <v>0</v>
      </c>
    </row>
    <row r="27" spans="1:31" ht="15.75" thickBot="1" x14ac:dyDescent="0.3">
      <c r="A27" s="22"/>
      <c r="B27" s="5" t="s">
        <v>49</v>
      </c>
      <c r="C27" s="54" t="s">
        <v>164</v>
      </c>
      <c r="D27" s="7" t="s">
        <v>379</v>
      </c>
      <c r="E27" s="8"/>
      <c r="F27" s="9"/>
      <c r="G27" s="9"/>
      <c r="H27" s="10"/>
      <c r="I27" s="9"/>
      <c r="J27" s="11"/>
      <c r="K27" s="12"/>
      <c r="L27" s="51"/>
      <c r="M27" s="11"/>
      <c r="N27" s="51"/>
      <c r="O27" s="56"/>
      <c r="P27" s="35"/>
      <c r="Q27" s="55"/>
      <c r="R27" s="55"/>
      <c r="S27" s="55"/>
      <c r="T27" s="55"/>
      <c r="V27" s="12"/>
      <c r="W27" s="51"/>
      <c r="X27" s="55"/>
      <c r="Y27" s="91">
        <f t="shared" si="0"/>
        <v>0</v>
      </c>
      <c r="Z27" s="26"/>
      <c r="AA27" s="100">
        <v>0</v>
      </c>
      <c r="AB27" s="101">
        <f t="shared" si="1"/>
        <v>0</v>
      </c>
      <c r="AC27" s="103">
        <v>0</v>
      </c>
      <c r="AD27" s="104">
        <f t="shared" si="2"/>
        <v>0</v>
      </c>
      <c r="AE27" s="157">
        <f t="shared" si="3"/>
        <v>0</v>
      </c>
    </row>
    <row r="28" spans="1:31" ht="90.75" thickBot="1" x14ac:dyDescent="0.3">
      <c r="A28" s="22"/>
      <c r="B28" s="5" t="s">
        <v>49</v>
      </c>
      <c r="C28" s="54" t="s">
        <v>164</v>
      </c>
      <c r="D28" s="7" t="s">
        <v>25</v>
      </c>
      <c r="E28" s="8" t="s">
        <v>183</v>
      </c>
      <c r="F28" s="9"/>
      <c r="G28" s="9"/>
      <c r="H28" s="10">
        <v>4.1100000000000003</v>
      </c>
      <c r="I28" s="9"/>
      <c r="J28" s="11" t="s">
        <v>184</v>
      </c>
      <c r="K28" s="12" t="s">
        <v>57</v>
      </c>
      <c r="L28" s="51">
        <v>5</v>
      </c>
      <c r="M28" s="13">
        <v>36.75</v>
      </c>
      <c r="N28" s="51">
        <v>183.75</v>
      </c>
      <c r="O28" s="56"/>
      <c r="P28" s="15" t="e">
        <f>SUMIF('[1]Planned Maint v6.2 CSV File'!A:A,J28,'[1]Planned Maint v6.2 CSV File'!I:I)</f>
        <v>#VALUE!</v>
      </c>
      <c r="Q28" s="16" t="e">
        <f>IF(J28="PROV SUM",N28,L28*P28)</f>
        <v>#VALUE!</v>
      </c>
      <c r="R28" s="52">
        <f>IF(J28="Prov Sum","",IF(MATCH(J28,'[1]Packet Rate Library'!J:J,0),VLOOKUP(J28,'[1]Packet Rate Library'!J:T,9,FALSE),""))</f>
        <v>0</v>
      </c>
      <c r="S28" s="53">
        <v>34.912500000000001</v>
      </c>
      <c r="T28" s="16">
        <f>IF(J28="SC024",N28,IF(ISERROR(S28),"",IF(J28="PROV SUM",N28,L28*S28)))</f>
        <v>174.5625</v>
      </c>
      <c r="V28" s="12" t="s">
        <v>57</v>
      </c>
      <c r="W28" s="51">
        <v>5</v>
      </c>
      <c r="X28" s="53">
        <v>34.912500000000001</v>
      </c>
      <c r="Y28" s="91">
        <f t="shared" si="0"/>
        <v>174.5625</v>
      </c>
      <c r="Z28" s="26"/>
      <c r="AA28" s="100">
        <v>0</v>
      </c>
      <c r="AB28" s="101">
        <f t="shared" si="1"/>
        <v>0</v>
      </c>
      <c r="AC28" s="103">
        <v>0</v>
      </c>
      <c r="AD28" s="104">
        <f t="shared" si="2"/>
        <v>0</v>
      </c>
      <c r="AE28" s="157">
        <f t="shared" si="3"/>
        <v>0</v>
      </c>
    </row>
    <row r="29" spans="1:31" ht="45.75" thickBot="1" x14ac:dyDescent="0.3">
      <c r="A29" s="22"/>
      <c r="B29" s="57" t="s">
        <v>49</v>
      </c>
      <c r="C29" s="58" t="s">
        <v>164</v>
      </c>
      <c r="D29" s="59" t="s">
        <v>25</v>
      </c>
      <c r="E29" s="60" t="s">
        <v>185</v>
      </c>
      <c r="F29" s="61"/>
      <c r="G29" s="61"/>
      <c r="H29" s="62">
        <v>4.13</v>
      </c>
      <c r="I29" s="61"/>
      <c r="J29" s="63" t="s">
        <v>186</v>
      </c>
      <c r="K29" s="64" t="s">
        <v>57</v>
      </c>
      <c r="L29" s="65">
        <v>70</v>
      </c>
      <c r="M29" s="66">
        <v>4.25</v>
      </c>
      <c r="N29" s="65">
        <v>297.5</v>
      </c>
      <c r="O29" s="56"/>
      <c r="P29" s="15" t="e">
        <f>SUMIF('[1]Planned Maint v6.2 CSV File'!A:A,J29,'[1]Planned Maint v6.2 CSV File'!I:I)</f>
        <v>#VALUE!</v>
      </c>
      <c r="Q29" s="16" t="e">
        <f>IF(J29="PROV SUM",N29,L29*P29)</f>
        <v>#VALUE!</v>
      </c>
      <c r="R29" s="52">
        <f>IF(J29="Prov Sum","",IF(MATCH(J29,'[1]Packet Rate Library'!J:J,0),VLOOKUP(J29,'[1]Packet Rate Library'!J:T,9,FALSE),""))</f>
        <v>0</v>
      </c>
      <c r="S29" s="53">
        <v>4.0374999999999996</v>
      </c>
      <c r="T29" s="16">
        <f>IF(J29="SC024",N29,IF(ISERROR(S29),"",IF(J29="PROV SUM",N29,L29*S29)))</f>
        <v>282.625</v>
      </c>
      <c r="V29" s="64" t="s">
        <v>57</v>
      </c>
      <c r="W29" s="65">
        <v>70</v>
      </c>
      <c r="X29" s="53">
        <v>4.0374999999999996</v>
      </c>
      <c r="Y29" s="91">
        <f t="shared" si="0"/>
        <v>282.625</v>
      </c>
      <c r="Z29" s="26"/>
      <c r="AA29" s="100">
        <v>0</v>
      </c>
      <c r="AB29" s="101">
        <f t="shared" si="1"/>
        <v>0</v>
      </c>
      <c r="AC29" s="103">
        <v>0</v>
      </c>
      <c r="AD29" s="104">
        <f t="shared" si="2"/>
        <v>0</v>
      </c>
      <c r="AE29" s="157">
        <f t="shared" si="3"/>
        <v>0</v>
      </c>
    </row>
    <row r="30" spans="1:31" ht="45.75" thickBot="1" x14ac:dyDescent="0.3">
      <c r="A30" s="22"/>
      <c r="B30" s="57" t="s">
        <v>49</v>
      </c>
      <c r="C30" s="58" t="s">
        <v>164</v>
      </c>
      <c r="D30" s="59" t="s">
        <v>25</v>
      </c>
      <c r="E30" s="60" t="s">
        <v>187</v>
      </c>
      <c r="F30" s="61"/>
      <c r="G30" s="61"/>
      <c r="H30" s="62">
        <v>4.1399999999999997</v>
      </c>
      <c r="I30" s="61"/>
      <c r="J30" s="63" t="s">
        <v>188</v>
      </c>
      <c r="K30" s="64" t="s">
        <v>57</v>
      </c>
      <c r="L30" s="65">
        <v>10</v>
      </c>
      <c r="M30" s="66">
        <v>6.75</v>
      </c>
      <c r="N30" s="65">
        <v>67.5</v>
      </c>
      <c r="O30" s="56"/>
      <c r="P30" s="15" t="e">
        <f>SUMIF('[1]Planned Maint v6.2 CSV File'!A:A,J30,'[1]Planned Maint v6.2 CSV File'!I:I)</f>
        <v>#VALUE!</v>
      </c>
      <c r="Q30" s="16" t="e">
        <f>IF(J30="PROV SUM",N30,L30*P30)</f>
        <v>#VALUE!</v>
      </c>
      <c r="R30" s="52">
        <f>IF(J30="Prov Sum","",IF(MATCH(J30,'[1]Packet Rate Library'!J:J,0),VLOOKUP(J30,'[1]Packet Rate Library'!J:T,9,FALSE),""))</f>
        <v>0</v>
      </c>
      <c r="S30" s="53">
        <v>6.4124999999999996</v>
      </c>
      <c r="T30" s="16">
        <f>IF(J30="SC024",N30,IF(ISERROR(S30),"",IF(J30="PROV SUM",N30,L30*S30)))</f>
        <v>64.125</v>
      </c>
      <c r="V30" s="64" t="s">
        <v>57</v>
      </c>
      <c r="W30" s="65">
        <v>10</v>
      </c>
      <c r="X30" s="53">
        <v>6.4124999999999996</v>
      </c>
      <c r="Y30" s="91">
        <f t="shared" si="0"/>
        <v>64.125</v>
      </c>
      <c r="Z30" s="26"/>
      <c r="AA30" s="100">
        <v>0</v>
      </c>
      <c r="AB30" s="101">
        <f t="shared" si="1"/>
        <v>0</v>
      </c>
      <c r="AC30" s="103">
        <v>0</v>
      </c>
      <c r="AD30" s="104">
        <f t="shared" si="2"/>
        <v>0</v>
      </c>
      <c r="AE30" s="157">
        <f t="shared" si="3"/>
        <v>0</v>
      </c>
    </row>
    <row r="31" spans="1:31" ht="90.75" thickBot="1" x14ac:dyDescent="0.3">
      <c r="A31" s="22"/>
      <c r="B31" s="57" t="s">
        <v>49</v>
      </c>
      <c r="C31" s="58" t="s">
        <v>164</v>
      </c>
      <c r="D31" s="59" t="s">
        <v>25</v>
      </c>
      <c r="E31" s="60" t="s">
        <v>171</v>
      </c>
      <c r="F31" s="61"/>
      <c r="G31" s="61"/>
      <c r="H31" s="62">
        <v>4.8999999999999799</v>
      </c>
      <c r="I31" s="61"/>
      <c r="J31" s="63" t="s">
        <v>172</v>
      </c>
      <c r="K31" s="64" t="s">
        <v>75</v>
      </c>
      <c r="L31" s="65">
        <v>6</v>
      </c>
      <c r="M31" s="66">
        <v>35.61</v>
      </c>
      <c r="N31" s="65">
        <v>213.66</v>
      </c>
      <c r="O31" s="56"/>
      <c r="P31" s="15" t="e">
        <f>SUMIF('[1]Planned Maint v6.2 CSV File'!A:A,J31,'[1]Planned Maint v6.2 CSV File'!I:I)</f>
        <v>#VALUE!</v>
      </c>
      <c r="Q31" s="16" t="e">
        <f>IF(J31="PROV SUM",N31,L31*P31)</f>
        <v>#VALUE!</v>
      </c>
      <c r="R31" s="52">
        <f>IF(J31="Prov Sum","",IF(MATCH(J31,'[1]Packet Rate Library'!J:J,0),VLOOKUP(J31,'[1]Packet Rate Library'!J:T,9,FALSE),""))</f>
        <v>0</v>
      </c>
      <c r="S31" s="53">
        <v>31.568264999999997</v>
      </c>
      <c r="T31" s="16">
        <f>IF(J31="SC024",N31,IF(ISERROR(S31),"",IF(J31="PROV SUM",N31,L31*S31)))</f>
        <v>189.40958999999998</v>
      </c>
      <c r="V31" s="64" t="s">
        <v>75</v>
      </c>
      <c r="W31" s="65">
        <v>6</v>
      </c>
      <c r="X31" s="53">
        <v>31.568264999999997</v>
      </c>
      <c r="Y31" s="91">
        <f t="shared" si="0"/>
        <v>189.40958999999998</v>
      </c>
      <c r="Z31" s="26"/>
      <c r="AA31" s="100">
        <v>0</v>
      </c>
      <c r="AB31" s="101">
        <f t="shared" si="1"/>
        <v>0</v>
      </c>
      <c r="AC31" s="103">
        <v>0</v>
      </c>
      <c r="AD31" s="104">
        <f t="shared" si="2"/>
        <v>0</v>
      </c>
      <c r="AE31" s="157">
        <f t="shared" si="3"/>
        <v>0</v>
      </c>
    </row>
    <row r="32" spans="1:31" ht="45.75" thickBot="1" x14ac:dyDescent="0.3">
      <c r="A32" s="22"/>
      <c r="B32" s="57" t="s">
        <v>49</v>
      </c>
      <c r="C32" s="58" t="s">
        <v>164</v>
      </c>
      <c r="D32" s="59" t="s">
        <v>25</v>
      </c>
      <c r="E32" s="60" t="s">
        <v>179</v>
      </c>
      <c r="F32" s="61"/>
      <c r="G32" s="61"/>
      <c r="H32" s="62">
        <v>4.2309999999999297</v>
      </c>
      <c r="I32" s="61"/>
      <c r="J32" s="63" t="s">
        <v>180</v>
      </c>
      <c r="K32" s="64" t="s">
        <v>79</v>
      </c>
      <c r="L32" s="65">
        <v>1</v>
      </c>
      <c r="M32" s="66">
        <v>67.930000000000007</v>
      </c>
      <c r="N32" s="65">
        <v>67.930000000000007</v>
      </c>
      <c r="O32" s="56"/>
      <c r="P32" s="15" t="e">
        <f>SUMIF('[1]Planned Maint v6.2 CSV File'!A:A,J32,'[1]Planned Maint v6.2 CSV File'!I:I)</f>
        <v>#VALUE!</v>
      </c>
      <c r="Q32" s="16" t="e">
        <f>IF(J32="PROV SUM",N32,L32*P32)</f>
        <v>#VALUE!</v>
      </c>
      <c r="R32" s="52">
        <f>IF(J32="Prov Sum","",IF(MATCH(J32,'[1]Packet Rate Library'!J:J,0),VLOOKUP(J32,'[1]Packet Rate Library'!J:T,9,FALSE),""))</f>
        <v>0</v>
      </c>
      <c r="S32" s="53">
        <v>55.797702000000008</v>
      </c>
      <c r="T32" s="16">
        <f>IF(J32="SC024",N32,IF(ISERROR(S32),"",IF(J32="PROV SUM",N32,L32*S32)))</f>
        <v>55.797702000000008</v>
      </c>
      <c r="V32" s="64" t="s">
        <v>79</v>
      </c>
      <c r="W32" s="65">
        <v>1</v>
      </c>
      <c r="X32" s="53">
        <v>55.797702000000008</v>
      </c>
      <c r="Y32" s="91">
        <f t="shared" si="0"/>
        <v>55.797702000000008</v>
      </c>
      <c r="Z32" s="26"/>
      <c r="AA32" s="100">
        <v>0</v>
      </c>
      <c r="AB32" s="101">
        <f t="shared" si="1"/>
        <v>0</v>
      </c>
      <c r="AC32" s="103">
        <v>0</v>
      </c>
      <c r="AD32" s="104">
        <f t="shared" si="2"/>
        <v>0</v>
      </c>
      <c r="AE32" s="157">
        <f t="shared" si="3"/>
        <v>0</v>
      </c>
    </row>
    <row r="33" spans="1:31" ht="15.75" thickBot="1" x14ac:dyDescent="0.3">
      <c r="A33" s="22"/>
      <c r="B33" s="57" t="s">
        <v>49</v>
      </c>
      <c r="C33" s="58" t="s">
        <v>24</v>
      </c>
      <c r="D33" s="59" t="s">
        <v>379</v>
      </c>
      <c r="E33" s="60"/>
      <c r="F33" s="61"/>
      <c r="G33" s="61"/>
      <c r="H33" s="62"/>
      <c r="I33" s="61"/>
      <c r="J33" s="63"/>
      <c r="K33" s="64"/>
      <c r="L33" s="65"/>
      <c r="M33" s="63"/>
      <c r="N33" s="65"/>
      <c r="O33" s="56"/>
      <c r="P33" s="35"/>
      <c r="Q33" s="55"/>
      <c r="R33" s="55"/>
      <c r="S33" s="55"/>
      <c r="T33" s="55"/>
      <c r="V33" s="64"/>
      <c r="W33" s="65"/>
      <c r="X33" s="55"/>
      <c r="Y33" s="91">
        <f t="shared" si="0"/>
        <v>0</v>
      </c>
      <c r="Z33" s="26"/>
      <c r="AA33" s="100">
        <v>0</v>
      </c>
      <c r="AB33" s="101">
        <f t="shared" si="1"/>
        <v>0</v>
      </c>
      <c r="AC33" s="103">
        <v>0</v>
      </c>
      <c r="AD33" s="104">
        <f t="shared" si="2"/>
        <v>0</v>
      </c>
      <c r="AE33" s="157">
        <f t="shared" si="3"/>
        <v>0</v>
      </c>
    </row>
    <row r="34" spans="1:31" ht="105.75" thickBot="1" x14ac:dyDescent="0.3">
      <c r="A34" s="29"/>
      <c r="B34" s="67" t="s">
        <v>49</v>
      </c>
      <c r="C34" s="67" t="s">
        <v>24</v>
      </c>
      <c r="D34" s="68" t="s">
        <v>25</v>
      </c>
      <c r="E34" s="69" t="s">
        <v>26</v>
      </c>
      <c r="F34" s="70"/>
      <c r="G34" s="70"/>
      <c r="H34" s="71">
        <v>2.1</v>
      </c>
      <c r="I34" s="70"/>
      <c r="J34" s="72" t="s">
        <v>27</v>
      </c>
      <c r="K34" s="70" t="s">
        <v>28</v>
      </c>
      <c r="L34" s="73">
        <v>170</v>
      </c>
      <c r="M34" s="74">
        <v>12.92</v>
      </c>
      <c r="N34" s="75">
        <v>2196.4</v>
      </c>
      <c r="O34" s="26"/>
      <c r="P34" s="15" t="e">
        <f>SUMIF('[1]Planned Maint v6.2 CSV File'!A:A,J34,'[1]Planned Maint v6.2 CSV File'!I:I)</f>
        <v>#VALUE!</v>
      </c>
      <c r="Q34" s="16" t="e">
        <f t="shared" ref="Q34:Q39" si="6">IF(J34="PROV SUM",N34,L34*P34)</f>
        <v>#VALUE!</v>
      </c>
      <c r="R34" s="52">
        <f>IF(J34="Prov Sum","",IF(MATCH(J34,'[1]Packet Rate Library'!J:J,0),VLOOKUP(J34,'[1]Packet Rate Library'!J:T,9,FALSE),""))</f>
        <v>0</v>
      </c>
      <c r="S34" s="53">
        <v>16.4084</v>
      </c>
      <c r="T34" s="16">
        <f t="shared" ref="T34:T39" si="7">IF(J34="SC024",N34,IF(ISERROR(S34),"",IF(J34="PROV SUM",N34,L34*S34)))</f>
        <v>2789.4279999999999</v>
      </c>
      <c r="V34" s="70" t="s">
        <v>28</v>
      </c>
      <c r="W34" s="73">
        <v>170</v>
      </c>
      <c r="X34" s="53">
        <v>16.4084</v>
      </c>
      <c r="Y34" s="91">
        <f t="shared" si="0"/>
        <v>2789.4279999999999</v>
      </c>
      <c r="Z34" s="26"/>
      <c r="AA34" s="100">
        <v>0.7</v>
      </c>
      <c r="AB34" s="101">
        <f t="shared" si="1"/>
        <v>1952.5995999999998</v>
      </c>
      <c r="AC34" s="103">
        <v>0</v>
      </c>
      <c r="AD34" s="104">
        <f t="shared" si="2"/>
        <v>0</v>
      </c>
      <c r="AE34" s="157">
        <f t="shared" si="3"/>
        <v>1952.5995999999998</v>
      </c>
    </row>
    <row r="35" spans="1:31" ht="30.75" thickBot="1" x14ac:dyDescent="0.3">
      <c r="A35" s="29"/>
      <c r="B35" s="67" t="s">
        <v>49</v>
      </c>
      <c r="C35" s="67" t="s">
        <v>24</v>
      </c>
      <c r="D35" s="68" t="s">
        <v>25</v>
      </c>
      <c r="E35" s="69" t="s">
        <v>29</v>
      </c>
      <c r="F35" s="70"/>
      <c r="G35" s="70"/>
      <c r="H35" s="71">
        <v>2.5</v>
      </c>
      <c r="I35" s="70"/>
      <c r="J35" s="72" t="s">
        <v>30</v>
      </c>
      <c r="K35" s="70" t="s">
        <v>31</v>
      </c>
      <c r="L35" s="73">
        <v>1</v>
      </c>
      <c r="M35" s="74">
        <v>420</v>
      </c>
      <c r="N35" s="75">
        <v>420</v>
      </c>
      <c r="O35" s="26"/>
      <c r="P35" s="15" t="e">
        <f>SUMIF('[1]Planned Maint v6.2 CSV File'!A:A,J35,'[1]Planned Maint v6.2 CSV File'!I:I)</f>
        <v>#VALUE!</v>
      </c>
      <c r="Q35" s="16" t="e">
        <f t="shared" si="6"/>
        <v>#VALUE!</v>
      </c>
      <c r="R35" s="52">
        <f>IF(J35="Prov Sum","",IF(MATCH(J35,'[1]Packet Rate Library'!J:J,0),VLOOKUP(J35,'[1]Packet Rate Library'!J:T,9,FALSE),""))</f>
        <v>0</v>
      </c>
      <c r="S35" s="53">
        <v>533.4</v>
      </c>
      <c r="T35" s="16">
        <f t="shared" si="7"/>
        <v>533.4</v>
      </c>
      <c r="V35" s="70" t="s">
        <v>31</v>
      </c>
      <c r="W35" s="73">
        <v>1</v>
      </c>
      <c r="X35" s="53">
        <v>533.4</v>
      </c>
      <c r="Y35" s="91">
        <f t="shared" si="0"/>
        <v>533.4</v>
      </c>
      <c r="Z35" s="26"/>
      <c r="AA35" s="100">
        <v>0.7</v>
      </c>
      <c r="AB35" s="101">
        <f t="shared" si="1"/>
        <v>373.37999999999994</v>
      </c>
      <c r="AC35" s="103">
        <v>0</v>
      </c>
      <c r="AD35" s="104">
        <f t="shared" si="2"/>
        <v>0</v>
      </c>
      <c r="AE35" s="157">
        <f t="shared" si="3"/>
        <v>373.37999999999994</v>
      </c>
    </row>
    <row r="36" spans="1:31" ht="15.75" thickBot="1" x14ac:dyDescent="0.3">
      <c r="A36" s="29"/>
      <c r="B36" s="67" t="s">
        <v>49</v>
      </c>
      <c r="C36" s="67" t="s">
        <v>24</v>
      </c>
      <c r="D36" s="68" t="s">
        <v>25</v>
      </c>
      <c r="E36" s="69" t="s">
        <v>32</v>
      </c>
      <c r="F36" s="70"/>
      <c r="G36" s="70"/>
      <c r="H36" s="71">
        <v>2.6</v>
      </c>
      <c r="I36" s="70"/>
      <c r="J36" s="72" t="s">
        <v>33</v>
      </c>
      <c r="K36" s="70" t="s">
        <v>31</v>
      </c>
      <c r="L36" s="73">
        <v>1</v>
      </c>
      <c r="M36" s="74">
        <v>50</v>
      </c>
      <c r="N36" s="75">
        <v>50</v>
      </c>
      <c r="O36" s="26"/>
      <c r="P36" s="15" t="e">
        <f>SUMIF('[1]Planned Maint v6.2 CSV File'!A:A,J36,'[1]Planned Maint v6.2 CSV File'!I:I)</f>
        <v>#VALUE!</v>
      </c>
      <c r="Q36" s="16" t="e">
        <f t="shared" si="6"/>
        <v>#VALUE!</v>
      </c>
      <c r="R36" s="52">
        <f>IF(J36="Prov Sum","",IF(MATCH(J36,'[1]Packet Rate Library'!J:J,0),VLOOKUP(J36,'[1]Packet Rate Library'!J:T,9,FALSE),""))</f>
        <v>0</v>
      </c>
      <c r="S36" s="53">
        <v>63.5</v>
      </c>
      <c r="T36" s="16">
        <f t="shared" si="7"/>
        <v>63.5</v>
      </c>
      <c r="V36" s="70" t="s">
        <v>31</v>
      </c>
      <c r="W36" s="73">
        <v>1</v>
      </c>
      <c r="X36" s="53">
        <v>63.5</v>
      </c>
      <c r="Y36" s="91">
        <f t="shared" si="0"/>
        <v>63.5</v>
      </c>
      <c r="Z36" s="26"/>
      <c r="AA36" s="100">
        <v>0.7</v>
      </c>
      <c r="AB36" s="101">
        <f t="shared" si="1"/>
        <v>44.449999999999996</v>
      </c>
      <c r="AC36" s="103">
        <v>0</v>
      </c>
      <c r="AD36" s="104">
        <f t="shared" si="2"/>
        <v>0</v>
      </c>
      <c r="AE36" s="157">
        <f t="shared" si="3"/>
        <v>44.449999999999996</v>
      </c>
    </row>
    <row r="37" spans="1:31" ht="15.75" thickBot="1" x14ac:dyDescent="0.3">
      <c r="A37" s="29"/>
      <c r="B37" s="67" t="s">
        <v>49</v>
      </c>
      <c r="C37" s="67" t="s">
        <v>24</v>
      </c>
      <c r="D37" s="68" t="s">
        <v>25</v>
      </c>
      <c r="E37" s="69" t="s">
        <v>43</v>
      </c>
      <c r="F37" s="70"/>
      <c r="G37" s="70"/>
      <c r="H37" s="71">
        <v>2.17</v>
      </c>
      <c r="I37" s="70"/>
      <c r="J37" s="72" t="s">
        <v>44</v>
      </c>
      <c r="K37" s="70" t="s">
        <v>31</v>
      </c>
      <c r="L37" s="73">
        <v>1</v>
      </c>
      <c r="M37" s="74">
        <v>842</v>
      </c>
      <c r="N37" s="75">
        <v>842</v>
      </c>
      <c r="O37" s="26"/>
      <c r="P37" s="15" t="e">
        <f>SUMIF('[1]Planned Maint v6.2 CSV File'!A:A,J37,'[1]Planned Maint v6.2 CSV File'!I:I)</f>
        <v>#VALUE!</v>
      </c>
      <c r="Q37" s="16" t="e">
        <f t="shared" si="6"/>
        <v>#VALUE!</v>
      </c>
      <c r="R37" s="52">
        <f>IF(J37="Prov Sum","",IF(MATCH(J37,'[1]Packet Rate Library'!J:J,0),VLOOKUP(J37,'[1]Packet Rate Library'!J:T,9,FALSE),""))</f>
        <v>0</v>
      </c>
      <c r="S37" s="53">
        <v>1069.3399999999999</v>
      </c>
      <c r="T37" s="16">
        <f t="shared" si="7"/>
        <v>1069.3399999999999</v>
      </c>
      <c r="V37" s="70" t="s">
        <v>31</v>
      </c>
      <c r="W37" s="73">
        <v>1</v>
      </c>
      <c r="X37" s="53">
        <v>1069.3399999999999</v>
      </c>
      <c r="Y37" s="91">
        <f t="shared" si="0"/>
        <v>1069.3399999999999</v>
      </c>
      <c r="Z37" s="26"/>
      <c r="AA37" s="100">
        <v>0.7</v>
      </c>
      <c r="AB37" s="101">
        <f t="shared" si="1"/>
        <v>748.5379999999999</v>
      </c>
      <c r="AC37" s="103">
        <v>0</v>
      </c>
      <c r="AD37" s="104">
        <f t="shared" si="2"/>
        <v>0</v>
      </c>
      <c r="AE37" s="157">
        <f t="shared" si="3"/>
        <v>748.5379999999999</v>
      </c>
    </row>
    <row r="38" spans="1:31" ht="15.75" thickBot="1" x14ac:dyDescent="0.3">
      <c r="A38" s="29"/>
      <c r="B38" s="67" t="s">
        <v>49</v>
      </c>
      <c r="C38" s="67" t="s">
        <v>24</v>
      </c>
      <c r="D38" s="68" t="s">
        <v>25</v>
      </c>
      <c r="E38" s="69" t="s">
        <v>50</v>
      </c>
      <c r="F38" s="70"/>
      <c r="G38" s="70"/>
      <c r="H38" s="71">
        <v>2.19</v>
      </c>
      <c r="I38" s="70"/>
      <c r="J38" s="72" t="s">
        <v>51</v>
      </c>
      <c r="K38" s="70" t="s">
        <v>48</v>
      </c>
      <c r="L38" s="73">
        <v>10</v>
      </c>
      <c r="M38" s="74">
        <v>31.75</v>
      </c>
      <c r="N38" s="75">
        <v>317.5</v>
      </c>
      <c r="O38" s="26"/>
      <c r="P38" s="15" t="e">
        <f>SUMIF('[1]Planned Maint v6.2 CSV File'!A:A,J38,'[1]Planned Maint v6.2 CSV File'!I:I)</f>
        <v>#VALUE!</v>
      </c>
      <c r="Q38" s="16" t="e">
        <f t="shared" si="6"/>
        <v>#VALUE!</v>
      </c>
      <c r="R38" s="52">
        <f>IF(J38="Prov Sum","",IF(MATCH(J38,'[1]Packet Rate Library'!J:J,0),VLOOKUP(J38,'[1]Packet Rate Library'!J:T,9,FALSE),""))</f>
        <v>0</v>
      </c>
      <c r="S38" s="53">
        <v>40.322499999999998</v>
      </c>
      <c r="T38" s="16">
        <f t="shared" si="7"/>
        <v>403.22499999999997</v>
      </c>
      <c r="V38" s="70" t="s">
        <v>48</v>
      </c>
      <c r="W38" s="73">
        <v>10</v>
      </c>
      <c r="X38" s="53">
        <v>40.322499999999998</v>
      </c>
      <c r="Y38" s="91">
        <f t="shared" si="0"/>
        <v>403.22499999999997</v>
      </c>
      <c r="Z38" s="26"/>
      <c r="AA38" s="100">
        <v>0.7</v>
      </c>
      <c r="AB38" s="101">
        <f t="shared" si="1"/>
        <v>282.25749999999994</v>
      </c>
      <c r="AC38" s="103">
        <v>0</v>
      </c>
      <c r="AD38" s="104">
        <f t="shared" si="2"/>
        <v>0</v>
      </c>
      <c r="AE38" s="157">
        <f t="shared" si="3"/>
        <v>282.25749999999994</v>
      </c>
    </row>
    <row r="39" spans="1:31" ht="45.75" thickBot="1" x14ac:dyDescent="0.3">
      <c r="A39" s="29"/>
      <c r="B39" s="67" t="s">
        <v>49</v>
      </c>
      <c r="C39" s="67" t="s">
        <v>24</v>
      </c>
      <c r="D39" s="68" t="s">
        <v>25</v>
      </c>
      <c r="E39" s="69" t="s">
        <v>383</v>
      </c>
      <c r="F39" s="70"/>
      <c r="G39" s="70"/>
      <c r="H39" s="71"/>
      <c r="I39" s="70"/>
      <c r="J39" s="72" t="s">
        <v>384</v>
      </c>
      <c r="K39" s="70" t="s">
        <v>31</v>
      </c>
      <c r="L39" s="73"/>
      <c r="M39" s="74">
        <v>4.8300000000000003E-2</v>
      </c>
      <c r="N39" s="75">
        <f>VLOOKUP(B39,'[1]Project Overheads &amp; Scaffold'!$W:$AI,13,FALSE)</f>
        <v>0</v>
      </c>
      <c r="O39" s="26"/>
      <c r="P39" s="15" t="e">
        <f>SUMIF('[1]Planned Maint v6.2 CSV File'!A:A,J39,'[1]Planned Maint v6.2 CSV File'!I:I)</f>
        <v>#VALUE!</v>
      </c>
      <c r="Q39" s="16" t="e">
        <f t="shared" si="6"/>
        <v>#VALUE!</v>
      </c>
      <c r="R39" s="52" t="e">
        <f>IF(J39="Prov Sum","",IF(MATCH(J39,'[1]Packet Rate Library'!J:J,0),VLOOKUP(J39,'[1]Packet Rate Library'!J:T,9,FALSE),""))</f>
        <v>#N/A</v>
      </c>
      <c r="S39" s="53" t="e">
        <v>#N/A</v>
      </c>
      <c r="T39" s="16">
        <f t="shared" si="7"/>
        <v>0</v>
      </c>
      <c r="V39" s="70" t="s">
        <v>31</v>
      </c>
      <c r="W39" s="73"/>
      <c r="X39" s="53" t="e">
        <v>#N/A</v>
      </c>
      <c r="Y39" s="91"/>
      <c r="Z39" s="26"/>
      <c r="AA39" s="100">
        <v>0</v>
      </c>
      <c r="AB39" s="101">
        <f t="shared" si="1"/>
        <v>0</v>
      </c>
      <c r="AC39" s="103">
        <v>0</v>
      </c>
      <c r="AD39" s="104">
        <f t="shared" si="2"/>
        <v>0</v>
      </c>
      <c r="AE39" s="157">
        <f t="shared" si="3"/>
        <v>0</v>
      </c>
    </row>
    <row r="40" spans="1:31" ht="15.75" thickBot="1" x14ac:dyDescent="0.3">
      <c r="A40" s="29"/>
      <c r="B40" s="76" t="s">
        <v>49</v>
      </c>
      <c r="C40" s="67" t="s">
        <v>312</v>
      </c>
      <c r="D40" s="68" t="s">
        <v>379</v>
      </c>
      <c r="E40" s="69"/>
      <c r="F40" s="70"/>
      <c r="G40" s="70"/>
      <c r="H40" s="71"/>
      <c r="I40" s="70"/>
      <c r="J40" s="72"/>
      <c r="K40" s="70"/>
      <c r="L40" s="73"/>
      <c r="M40" s="72"/>
      <c r="N40" s="75"/>
      <c r="O40" s="26"/>
      <c r="P40" s="24"/>
      <c r="Q40" s="50"/>
      <c r="R40" s="50"/>
      <c r="S40" s="50"/>
      <c r="T40" s="50"/>
      <c r="V40" s="70"/>
      <c r="W40" s="73"/>
      <c r="X40" s="50"/>
      <c r="Y40" s="91">
        <f t="shared" si="0"/>
        <v>0</v>
      </c>
      <c r="Z40" s="26"/>
      <c r="AA40" s="100">
        <v>0</v>
      </c>
      <c r="AB40" s="101">
        <f t="shared" si="1"/>
        <v>0</v>
      </c>
      <c r="AC40" s="103">
        <v>0</v>
      </c>
      <c r="AD40" s="104">
        <f t="shared" si="2"/>
        <v>0</v>
      </c>
      <c r="AE40" s="157">
        <f t="shared" si="3"/>
        <v>0</v>
      </c>
    </row>
    <row r="41" spans="1:31" ht="30.75" thickBot="1" x14ac:dyDescent="0.3">
      <c r="A41" s="29"/>
      <c r="B41" s="76" t="s">
        <v>49</v>
      </c>
      <c r="C41" s="67" t="s">
        <v>312</v>
      </c>
      <c r="D41" s="68" t="s">
        <v>25</v>
      </c>
      <c r="E41" s="69" t="s">
        <v>315</v>
      </c>
      <c r="F41" s="70"/>
      <c r="G41" s="70"/>
      <c r="H41" s="71">
        <v>7.55000000000003</v>
      </c>
      <c r="I41" s="70"/>
      <c r="J41" s="72" t="s">
        <v>316</v>
      </c>
      <c r="K41" s="70" t="s">
        <v>75</v>
      </c>
      <c r="L41" s="73">
        <v>15</v>
      </c>
      <c r="M41" s="77">
        <v>6.68</v>
      </c>
      <c r="N41" s="75">
        <v>100.2</v>
      </c>
      <c r="O41" s="26"/>
      <c r="P41" s="15" t="e">
        <f>SUMIF('[1]Planned Maint v6.2 CSV File'!A:A,J41,'[1]Planned Maint v6.2 CSV File'!I:I)</f>
        <v>#VALUE!</v>
      </c>
      <c r="Q41" s="16" t="e">
        <f>IF(J41="PROV SUM",N41,L41*P41)</f>
        <v>#VALUE!</v>
      </c>
      <c r="R41" s="52">
        <f>IF(J41="Prov Sum","",IF(MATCH(J41,'[1]Packet Rate Library'!J:J,0),VLOOKUP(J41,'[1]Packet Rate Library'!J:T,9,FALSE),""))</f>
        <v>0</v>
      </c>
      <c r="S41" s="53">
        <v>5.4929639999999997</v>
      </c>
      <c r="T41" s="16">
        <f>IF(J41="SC024",N41,IF(ISERROR(S41),"",IF(J41="PROV SUM",N41,L41*S41)))</f>
        <v>82.394459999999995</v>
      </c>
      <c r="V41" s="70" t="s">
        <v>75</v>
      </c>
      <c r="W41" s="73">
        <v>15</v>
      </c>
      <c r="X41" s="53">
        <v>5.4929639999999997</v>
      </c>
      <c r="Y41" s="91">
        <f t="shared" si="0"/>
        <v>82.394459999999995</v>
      </c>
      <c r="Z41" s="26"/>
      <c r="AA41" s="100">
        <v>0</v>
      </c>
      <c r="AB41" s="101">
        <f t="shared" si="1"/>
        <v>0</v>
      </c>
      <c r="AC41" s="103">
        <v>0</v>
      </c>
      <c r="AD41" s="104">
        <f t="shared" si="2"/>
        <v>0</v>
      </c>
      <c r="AE41" s="157">
        <f t="shared" si="3"/>
        <v>0</v>
      </c>
    </row>
    <row r="42" spans="1:31" ht="16.5" thickBot="1" x14ac:dyDescent="0.3">
      <c r="A42" s="22"/>
      <c r="B42" s="112" t="s">
        <v>49</v>
      </c>
      <c r="C42" s="113" t="s">
        <v>341</v>
      </c>
      <c r="D42" s="114" t="s">
        <v>379</v>
      </c>
      <c r="E42" s="115"/>
      <c r="F42" s="9"/>
      <c r="G42" s="9"/>
      <c r="H42" s="116"/>
      <c r="I42" s="9"/>
      <c r="J42" s="115"/>
      <c r="K42" s="117"/>
      <c r="L42" s="65"/>
      <c r="M42" s="118"/>
      <c r="N42" s="14"/>
      <c r="O42" s="26"/>
      <c r="P42" s="24"/>
      <c r="Q42" s="50"/>
      <c r="R42" s="50"/>
      <c r="S42" s="50"/>
      <c r="T42" s="50"/>
      <c r="V42" s="117"/>
      <c r="W42" s="65"/>
      <c r="X42" s="50"/>
      <c r="Y42" s="91">
        <f t="shared" si="0"/>
        <v>0</v>
      </c>
      <c r="Z42" s="26"/>
      <c r="AA42" s="100">
        <v>0</v>
      </c>
      <c r="AB42" s="101">
        <f t="shared" si="1"/>
        <v>0</v>
      </c>
      <c r="AC42" s="103">
        <v>0</v>
      </c>
      <c r="AD42" s="104">
        <f t="shared" si="2"/>
        <v>0</v>
      </c>
      <c r="AE42" s="157">
        <f t="shared" si="3"/>
        <v>0</v>
      </c>
    </row>
    <row r="43" spans="1:31" ht="105.75" thickBot="1" x14ac:dyDescent="0.3">
      <c r="A43" s="22"/>
      <c r="B43" s="112" t="s">
        <v>49</v>
      </c>
      <c r="C43" s="113" t="s">
        <v>341</v>
      </c>
      <c r="D43" s="114" t="s">
        <v>25</v>
      </c>
      <c r="E43" s="115" t="s">
        <v>350</v>
      </c>
      <c r="F43" s="12"/>
      <c r="G43" s="12"/>
      <c r="H43" s="116">
        <v>13</v>
      </c>
      <c r="I43" s="12"/>
      <c r="J43" s="115" t="s">
        <v>351</v>
      </c>
      <c r="K43" s="12" t="s">
        <v>311</v>
      </c>
      <c r="L43" s="119">
        <v>2</v>
      </c>
      <c r="M43" s="118">
        <v>222.2</v>
      </c>
      <c r="N43" s="120">
        <v>444.4</v>
      </c>
      <c r="O43" s="26"/>
      <c r="P43" s="15" t="e">
        <f>SUMIF('[1]Planned Maint v6.2 CSV File'!A:A,J43,'[1]Planned Maint v6.2 CSV File'!I:I)</f>
        <v>#VALUE!</v>
      </c>
      <c r="Q43" s="16" t="e">
        <f t="shared" ref="Q43:Q56" si="8">IF(J43="PROV SUM",N43,L43*P43)</f>
        <v>#VALUE!</v>
      </c>
      <c r="R43" s="52">
        <f>IF(J43="Prov Sum","",IF(MATCH(J43,'[1]Packet Rate Library'!J:J,0),VLOOKUP(J43,'[1]Packet Rate Library'!J:T,9,FALSE),""))</f>
        <v>0</v>
      </c>
      <c r="S43" s="53">
        <v>196.98029999999997</v>
      </c>
      <c r="T43" s="16">
        <f t="shared" ref="T43:T56" si="9">IF(J43="SC024",N43,IF(ISERROR(S43),"",IF(J43="PROV SUM",N43,L43*S43)))</f>
        <v>393.96059999999994</v>
      </c>
      <c r="V43" s="12" t="s">
        <v>311</v>
      </c>
      <c r="W43" s="119">
        <v>2</v>
      </c>
      <c r="X43" s="53">
        <v>196.98029999999997</v>
      </c>
      <c r="Y43" s="91">
        <f t="shared" si="0"/>
        <v>393.96059999999994</v>
      </c>
      <c r="Z43" s="26"/>
      <c r="AA43" s="100">
        <v>0</v>
      </c>
      <c r="AB43" s="101">
        <f t="shared" si="1"/>
        <v>0</v>
      </c>
      <c r="AC43" s="103">
        <v>0</v>
      </c>
      <c r="AD43" s="104">
        <f t="shared" si="2"/>
        <v>0</v>
      </c>
      <c r="AE43" s="157">
        <f t="shared" si="3"/>
        <v>0</v>
      </c>
    </row>
    <row r="44" spans="1:31" ht="90.75" thickBot="1" x14ac:dyDescent="0.3">
      <c r="A44" s="22"/>
      <c r="B44" s="112" t="s">
        <v>49</v>
      </c>
      <c r="C44" s="113" t="s">
        <v>341</v>
      </c>
      <c r="D44" s="114" t="s">
        <v>25</v>
      </c>
      <c r="E44" s="115" t="s">
        <v>356</v>
      </c>
      <c r="F44" s="9"/>
      <c r="G44" s="9"/>
      <c r="H44" s="116">
        <v>27</v>
      </c>
      <c r="I44" s="9"/>
      <c r="J44" s="115" t="s">
        <v>357</v>
      </c>
      <c r="K44" s="117" t="s">
        <v>311</v>
      </c>
      <c r="L44" s="119">
        <v>1</v>
      </c>
      <c r="M44" s="118">
        <v>22.53</v>
      </c>
      <c r="N44" s="120">
        <v>22.53</v>
      </c>
      <c r="O44" s="26"/>
      <c r="P44" s="15" t="e">
        <f>SUMIF('[1]Planned Maint v6.2 CSV File'!A:A,J44,'[1]Planned Maint v6.2 CSV File'!I:I)</f>
        <v>#VALUE!</v>
      </c>
      <c r="Q44" s="16" t="e">
        <f t="shared" si="8"/>
        <v>#VALUE!</v>
      </c>
      <c r="R44" s="52">
        <f>IF(J44="Prov Sum","",IF(MATCH(J44,'[1]Packet Rate Library'!J:J,0),VLOOKUP(J44,'[1]Packet Rate Library'!J:T,9,FALSE),""))</f>
        <v>0</v>
      </c>
      <c r="S44" s="53">
        <v>19.150500000000001</v>
      </c>
      <c r="T44" s="16">
        <f t="shared" si="9"/>
        <v>19.150500000000001</v>
      </c>
      <c r="V44" s="117" t="s">
        <v>311</v>
      </c>
      <c r="W44" s="119">
        <v>1</v>
      </c>
      <c r="X44" s="53">
        <v>19.150500000000001</v>
      </c>
      <c r="Y44" s="91">
        <f t="shared" si="0"/>
        <v>19.150500000000001</v>
      </c>
      <c r="Z44" s="26"/>
      <c r="AA44" s="100">
        <v>0</v>
      </c>
      <c r="AB44" s="101">
        <f t="shared" si="1"/>
        <v>0</v>
      </c>
      <c r="AC44" s="103">
        <v>0</v>
      </c>
      <c r="AD44" s="104">
        <f t="shared" si="2"/>
        <v>0</v>
      </c>
      <c r="AE44" s="157">
        <f t="shared" si="3"/>
        <v>0</v>
      </c>
    </row>
    <row r="45" spans="1:31" ht="105.75" thickBot="1" x14ac:dyDescent="0.3">
      <c r="A45" s="22"/>
      <c r="B45" s="112" t="s">
        <v>49</v>
      </c>
      <c r="C45" s="113" t="s">
        <v>341</v>
      </c>
      <c r="D45" s="114" t="s">
        <v>25</v>
      </c>
      <c r="E45" s="115" t="s">
        <v>358</v>
      </c>
      <c r="F45" s="9"/>
      <c r="G45" s="9"/>
      <c r="H45" s="116">
        <v>41</v>
      </c>
      <c r="I45" s="9"/>
      <c r="J45" s="115" t="s">
        <v>359</v>
      </c>
      <c r="K45" s="117" t="s">
        <v>311</v>
      </c>
      <c r="L45" s="119">
        <v>1</v>
      </c>
      <c r="M45" s="118">
        <v>29.34</v>
      </c>
      <c r="N45" s="120">
        <v>29.34</v>
      </c>
      <c r="O45" s="26"/>
      <c r="P45" s="15" t="e">
        <f>SUMIF('[1]Planned Maint v6.2 CSV File'!A:A,J45,'[1]Planned Maint v6.2 CSV File'!I:I)</f>
        <v>#VALUE!</v>
      </c>
      <c r="Q45" s="16" t="e">
        <f t="shared" si="8"/>
        <v>#VALUE!</v>
      </c>
      <c r="R45" s="52">
        <f>IF(J45="Prov Sum","",IF(MATCH(J45,'[1]Packet Rate Library'!J:J,0),VLOOKUP(J45,'[1]Packet Rate Library'!J:T,9,FALSE),""))</f>
        <v>0</v>
      </c>
      <c r="S45" s="53">
        <v>24.939</v>
      </c>
      <c r="T45" s="16">
        <f t="shared" si="9"/>
        <v>24.939</v>
      </c>
      <c r="V45" s="117" t="s">
        <v>311</v>
      </c>
      <c r="W45" s="119">
        <v>1</v>
      </c>
      <c r="X45" s="53">
        <v>24.939</v>
      </c>
      <c r="Y45" s="91">
        <f t="shared" si="0"/>
        <v>24.939</v>
      </c>
      <c r="Z45" s="26"/>
      <c r="AA45" s="100">
        <v>0</v>
      </c>
      <c r="AB45" s="101">
        <f t="shared" si="1"/>
        <v>0</v>
      </c>
      <c r="AC45" s="103">
        <v>0</v>
      </c>
      <c r="AD45" s="104">
        <f t="shared" si="2"/>
        <v>0</v>
      </c>
      <c r="AE45" s="157">
        <f t="shared" si="3"/>
        <v>0</v>
      </c>
    </row>
    <row r="46" spans="1:31" ht="45.75" thickBot="1" x14ac:dyDescent="0.3">
      <c r="A46" s="22"/>
      <c r="B46" s="112" t="s">
        <v>49</v>
      </c>
      <c r="C46" s="113" t="s">
        <v>341</v>
      </c>
      <c r="D46" s="114" t="s">
        <v>25</v>
      </c>
      <c r="E46" s="115" t="s">
        <v>364</v>
      </c>
      <c r="F46" s="9"/>
      <c r="G46" s="9"/>
      <c r="H46" s="116">
        <v>93</v>
      </c>
      <c r="I46" s="9"/>
      <c r="J46" s="115" t="s">
        <v>365</v>
      </c>
      <c r="K46" s="117" t="s">
        <v>311</v>
      </c>
      <c r="L46" s="119">
        <v>1</v>
      </c>
      <c r="M46" s="118">
        <v>550</v>
      </c>
      <c r="N46" s="120">
        <v>550</v>
      </c>
      <c r="O46" s="26"/>
      <c r="P46" s="15" t="e">
        <f>SUMIF('[1]Planned Maint v6.2 CSV File'!A:A,J46,'[1]Planned Maint v6.2 CSV File'!I:I)</f>
        <v>#VALUE!</v>
      </c>
      <c r="Q46" s="16" t="e">
        <f t="shared" si="8"/>
        <v>#VALUE!</v>
      </c>
      <c r="R46" s="52">
        <f>IF(J46="Prov Sum","",IF(MATCH(J46,'[1]Packet Rate Library'!J:J,0),VLOOKUP(J46,'[1]Packet Rate Library'!J:T,9,FALSE),""))</f>
        <v>0</v>
      </c>
      <c r="S46" s="53">
        <v>440</v>
      </c>
      <c r="T46" s="16">
        <f t="shared" si="9"/>
        <v>440</v>
      </c>
      <c r="V46" s="117" t="s">
        <v>311</v>
      </c>
      <c r="W46" s="119">
        <v>1</v>
      </c>
      <c r="X46" s="53">
        <v>440</v>
      </c>
      <c r="Y46" s="91">
        <f t="shared" si="0"/>
        <v>440</v>
      </c>
      <c r="Z46" s="26"/>
      <c r="AA46" s="100">
        <v>0</v>
      </c>
      <c r="AB46" s="101">
        <f t="shared" si="1"/>
        <v>0</v>
      </c>
      <c r="AC46" s="103">
        <v>0</v>
      </c>
      <c r="AD46" s="104">
        <f t="shared" si="2"/>
        <v>0</v>
      </c>
      <c r="AE46" s="157">
        <f t="shared" si="3"/>
        <v>0</v>
      </c>
    </row>
    <row r="47" spans="1:31" ht="30.75" thickBot="1" x14ac:dyDescent="0.3">
      <c r="A47" s="22"/>
      <c r="B47" s="112" t="s">
        <v>49</v>
      </c>
      <c r="C47" s="113" t="s">
        <v>341</v>
      </c>
      <c r="D47" s="114" t="s">
        <v>25</v>
      </c>
      <c r="E47" s="115" t="s">
        <v>352</v>
      </c>
      <c r="F47" s="9"/>
      <c r="G47" s="9"/>
      <c r="H47" s="116">
        <v>104</v>
      </c>
      <c r="I47" s="9"/>
      <c r="J47" s="115" t="s">
        <v>353</v>
      </c>
      <c r="K47" s="117" t="s">
        <v>311</v>
      </c>
      <c r="L47" s="119">
        <v>2</v>
      </c>
      <c r="M47" s="118">
        <v>3.44</v>
      </c>
      <c r="N47" s="120">
        <v>6.88</v>
      </c>
      <c r="O47" s="26"/>
      <c r="P47" s="15" t="e">
        <f>SUMIF('[1]Planned Maint v6.2 CSV File'!A:A,J47,'[1]Planned Maint v6.2 CSV File'!I:I)</f>
        <v>#VALUE!</v>
      </c>
      <c r="Q47" s="16" t="e">
        <f t="shared" si="8"/>
        <v>#VALUE!</v>
      </c>
      <c r="R47" s="52">
        <f>IF(J47="Prov Sum","",IF(MATCH(J47,'[1]Packet Rate Library'!J:J,0),VLOOKUP(J47,'[1]Packet Rate Library'!J:T,9,FALSE),""))</f>
        <v>0</v>
      </c>
      <c r="S47" s="53">
        <v>3.0495599999999996</v>
      </c>
      <c r="T47" s="16">
        <f t="shared" si="9"/>
        <v>6.0991199999999992</v>
      </c>
      <c r="V47" s="117" t="s">
        <v>311</v>
      </c>
      <c r="W47" s="119">
        <v>2</v>
      </c>
      <c r="X47" s="53">
        <v>3.0495599999999996</v>
      </c>
      <c r="Y47" s="91">
        <f t="shared" si="0"/>
        <v>6.0991199999999992</v>
      </c>
      <c r="Z47" s="26"/>
      <c r="AA47" s="100">
        <v>0</v>
      </c>
      <c r="AB47" s="101">
        <f t="shared" si="1"/>
        <v>0</v>
      </c>
      <c r="AC47" s="103">
        <v>0</v>
      </c>
      <c r="AD47" s="104">
        <f t="shared" si="2"/>
        <v>0</v>
      </c>
      <c r="AE47" s="157">
        <f t="shared" si="3"/>
        <v>0</v>
      </c>
    </row>
    <row r="48" spans="1:31" ht="75.75" thickBot="1" x14ac:dyDescent="0.3">
      <c r="A48" s="22"/>
      <c r="B48" s="112" t="s">
        <v>49</v>
      </c>
      <c r="C48" s="113" t="s">
        <v>341</v>
      </c>
      <c r="D48" s="114" t="s">
        <v>25</v>
      </c>
      <c r="E48" s="115" t="s">
        <v>366</v>
      </c>
      <c r="F48" s="9"/>
      <c r="G48" s="9"/>
      <c r="H48" s="116">
        <v>115</v>
      </c>
      <c r="I48" s="9"/>
      <c r="J48" s="115" t="s">
        <v>367</v>
      </c>
      <c r="K48" s="117" t="s">
        <v>311</v>
      </c>
      <c r="L48" s="119">
        <v>2</v>
      </c>
      <c r="M48" s="118">
        <v>70.11</v>
      </c>
      <c r="N48" s="120">
        <v>140.22</v>
      </c>
      <c r="O48" s="26"/>
      <c r="P48" s="15" t="e">
        <f>SUMIF('[1]Planned Maint v6.2 CSV File'!A:A,J48,'[1]Planned Maint v6.2 CSV File'!I:I)</f>
        <v>#VALUE!</v>
      </c>
      <c r="Q48" s="16" t="e">
        <f t="shared" si="8"/>
        <v>#VALUE!</v>
      </c>
      <c r="R48" s="52">
        <f>IF(J48="Prov Sum","",IF(MATCH(J48,'[1]Packet Rate Library'!J:J,0),VLOOKUP(J48,'[1]Packet Rate Library'!J:T,9,FALSE),""))</f>
        <v>0</v>
      </c>
      <c r="S48" s="53">
        <v>56.088000000000001</v>
      </c>
      <c r="T48" s="16">
        <f t="shared" si="9"/>
        <v>112.176</v>
      </c>
      <c r="V48" s="117" t="s">
        <v>311</v>
      </c>
      <c r="W48" s="119">
        <v>2</v>
      </c>
      <c r="X48" s="53">
        <v>56.088000000000001</v>
      </c>
      <c r="Y48" s="91">
        <f t="shared" si="0"/>
        <v>112.176</v>
      </c>
      <c r="Z48" s="26"/>
      <c r="AA48" s="100">
        <v>0</v>
      </c>
      <c r="AB48" s="101">
        <f t="shared" si="1"/>
        <v>0</v>
      </c>
      <c r="AC48" s="103">
        <v>0</v>
      </c>
      <c r="AD48" s="104">
        <f t="shared" si="2"/>
        <v>0</v>
      </c>
      <c r="AE48" s="157">
        <f t="shared" si="3"/>
        <v>0</v>
      </c>
    </row>
    <row r="49" spans="1:31" ht="31.5" thickBot="1" x14ac:dyDescent="0.3">
      <c r="A49" s="22"/>
      <c r="B49" s="112" t="s">
        <v>49</v>
      </c>
      <c r="C49" s="113" t="s">
        <v>341</v>
      </c>
      <c r="D49" s="114" t="s">
        <v>25</v>
      </c>
      <c r="E49" s="121" t="s">
        <v>354</v>
      </c>
      <c r="F49" s="9"/>
      <c r="G49" s="9"/>
      <c r="H49" s="116">
        <v>175</v>
      </c>
      <c r="I49" s="9"/>
      <c r="J49" s="128" t="s">
        <v>355</v>
      </c>
      <c r="K49" s="117" t="s">
        <v>311</v>
      </c>
      <c r="L49" s="119">
        <v>2</v>
      </c>
      <c r="M49" s="118">
        <v>9.81</v>
      </c>
      <c r="N49" s="120">
        <v>19.62</v>
      </c>
      <c r="O49" s="26"/>
      <c r="P49" s="15" t="e">
        <f>SUMIF('[1]Planned Maint v6.2 CSV File'!A:A,J49,'[1]Planned Maint v6.2 CSV File'!I:I)</f>
        <v>#VALUE!</v>
      </c>
      <c r="Q49" s="16" t="e">
        <f t="shared" si="8"/>
        <v>#VALUE!</v>
      </c>
      <c r="R49" s="52">
        <f>IF(J49="Prov Sum","",IF(MATCH(J49,'[1]Packet Rate Library'!J:J,0),VLOOKUP(J49,'[1]Packet Rate Library'!J:T,9,FALSE),""))</f>
        <v>0</v>
      </c>
      <c r="S49" s="53">
        <v>8.6965649999999997</v>
      </c>
      <c r="T49" s="16">
        <f t="shared" si="9"/>
        <v>17.393129999999999</v>
      </c>
      <c r="V49" s="117" t="s">
        <v>311</v>
      </c>
      <c r="W49" s="119">
        <v>2</v>
      </c>
      <c r="X49" s="53">
        <v>8.6965649999999997</v>
      </c>
      <c r="Y49" s="91">
        <f t="shared" si="0"/>
        <v>17.393129999999999</v>
      </c>
      <c r="Z49" s="26"/>
      <c r="AA49" s="100">
        <v>0</v>
      </c>
      <c r="AB49" s="101">
        <f t="shared" si="1"/>
        <v>0</v>
      </c>
      <c r="AC49" s="103">
        <v>0</v>
      </c>
      <c r="AD49" s="104">
        <f t="shared" si="2"/>
        <v>0</v>
      </c>
      <c r="AE49" s="157">
        <f t="shared" si="3"/>
        <v>0</v>
      </c>
    </row>
    <row r="50" spans="1:31" ht="61.5" thickBot="1" x14ac:dyDescent="0.3">
      <c r="A50" s="22"/>
      <c r="B50" s="112" t="s">
        <v>49</v>
      </c>
      <c r="C50" s="113" t="s">
        <v>341</v>
      </c>
      <c r="D50" s="114" t="s">
        <v>25</v>
      </c>
      <c r="E50" s="121" t="s">
        <v>342</v>
      </c>
      <c r="F50" s="9"/>
      <c r="G50" s="9"/>
      <c r="H50" s="116">
        <v>180</v>
      </c>
      <c r="I50" s="9"/>
      <c r="J50" s="122" t="s">
        <v>343</v>
      </c>
      <c r="K50" s="117" t="s">
        <v>311</v>
      </c>
      <c r="L50" s="119">
        <v>1</v>
      </c>
      <c r="M50" s="118">
        <v>62.11</v>
      </c>
      <c r="N50" s="120">
        <v>62.11</v>
      </c>
      <c r="O50" s="26"/>
      <c r="P50" s="15" t="e">
        <f>SUMIF('[1]Planned Maint v6.2 CSV File'!A:A,J50,'[1]Planned Maint v6.2 CSV File'!I:I)</f>
        <v>#VALUE!</v>
      </c>
      <c r="Q50" s="16" t="e">
        <f t="shared" si="8"/>
        <v>#VALUE!</v>
      </c>
      <c r="R50" s="52">
        <f>IF(J50="Prov Sum","",IF(MATCH(J50,'[1]Packet Rate Library'!J:J,0),VLOOKUP(J50,'[1]Packet Rate Library'!J:T,9,FALSE),""))</f>
        <v>0</v>
      </c>
      <c r="S50" s="53">
        <v>55.060514999999995</v>
      </c>
      <c r="T50" s="16">
        <f t="shared" si="9"/>
        <v>55.060514999999995</v>
      </c>
      <c r="V50" s="117" t="s">
        <v>311</v>
      </c>
      <c r="W50" s="119">
        <v>1</v>
      </c>
      <c r="X50" s="53">
        <v>55.060514999999995</v>
      </c>
      <c r="Y50" s="91">
        <f t="shared" si="0"/>
        <v>55.060514999999995</v>
      </c>
      <c r="Z50" s="26"/>
      <c r="AA50" s="100">
        <v>0</v>
      </c>
      <c r="AB50" s="101">
        <f>Y50*AA50</f>
        <v>0</v>
      </c>
      <c r="AC50" s="103">
        <v>0</v>
      </c>
      <c r="AD50" s="104">
        <f t="shared" ref="AD50:AD56" si="10">Y50*AC50</f>
        <v>0</v>
      </c>
      <c r="AE50" s="157">
        <f t="shared" si="3"/>
        <v>0</v>
      </c>
    </row>
    <row r="51" spans="1:31" ht="91.5" thickBot="1" x14ac:dyDescent="0.3">
      <c r="A51" s="29"/>
      <c r="B51" s="112" t="s">
        <v>49</v>
      </c>
      <c r="C51" s="113" t="s">
        <v>341</v>
      </c>
      <c r="D51" s="114" t="s">
        <v>25</v>
      </c>
      <c r="E51" s="121" t="s">
        <v>370</v>
      </c>
      <c r="F51" s="42"/>
      <c r="G51" s="42"/>
      <c r="H51" s="116">
        <v>186</v>
      </c>
      <c r="I51" s="42"/>
      <c r="J51" s="123" t="s">
        <v>371</v>
      </c>
      <c r="K51" s="117" t="s">
        <v>311</v>
      </c>
      <c r="L51" s="119">
        <v>1</v>
      </c>
      <c r="M51" s="118">
        <v>86.88</v>
      </c>
      <c r="N51" s="120">
        <v>86.88</v>
      </c>
      <c r="O51" s="26"/>
      <c r="P51" s="15" t="e">
        <f>SUMIF('[1]Planned Maint v6.2 CSV File'!A:A,J51,'[1]Planned Maint v6.2 CSV File'!I:I)</f>
        <v>#VALUE!</v>
      </c>
      <c r="Q51" s="16" t="e">
        <f t="shared" si="8"/>
        <v>#VALUE!</v>
      </c>
      <c r="R51" s="52">
        <f>IF(J51="Prov Sum","",IF(MATCH(J51,'[1]Packet Rate Library'!J:J,0),VLOOKUP(J51,'[1]Packet Rate Library'!J:T,9,FALSE),""))</f>
        <v>0</v>
      </c>
      <c r="S51" s="53">
        <v>69.504000000000005</v>
      </c>
      <c r="T51" s="16">
        <f t="shared" si="9"/>
        <v>69.504000000000005</v>
      </c>
      <c r="V51" s="117" t="s">
        <v>311</v>
      </c>
      <c r="W51" s="119">
        <v>1</v>
      </c>
      <c r="X51" s="53">
        <v>69.504000000000005</v>
      </c>
      <c r="Y51" s="91">
        <f t="shared" si="0"/>
        <v>69.504000000000005</v>
      </c>
      <c r="Z51" s="26"/>
      <c r="AA51" s="100">
        <v>0</v>
      </c>
      <c r="AB51" s="101">
        <f t="shared" ref="AB51:AB56" si="11">Y51*AA51</f>
        <v>0</v>
      </c>
      <c r="AC51" s="103">
        <v>0</v>
      </c>
      <c r="AD51" s="104">
        <f t="shared" si="10"/>
        <v>0</v>
      </c>
      <c r="AE51" s="157">
        <f t="shared" si="3"/>
        <v>0</v>
      </c>
    </row>
    <row r="52" spans="1:31" ht="16.5" thickBot="1" x14ac:dyDescent="0.3">
      <c r="A52" s="29"/>
      <c r="B52" s="112" t="s">
        <v>49</v>
      </c>
      <c r="C52" s="113" t="s">
        <v>341</v>
      </c>
      <c r="D52" s="114" t="s">
        <v>25</v>
      </c>
      <c r="E52" s="124" t="s">
        <v>430</v>
      </c>
      <c r="F52" s="42"/>
      <c r="G52" s="42"/>
      <c r="H52" s="116">
        <v>190</v>
      </c>
      <c r="I52" s="42"/>
      <c r="J52" s="125" t="s">
        <v>380</v>
      </c>
      <c r="K52" s="117" t="s">
        <v>311</v>
      </c>
      <c r="L52" s="119">
        <v>1</v>
      </c>
      <c r="M52" s="126">
        <v>1500</v>
      </c>
      <c r="N52" s="120">
        <v>1500</v>
      </c>
      <c r="O52" s="26"/>
      <c r="P52" s="15" t="e">
        <f>SUMIF('[1]Planned Maint v6.2 CSV File'!A:A,J52,'[1]Planned Maint v6.2 CSV File'!I:I)</f>
        <v>#VALUE!</v>
      </c>
      <c r="Q52" s="16">
        <f t="shared" si="8"/>
        <v>1500</v>
      </c>
      <c r="R52" s="52" t="str">
        <f>IF(J52="Prov Sum","",IF(MATCH(J52,'[1]Packet Rate Library'!J:J,0),VLOOKUP(J52,'[1]Packet Rate Library'!J:T,9,FALSE),""))</f>
        <v/>
      </c>
      <c r="S52" s="53">
        <v>1500</v>
      </c>
      <c r="T52" s="16">
        <f t="shared" si="9"/>
        <v>1500</v>
      </c>
      <c r="V52" s="117" t="s">
        <v>311</v>
      </c>
      <c r="W52" s="119">
        <v>1</v>
      </c>
      <c r="X52" s="126">
        <v>1500</v>
      </c>
      <c r="Y52" s="91">
        <f t="shared" si="0"/>
        <v>1500</v>
      </c>
      <c r="Z52" s="26"/>
      <c r="AA52" s="100">
        <v>0</v>
      </c>
      <c r="AB52" s="101">
        <f t="shared" si="11"/>
        <v>0</v>
      </c>
      <c r="AC52" s="103">
        <v>0</v>
      </c>
      <c r="AD52" s="104">
        <f t="shared" si="10"/>
        <v>0</v>
      </c>
      <c r="AE52" s="157">
        <f t="shared" si="3"/>
        <v>0</v>
      </c>
    </row>
    <row r="53" spans="1:31" ht="27" thickBot="1" x14ac:dyDescent="0.3">
      <c r="A53" s="29"/>
      <c r="B53" s="112" t="s">
        <v>49</v>
      </c>
      <c r="C53" s="113" t="s">
        <v>341</v>
      </c>
      <c r="D53" s="114" t="s">
        <v>25</v>
      </c>
      <c r="E53" s="127" t="s">
        <v>431</v>
      </c>
      <c r="F53" s="42"/>
      <c r="G53" s="42"/>
      <c r="H53" s="116">
        <v>191</v>
      </c>
      <c r="I53" s="42"/>
      <c r="J53" s="125" t="s">
        <v>380</v>
      </c>
      <c r="K53" s="117" t="s">
        <v>311</v>
      </c>
      <c r="L53" s="119">
        <v>1</v>
      </c>
      <c r="M53" s="126">
        <v>100</v>
      </c>
      <c r="N53" s="120">
        <v>100</v>
      </c>
      <c r="O53" s="26"/>
      <c r="P53" s="15" t="e">
        <f>SUMIF('[1]Planned Maint v6.2 CSV File'!A:A,J53,'[1]Planned Maint v6.2 CSV File'!I:I)</f>
        <v>#VALUE!</v>
      </c>
      <c r="Q53" s="16">
        <f t="shared" si="8"/>
        <v>100</v>
      </c>
      <c r="R53" s="52" t="str">
        <f>IF(J53="Prov Sum","",IF(MATCH(J53,'[1]Packet Rate Library'!J:J,0),VLOOKUP(J53,'[1]Packet Rate Library'!J:T,9,FALSE),""))</f>
        <v/>
      </c>
      <c r="S53" s="53">
        <v>100</v>
      </c>
      <c r="T53" s="16">
        <f t="shared" si="9"/>
        <v>100</v>
      </c>
      <c r="V53" s="117" t="s">
        <v>311</v>
      </c>
      <c r="W53" s="119">
        <v>1</v>
      </c>
      <c r="X53" s="126">
        <v>100</v>
      </c>
      <c r="Y53" s="91">
        <f t="shared" si="0"/>
        <v>100</v>
      </c>
      <c r="Z53" s="26"/>
      <c r="AA53" s="100">
        <v>0</v>
      </c>
      <c r="AB53" s="101">
        <f t="shared" si="11"/>
        <v>0</v>
      </c>
      <c r="AC53" s="103">
        <v>0</v>
      </c>
      <c r="AD53" s="104">
        <f t="shared" si="10"/>
        <v>0</v>
      </c>
      <c r="AE53" s="157">
        <f>AB53-AD53</f>
        <v>0</v>
      </c>
    </row>
    <row r="54" spans="1:31" ht="16.5" thickBot="1" x14ac:dyDescent="0.3">
      <c r="A54" s="29"/>
      <c r="B54" s="112" t="s">
        <v>49</v>
      </c>
      <c r="C54" s="113" t="s">
        <v>341</v>
      </c>
      <c r="D54" s="114" t="s">
        <v>25</v>
      </c>
      <c r="E54" s="127" t="s">
        <v>432</v>
      </c>
      <c r="F54" s="42"/>
      <c r="G54" s="42"/>
      <c r="H54" s="116">
        <v>192</v>
      </c>
      <c r="I54" s="42"/>
      <c r="J54" s="125" t="s">
        <v>380</v>
      </c>
      <c r="K54" s="117" t="s">
        <v>311</v>
      </c>
      <c r="L54" s="119">
        <v>1</v>
      </c>
      <c r="M54" s="126">
        <v>100</v>
      </c>
      <c r="N54" s="120">
        <v>100</v>
      </c>
      <c r="O54" s="26"/>
      <c r="P54" s="15" t="e">
        <f>SUMIF('[1]Planned Maint v6.2 CSV File'!A:A,J54,'[1]Planned Maint v6.2 CSV File'!I:I)</f>
        <v>#VALUE!</v>
      </c>
      <c r="Q54" s="16">
        <f t="shared" si="8"/>
        <v>100</v>
      </c>
      <c r="R54" s="52" t="str">
        <f>IF(J54="Prov Sum","",IF(MATCH(J54,'[1]Packet Rate Library'!J:J,0),VLOOKUP(J54,'[1]Packet Rate Library'!J:T,9,FALSE),""))</f>
        <v/>
      </c>
      <c r="S54" s="53">
        <v>100</v>
      </c>
      <c r="T54" s="16">
        <f t="shared" si="9"/>
        <v>100</v>
      </c>
      <c r="V54" s="117" t="s">
        <v>311</v>
      </c>
      <c r="W54" s="119">
        <v>1</v>
      </c>
      <c r="X54" s="126">
        <v>100</v>
      </c>
      <c r="Y54" s="91">
        <f t="shared" si="0"/>
        <v>100</v>
      </c>
      <c r="Z54" s="26"/>
      <c r="AA54" s="100">
        <v>0</v>
      </c>
      <c r="AB54" s="101">
        <f t="shared" si="11"/>
        <v>0</v>
      </c>
      <c r="AC54" s="103">
        <v>0</v>
      </c>
      <c r="AD54" s="104">
        <f t="shared" si="10"/>
        <v>0</v>
      </c>
      <c r="AE54" s="157">
        <f t="shared" si="3"/>
        <v>0</v>
      </c>
    </row>
    <row r="55" spans="1:31" ht="16.5" thickBot="1" x14ac:dyDescent="0.3">
      <c r="A55" s="29"/>
      <c r="B55" s="112" t="s">
        <v>49</v>
      </c>
      <c r="C55" s="113" t="s">
        <v>341</v>
      </c>
      <c r="D55" s="114" t="s">
        <v>25</v>
      </c>
      <c r="E55" s="127" t="s">
        <v>433</v>
      </c>
      <c r="F55" s="42"/>
      <c r="G55" s="42"/>
      <c r="H55" s="116">
        <v>193</v>
      </c>
      <c r="I55" s="42"/>
      <c r="J55" s="125" t="s">
        <v>380</v>
      </c>
      <c r="K55" s="117" t="s">
        <v>311</v>
      </c>
      <c r="L55" s="119">
        <v>1</v>
      </c>
      <c r="M55" s="126">
        <v>100</v>
      </c>
      <c r="N55" s="120">
        <v>100</v>
      </c>
      <c r="O55" s="26"/>
      <c r="P55" s="15" t="e">
        <f>SUMIF('[1]Planned Maint v6.2 CSV File'!A:A,J55,'[1]Planned Maint v6.2 CSV File'!I:I)</f>
        <v>#VALUE!</v>
      </c>
      <c r="Q55" s="16">
        <f t="shared" si="8"/>
        <v>100</v>
      </c>
      <c r="R55" s="52" t="str">
        <f>IF(J55="Prov Sum","",IF(MATCH(J55,'[1]Packet Rate Library'!J:J,0),VLOOKUP(J55,'[1]Packet Rate Library'!J:T,9,FALSE),""))</f>
        <v/>
      </c>
      <c r="S55" s="53">
        <v>100</v>
      </c>
      <c r="T55" s="16">
        <f t="shared" si="9"/>
        <v>100</v>
      </c>
      <c r="V55" s="117" t="s">
        <v>311</v>
      </c>
      <c r="W55" s="119">
        <v>1</v>
      </c>
      <c r="X55" s="126">
        <v>100</v>
      </c>
      <c r="Y55" s="91">
        <f t="shared" si="0"/>
        <v>100</v>
      </c>
      <c r="Z55" s="26"/>
      <c r="AA55" s="100">
        <v>0</v>
      </c>
      <c r="AB55" s="101">
        <f t="shared" si="11"/>
        <v>0</v>
      </c>
      <c r="AC55" s="103">
        <v>0</v>
      </c>
      <c r="AD55" s="104">
        <f t="shared" si="10"/>
        <v>0</v>
      </c>
      <c r="AE55" s="157">
        <f t="shared" si="3"/>
        <v>0</v>
      </c>
    </row>
    <row r="56" spans="1:31" ht="16.5" thickBot="1" x14ac:dyDescent="0.3">
      <c r="A56" s="29"/>
      <c r="B56" s="112" t="s">
        <v>49</v>
      </c>
      <c r="C56" s="113" t="s">
        <v>341</v>
      </c>
      <c r="D56" s="114" t="s">
        <v>25</v>
      </c>
      <c r="E56" s="127"/>
      <c r="F56" s="42"/>
      <c r="G56" s="42"/>
      <c r="H56" s="116">
        <v>194</v>
      </c>
      <c r="I56" s="42"/>
      <c r="J56" s="125" t="s">
        <v>380</v>
      </c>
      <c r="K56" s="117" t="s">
        <v>311</v>
      </c>
      <c r="L56" s="119">
        <v>1</v>
      </c>
      <c r="M56" s="126">
        <v>350</v>
      </c>
      <c r="N56" s="120">
        <v>350</v>
      </c>
      <c r="O56" s="26"/>
      <c r="P56" s="15" t="e">
        <f>SUMIF('[1]Planned Maint v6.2 CSV File'!A:A,J56,'[1]Planned Maint v6.2 CSV File'!I:I)</f>
        <v>#VALUE!</v>
      </c>
      <c r="Q56" s="16">
        <f t="shared" si="8"/>
        <v>350</v>
      </c>
      <c r="R56" s="52" t="str">
        <f>IF(J56="Prov Sum","",IF(MATCH(J56,'[1]Packet Rate Library'!J:J,0),VLOOKUP(J56,'[1]Packet Rate Library'!J:T,9,FALSE),""))</f>
        <v/>
      </c>
      <c r="S56" s="53">
        <v>350</v>
      </c>
      <c r="T56" s="16">
        <f t="shared" si="9"/>
        <v>350</v>
      </c>
      <c r="V56" s="117" t="s">
        <v>311</v>
      </c>
      <c r="W56" s="119">
        <v>1</v>
      </c>
      <c r="X56" s="126">
        <v>350</v>
      </c>
      <c r="Y56" s="91">
        <f t="shared" si="0"/>
        <v>350</v>
      </c>
      <c r="Z56" s="26"/>
      <c r="AA56" s="100">
        <v>0</v>
      </c>
      <c r="AB56" s="101">
        <f t="shared" si="11"/>
        <v>0</v>
      </c>
      <c r="AC56" s="103">
        <v>0</v>
      </c>
      <c r="AD56" s="104">
        <f t="shared" si="10"/>
        <v>0</v>
      </c>
      <c r="AE56" s="157">
        <f t="shared" si="3"/>
        <v>0</v>
      </c>
    </row>
    <row r="57" spans="1:31" ht="15.75" thickBot="1" x14ac:dyDescent="0.3">
      <c r="A57" s="29"/>
      <c r="B57" s="76"/>
      <c r="C57" s="67"/>
      <c r="D57" s="68"/>
      <c r="E57" s="69"/>
      <c r="F57" s="70"/>
      <c r="G57" s="70"/>
      <c r="H57" s="71"/>
      <c r="I57" s="70"/>
      <c r="J57" s="72"/>
      <c r="K57" s="70"/>
      <c r="L57" s="73"/>
      <c r="M57" s="72"/>
      <c r="N57" s="75"/>
      <c r="O57" s="26"/>
      <c r="P57" s="24"/>
      <c r="Q57" s="26"/>
      <c r="R57" s="26"/>
      <c r="S57" s="26"/>
      <c r="T57" s="26"/>
    </row>
    <row r="58" spans="1:31" ht="15.75" thickBot="1" x14ac:dyDescent="0.3">
      <c r="S58" s="88" t="s">
        <v>5</v>
      </c>
      <c r="T58" s="89">
        <f>SUM(T8:T56)</f>
        <v>15466.562183000002</v>
      </c>
      <c r="U58" s="84"/>
      <c r="V58" s="29"/>
      <c r="W58" s="36"/>
      <c r="X58" s="88" t="s">
        <v>5</v>
      </c>
      <c r="Y58" s="89">
        <f>SUM(Y8:Y56)</f>
        <v>15466.562183000002</v>
      </c>
      <c r="Z58" s="26"/>
      <c r="AA58" s="98"/>
      <c r="AB58" s="143">
        <f>SUM(AB8:AB56)</f>
        <v>3401.2250999999997</v>
      </c>
      <c r="AC58" s="98"/>
      <c r="AD58" s="144">
        <f>SUM(AD8:AD56)</f>
        <v>0</v>
      </c>
      <c r="AE58" s="158">
        <f>SUM(AE8:AE56)</f>
        <v>3401.2250999999997</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 S8:S9 S11 S15:S22 S24:S26 S28:S32 S34:S39 S43:S56 X41 X8:X9 X11 X15:X22 X24:X26 X28:X32 X34:X39 X43:X51" xr:uid="{00000000-0002-0000-0B00-000000000000}">
      <formula1>P8</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AE60"/>
  <sheetViews>
    <sheetView topLeftCell="B1" zoomScale="70" zoomScaleNormal="70" workbookViewId="0">
      <pane xSplit="9" ySplit="5" topLeftCell="K48" activePane="bottomRight" state="frozen"/>
      <selection activeCell="B1" sqref="B1"/>
      <selection pane="topRight" activeCell="K1" sqref="K1"/>
      <selection pane="bottomLeft" activeCell="B6" sqref="B6"/>
      <selection pane="bottomRight" activeCell="K6" sqref="K6"/>
    </sheetView>
  </sheetViews>
  <sheetFormatPr defaultRowHeight="15" x14ac:dyDescent="0.25"/>
  <cols>
    <col min="1" max="1" width="14.5703125" hidden="1" customWidth="1"/>
    <col min="2" max="2" width="18.140625" customWidth="1"/>
    <col min="3" max="3" width="22.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447</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448</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448</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448</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448</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53" si="0">W9*X9</f>
        <v>399.99552</v>
      </c>
      <c r="Z9" s="26"/>
      <c r="AA9" s="100">
        <v>0</v>
      </c>
      <c r="AB9" s="101">
        <f t="shared" ref="AB9:AB49" si="1">Y9*AA9</f>
        <v>0</v>
      </c>
      <c r="AC9" s="103">
        <v>0</v>
      </c>
      <c r="AD9" s="104">
        <f t="shared" ref="AD9:AD49" si="2">Y9*AC9</f>
        <v>0</v>
      </c>
      <c r="AE9" s="157">
        <f t="shared" ref="AE9:AE58" si="3">AB9-AD9</f>
        <v>0</v>
      </c>
    </row>
    <row r="10" spans="1:31" ht="15.75" thickBot="1" x14ac:dyDescent="0.3">
      <c r="A10" s="22"/>
      <c r="B10" s="5" t="s">
        <v>448</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448</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448</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5.75" thickBot="1" x14ac:dyDescent="0.3">
      <c r="A13" s="22"/>
      <c r="B13" s="5" t="s">
        <v>448</v>
      </c>
      <c r="C13" s="6"/>
      <c r="D13" s="7"/>
      <c r="E13" s="8"/>
      <c r="F13" s="9"/>
      <c r="G13" s="9"/>
      <c r="H13" s="10"/>
      <c r="I13" s="9"/>
      <c r="J13" s="11"/>
      <c r="K13" s="12"/>
      <c r="L13" s="51"/>
      <c r="M13" s="13"/>
      <c r="N13" s="14"/>
      <c r="O13" s="26"/>
      <c r="P13" s="24"/>
      <c r="Q13" s="50"/>
      <c r="R13" s="50"/>
      <c r="S13" s="50"/>
      <c r="T13" s="50"/>
      <c r="V13" s="12"/>
      <c r="W13" s="51"/>
      <c r="X13" s="50"/>
      <c r="Y13" s="91"/>
      <c r="Z13" s="26"/>
      <c r="AA13" s="100"/>
      <c r="AB13" s="101"/>
      <c r="AC13" s="103"/>
      <c r="AD13" s="104"/>
      <c r="AE13" s="157">
        <f t="shared" si="3"/>
        <v>0</v>
      </c>
    </row>
    <row r="14" spans="1:31" ht="61.5" thickBot="1" x14ac:dyDescent="0.3">
      <c r="A14" s="22"/>
      <c r="B14" s="5" t="s">
        <v>448</v>
      </c>
      <c r="C14" s="54" t="s">
        <v>189</v>
      </c>
      <c r="D14" s="7" t="s">
        <v>379</v>
      </c>
      <c r="E14" s="153" t="s">
        <v>524</v>
      </c>
      <c r="F14" s="9"/>
      <c r="G14" s="9"/>
      <c r="H14" s="10"/>
      <c r="I14" s="9"/>
      <c r="J14" s="11"/>
      <c r="K14" s="12"/>
      <c r="L14" s="51"/>
      <c r="M14" s="11"/>
      <c r="N14" s="51"/>
      <c r="O14" s="26"/>
      <c r="P14" s="35"/>
      <c r="Q14" s="55"/>
      <c r="R14" s="55"/>
      <c r="S14" s="55"/>
      <c r="T14" s="55"/>
      <c r="V14" s="12"/>
      <c r="W14" s="51"/>
      <c r="X14" s="55"/>
      <c r="Y14" s="91"/>
      <c r="Z14" s="26"/>
      <c r="AA14" s="100"/>
      <c r="AB14" s="101"/>
      <c r="AC14" s="103"/>
      <c r="AD14" s="104"/>
      <c r="AE14" s="157">
        <f t="shared" si="3"/>
        <v>0</v>
      </c>
    </row>
    <row r="15" spans="1:31" ht="30.75" thickBot="1" x14ac:dyDescent="0.3">
      <c r="A15" s="22"/>
      <c r="B15" s="5" t="s">
        <v>448</v>
      </c>
      <c r="C15" s="54" t="s">
        <v>189</v>
      </c>
      <c r="D15" s="7" t="s">
        <v>25</v>
      </c>
      <c r="E15" s="8" t="s">
        <v>337</v>
      </c>
      <c r="F15" s="9"/>
      <c r="G15" s="9"/>
      <c r="H15" s="10">
        <v>6.91</v>
      </c>
      <c r="I15" s="9"/>
      <c r="J15" s="11" t="s">
        <v>338</v>
      </c>
      <c r="K15" s="12" t="s">
        <v>79</v>
      </c>
      <c r="L15" s="51">
        <v>10</v>
      </c>
      <c r="M15" s="13">
        <v>20.13</v>
      </c>
      <c r="N15" s="51">
        <v>201.3</v>
      </c>
      <c r="O15" s="26"/>
      <c r="P15" s="15" t="e">
        <f>SUMIF('[1]Planned Maint v6.2 CSV File'!A:A,J15,'[1]Planned Maint v6.2 CSV File'!I:I)</f>
        <v>#VALUE!</v>
      </c>
      <c r="Q15" s="16" t="e">
        <f t="shared" ref="Q15:Q23" si="4">IF(J15="PROV SUM",N15,L15*P15)</f>
        <v>#VALUE!</v>
      </c>
      <c r="R15" s="52">
        <f>IF(J15="Prov Sum","",IF(MATCH(J15,'[1]Packet Rate Library'!J:J,0),VLOOKUP(J15,'[1]Packet Rate Library'!J:T,9,FALSE),""))</f>
        <v>0</v>
      </c>
      <c r="S15" s="53">
        <v>14.594249999999999</v>
      </c>
      <c r="T15" s="16">
        <f t="shared" ref="T15:T23" si="5">IF(J15="SC024",N15,IF(ISERROR(S15),"",IF(J15="PROV SUM",N15,L15*S15)))</f>
        <v>145.9425</v>
      </c>
      <c r="V15" s="12" t="s">
        <v>79</v>
      </c>
      <c r="W15" s="51">
        <v>10</v>
      </c>
      <c r="X15" s="53">
        <v>14.594249999999999</v>
      </c>
      <c r="Y15" s="91">
        <f t="shared" si="0"/>
        <v>145.9425</v>
      </c>
      <c r="Z15" s="26"/>
      <c r="AA15" s="100">
        <v>0</v>
      </c>
      <c r="AB15" s="101">
        <f t="shared" si="1"/>
        <v>0</v>
      </c>
      <c r="AC15" s="103">
        <v>0</v>
      </c>
      <c r="AD15" s="104">
        <f t="shared" si="2"/>
        <v>0</v>
      </c>
      <c r="AE15" s="157">
        <f t="shared" si="3"/>
        <v>0</v>
      </c>
    </row>
    <row r="16" spans="1:31" ht="45.75" thickBot="1" x14ac:dyDescent="0.3">
      <c r="A16" s="22"/>
      <c r="B16" s="5" t="s">
        <v>448</v>
      </c>
      <c r="C16" s="54" t="s">
        <v>189</v>
      </c>
      <c r="D16" s="7" t="s">
        <v>25</v>
      </c>
      <c r="E16" s="8" t="s">
        <v>203</v>
      </c>
      <c r="F16" s="9"/>
      <c r="G16" s="9"/>
      <c r="H16" s="10">
        <v>6.1270000000000104</v>
      </c>
      <c r="I16" s="9"/>
      <c r="J16" s="11" t="s">
        <v>204</v>
      </c>
      <c r="K16" s="12" t="s">
        <v>104</v>
      </c>
      <c r="L16" s="51">
        <v>12</v>
      </c>
      <c r="M16" s="13">
        <v>6.04</v>
      </c>
      <c r="N16" s="51">
        <v>72.48</v>
      </c>
      <c r="O16" s="26"/>
      <c r="P16" s="15" t="e">
        <f>SUMIF('[1]Planned Maint v6.2 CSV File'!A:A,J16,'[1]Planned Maint v6.2 CSV File'!I:I)</f>
        <v>#VALUE!</v>
      </c>
      <c r="Q16" s="16" t="e">
        <f t="shared" si="4"/>
        <v>#VALUE!</v>
      </c>
      <c r="R16" s="52">
        <f>IF(J16="Prov Sum","",IF(MATCH(J16,'[1]Packet Rate Library'!J:J,0),VLOOKUP(J16,'[1]Packet Rate Library'!J:T,9,FALSE),""))</f>
        <v>0</v>
      </c>
      <c r="S16" s="53">
        <v>4.3789999999999996</v>
      </c>
      <c r="T16" s="16">
        <f t="shared" si="5"/>
        <v>52.547999999999995</v>
      </c>
      <c r="V16" s="12" t="s">
        <v>104</v>
      </c>
      <c r="W16" s="51">
        <v>12</v>
      </c>
      <c r="X16" s="53">
        <v>4.3789999999999996</v>
      </c>
      <c r="Y16" s="91">
        <f t="shared" si="0"/>
        <v>52.547999999999995</v>
      </c>
      <c r="Z16" s="26"/>
      <c r="AA16" s="100">
        <v>0</v>
      </c>
      <c r="AB16" s="101">
        <f t="shared" si="1"/>
        <v>0</v>
      </c>
      <c r="AC16" s="103">
        <v>0</v>
      </c>
      <c r="AD16" s="104">
        <f t="shared" si="2"/>
        <v>0</v>
      </c>
      <c r="AE16" s="157">
        <f t="shared" si="3"/>
        <v>0</v>
      </c>
    </row>
    <row r="17" spans="1:31" ht="30.75" thickBot="1" x14ac:dyDescent="0.3">
      <c r="A17" s="22"/>
      <c r="B17" s="5" t="s">
        <v>448</v>
      </c>
      <c r="C17" s="54" t="s">
        <v>189</v>
      </c>
      <c r="D17" s="7" t="s">
        <v>25</v>
      </c>
      <c r="E17" s="8" t="s">
        <v>227</v>
      </c>
      <c r="F17" s="9"/>
      <c r="G17" s="9"/>
      <c r="H17" s="10">
        <v>6.1940000000000301</v>
      </c>
      <c r="I17" s="9"/>
      <c r="J17" s="11" t="s">
        <v>228</v>
      </c>
      <c r="K17" s="12" t="s">
        <v>79</v>
      </c>
      <c r="L17" s="51">
        <v>110</v>
      </c>
      <c r="M17" s="13">
        <v>7.02</v>
      </c>
      <c r="N17" s="51">
        <v>772.2</v>
      </c>
      <c r="O17" s="26"/>
      <c r="P17" s="15" t="e">
        <f>SUMIF('[1]Planned Maint v6.2 CSV File'!A:A,J17,'[1]Planned Maint v6.2 CSV File'!I:I)</f>
        <v>#VALUE!</v>
      </c>
      <c r="Q17" s="16" t="e">
        <f t="shared" si="4"/>
        <v>#VALUE!</v>
      </c>
      <c r="R17" s="52">
        <f>IF(J17="Prov Sum","",IF(MATCH(J17,'[1]Packet Rate Library'!J:J,0),VLOOKUP(J17,'[1]Packet Rate Library'!J:T,9,FALSE),""))</f>
        <v>0</v>
      </c>
      <c r="S17" s="53">
        <v>5.9669999999999996</v>
      </c>
      <c r="T17" s="16">
        <f t="shared" si="5"/>
        <v>656.37</v>
      </c>
      <c r="V17" s="12" t="s">
        <v>79</v>
      </c>
      <c r="W17" s="51">
        <v>110</v>
      </c>
      <c r="X17" s="53">
        <v>5.9669999999999996</v>
      </c>
      <c r="Y17" s="91">
        <f t="shared" si="0"/>
        <v>656.37</v>
      </c>
      <c r="Z17" s="26"/>
      <c r="AA17" s="100">
        <v>0</v>
      </c>
      <c r="AB17" s="101">
        <f t="shared" si="1"/>
        <v>0</v>
      </c>
      <c r="AC17" s="103">
        <v>0</v>
      </c>
      <c r="AD17" s="104">
        <f t="shared" si="2"/>
        <v>0</v>
      </c>
      <c r="AE17" s="157">
        <f t="shared" si="3"/>
        <v>0</v>
      </c>
    </row>
    <row r="18" spans="1:31" ht="45.75" thickBot="1" x14ac:dyDescent="0.3">
      <c r="A18" s="22"/>
      <c r="B18" s="5" t="s">
        <v>448</v>
      </c>
      <c r="C18" s="54" t="s">
        <v>189</v>
      </c>
      <c r="D18" s="7" t="s">
        <v>25</v>
      </c>
      <c r="E18" s="8" t="s">
        <v>238</v>
      </c>
      <c r="F18" s="9"/>
      <c r="G18" s="9"/>
      <c r="H18" s="10">
        <v>6.2150000000000398</v>
      </c>
      <c r="I18" s="9"/>
      <c r="J18" s="11" t="s">
        <v>239</v>
      </c>
      <c r="K18" s="12" t="s">
        <v>79</v>
      </c>
      <c r="L18" s="51">
        <v>18</v>
      </c>
      <c r="M18" s="13">
        <v>16.079999999999998</v>
      </c>
      <c r="N18" s="51">
        <v>289.44</v>
      </c>
      <c r="O18" s="26"/>
      <c r="P18" s="15" t="e">
        <f>SUMIF('[1]Planned Maint v6.2 CSV File'!A:A,J18,'[1]Planned Maint v6.2 CSV File'!I:I)</f>
        <v>#VALUE!</v>
      </c>
      <c r="Q18" s="16" t="e">
        <f t="shared" si="4"/>
        <v>#VALUE!</v>
      </c>
      <c r="R18" s="52">
        <f>IF(J18="Prov Sum","",IF(MATCH(J18,'[1]Packet Rate Library'!J:J,0),VLOOKUP(J18,'[1]Packet Rate Library'!J:T,9,FALSE),""))</f>
        <v>0</v>
      </c>
      <c r="S18" s="53">
        <v>13.667999999999997</v>
      </c>
      <c r="T18" s="16">
        <f t="shared" si="5"/>
        <v>246.02399999999994</v>
      </c>
      <c r="V18" s="12" t="s">
        <v>79</v>
      </c>
      <c r="W18" s="51">
        <v>18</v>
      </c>
      <c r="X18" s="53">
        <v>13.667999999999997</v>
      </c>
      <c r="Y18" s="91">
        <f t="shared" si="0"/>
        <v>246.02399999999994</v>
      </c>
      <c r="Z18" s="26"/>
      <c r="AA18" s="100">
        <v>0</v>
      </c>
      <c r="AB18" s="101">
        <f t="shared" si="1"/>
        <v>0</v>
      </c>
      <c r="AC18" s="103">
        <v>0</v>
      </c>
      <c r="AD18" s="104">
        <f t="shared" si="2"/>
        <v>0</v>
      </c>
      <c r="AE18" s="157">
        <f t="shared" si="3"/>
        <v>0</v>
      </c>
    </row>
    <row r="19" spans="1:31" ht="30.75" thickBot="1" x14ac:dyDescent="0.3">
      <c r="A19" s="22"/>
      <c r="B19" s="5" t="s">
        <v>448</v>
      </c>
      <c r="C19" s="54" t="s">
        <v>189</v>
      </c>
      <c r="D19" s="7" t="s">
        <v>25</v>
      </c>
      <c r="E19" s="8" t="s">
        <v>415</v>
      </c>
      <c r="F19" s="9"/>
      <c r="G19" s="9"/>
      <c r="H19" s="10">
        <v>6.2360000000000504</v>
      </c>
      <c r="I19" s="9"/>
      <c r="J19" s="11" t="s">
        <v>251</v>
      </c>
      <c r="K19" s="12" t="s">
        <v>79</v>
      </c>
      <c r="L19" s="51">
        <v>18</v>
      </c>
      <c r="M19" s="13">
        <v>25.87</v>
      </c>
      <c r="N19" s="51">
        <v>465.66</v>
      </c>
      <c r="O19" s="26"/>
      <c r="P19" s="15" t="e">
        <f>SUMIF('[1]Planned Maint v6.2 CSV File'!A:A,J19,'[1]Planned Maint v6.2 CSV File'!I:I)</f>
        <v>#VALUE!</v>
      </c>
      <c r="Q19" s="16" t="e">
        <f t="shared" si="4"/>
        <v>#VALUE!</v>
      </c>
      <c r="R19" s="52">
        <f>IF(J19="Prov Sum","",IF(MATCH(J19,'[1]Packet Rate Library'!J:J,0),VLOOKUP(J19,'[1]Packet Rate Library'!J:T,9,FALSE),""))</f>
        <v>0</v>
      </c>
      <c r="S19" s="53">
        <v>21.9895</v>
      </c>
      <c r="T19" s="16">
        <f t="shared" si="5"/>
        <v>395.81099999999998</v>
      </c>
      <c r="V19" s="12" t="s">
        <v>79</v>
      </c>
      <c r="W19" s="51">
        <v>18</v>
      </c>
      <c r="X19" s="53">
        <v>21.9895</v>
      </c>
      <c r="Y19" s="91">
        <f t="shared" si="0"/>
        <v>395.81099999999998</v>
      </c>
      <c r="Z19" s="26"/>
      <c r="AA19" s="100">
        <v>0</v>
      </c>
      <c r="AB19" s="101">
        <f t="shared" si="1"/>
        <v>0</v>
      </c>
      <c r="AC19" s="103">
        <v>0</v>
      </c>
      <c r="AD19" s="104">
        <f t="shared" si="2"/>
        <v>0</v>
      </c>
      <c r="AE19" s="157">
        <f t="shared" si="3"/>
        <v>0</v>
      </c>
    </row>
    <row r="20" spans="1:31" ht="30.75" thickBot="1" x14ac:dyDescent="0.3">
      <c r="A20" s="22"/>
      <c r="B20" s="5" t="s">
        <v>448</v>
      </c>
      <c r="C20" s="54" t="s">
        <v>189</v>
      </c>
      <c r="D20" s="7" t="s">
        <v>25</v>
      </c>
      <c r="E20" s="8" t="s">
        <v>416</v>
      </c>
      <c r="F20" s="9"/>
      <c r="G20" s="9"/>
      <c r="H20" s="10">
        <v>6.2370000000000498</v>
      </c>
      <c r="I20" s="9"/>
      <c r="J20" s="11" t="s">
        <v>253</v>
      </c>
      <c r="K20" s="12" t="s">
        <v>104</v>
      </c>
      <c r="L20" s="51">
        <v>30</v>
      </c>
      <c r="M20" s="13">
        <v>6.28</v>
      </c>
      <c r="N20" s="51">
        <v>188.4</v>
      </c>
      <c r="O20" s="26"/>
      <c r="P20" s="15" t="e">
        <f>SUMIF('[1]Planned Maint v6.2 CSV File'!A:A,J20,'[1]Planned Maint v6.2 CSV File'!I:I)</f>
        <v>#VALUE!</v>
      </c>
      <c r="Q20" s="16" t="e">
        <f t="shared" si="4"/>
        <v>#VALUE!</v>
      </c>
      <c r="R20" s="52">
        <f>IF(J20="Prov Sum","",IF(MATCH(J20,'[1]Packet Rate Library'!J:J,0),VLOOKUP(J20,'[1]Packet Rate Library'!J:T,9,FALSE),""))</f>
        <v>0</v>
      </c>
      <c r="S20" s="53">
        <v>5.3380000000000001</v>
      </c>
      <c r="T20" s="16">
        <f t="shared" si="5"/>
        <v>160.14000000000001</v>
      </c>
      <c r="V20" s="12" t="s">
        <v>104</v>
      </c>
      <c r="W20" s="51">
        <v>30</v>
      </c>
      <c r="X20" s="53">
        <v>5.3380000000000001</v>
      </c>
      <c r="Y20" s="91">
        <f t="shared" si="0"/>
        <v>160.14000000000001</v>
      </c>
      <c r="Z20" s="26"/>
      <c r="AA20" s="100">
        <v>0</v>
      </c>
      <c r="AB20" s="101">
        <f t="shared" si="1"/>
        <v>0</v>
      </c>
      <c r="AC20" s="103">
        <v>0</v>
      </c>
      <c r="AD20" s="104">
        <f t="shared" si="2"/>
        <v>0</v>
      </c>
      <c r="AE20" s="157">
        <f t="shared" si="3"/>
        <v>0</v>
      </c>
    </row>
    <row r="21" spans="1:31" ht="45.75" thickBot="1" x14ac:dyDescent="0.3">
      <c r="A21" s="22"/>
      <c r="B21" s="5" t="s">
        <v>448</v>
      </c>
      <c r="C21" s="54" t="s">
        <v>189</v>
      </c>
      <c r="D21" s="7" t="s">
        <v>25</v>
      </c>
      <c r="E21" s="8" t="s">
        <v>417</v>
      </c>
      <c r="F21" s="9"/>
      <c r="G21" s="9"/>
      <c r="H21" s="10">
        <v>6.2380000000000502</v>
      </c>
      <c r="I21" s="9"/>
      <c r="J21" s="11" t="s">
        <v>255</v>
      </c>
      <c r="K21" s="12" t="s">
        <v>139</v>
      </c>
      <c r="L21" s="51">
        <v>5</v>
      </c>
      <c r="M21" s="13">
        <v>20.71</v>
      </c>
      <c r="N21" s="51">
        <v>103.55</v>
      </c>
      <c r="O21" s="26"/>
      <c r="P21" s="15" t="e">
        <f>SUMIF('[1]Planned Maint v6.2 CSV File'!A:A,J21,'[1]Planned Maint v6.2 CSV File'!I:I)</f>
        <v>#VALUE!</v>
      </c>
      <c r="Q21" s="16" t="e">
        <f t="shared" si="4"/>
        <v>#VALUE!</v>
      </c>
      <c r="R21" s="52">
        <f>IF(J21="Prov Sum","",IF(MATCH(J21,'[1]Packet Rate Library'!J:J,0),VLOOKUP(J21,'[1]Packet Rate Library'!J:T,9,FALSE),""))</f>
        <v>0</v>
      </c>
      <c r="S21" s="53">
        <v>17.6035</v>
      </c>
      <c r="T21" s="16">
        <f t="shared" si="5"/>
        <v>88.017499999999998</v>
      </c>
      <c r="V21" s="12" t="s">
        <v>139</v>
      </c>
      <c r="W21" s="51">
        <v>5</v>
      </c>
      <c r="X21" s="53">
        <v>17.6035</v>
      </c>
      <c r="Y21" s="91">
        <f t="shared" si="0"/>
        <v>88.017499999999998</v>
      </c>
      <c r="Z21" s="26"/>
      <c r="AA21" s="100">
        <v>0</v>
      </c>
      <c r="AB21" s="101">
        <f t="shared" si="1"/>
        <v>0</v>
      </c>
      <c r="AC21" s="103">
        <v>0</v>
      </c>
      <c r="AD21" s="104">
        <f t="shared" si="2"/>
        <v>0</v>
      </c>
      <c r="AE21" s="157">
        <f t="shared" si="3"/>
        <v>0</v>
      </c>
    </row>
    <row r="22" spans="1:31" ht="45.75" thickBot="1" x14ac:dyDescent="0.3">
      <c r="A22" s="22"/>
      <c r="B22" s="5" t="s">
        <v>448</v>
      </c>
      <c r="C22" s="54" t="s">
        <v>189</v>
      </c>
      <c r="D22" s="7" t="s">
        <v>25</v>
      </c>
      <c r="E22" s="8" t="s">
        <v>209</v>
      </c>
      <c r="F22" s="9"/>
      <c r="G22" s="9"/>
      <c r="H22" s="10">
        <v>6.3050000000000699</v>
      </c>
      <c r="I22" s="9"/>
      <c r="J22" s="11" t="s">
        <v>210</v>
      </c>
      <c r="K22" s="12" t="s">
        <v>79</v>
      </c>
      <c r="L22" s="51">
        <v>2</v>
      </c>
      <c r="M22" s="13">
        <v>33.5</v>
      </c>
      <c r="N22" s="51">
        <v>67</v>
      </c>
      <c r="O22" s="26"/>
      <c r="P22" s="15" t="e">
        <f>SUMIF('[1]Planned Maint v6.2 CSV File'!A:A,J22,'[1]Planned Maint v6.2 CSV File'!I:I)</f>
        <v>#VALUE!</v>
      </c>
      <c r="Q22" s="16" t="e">
        <f t="shared" si="4"/>
        <v>#VALUE!</v>
      </c>
      <c r="R22" s="52">
        <f>IF(J22="Prov Sum","",IF(MATCH(J22,'[1]Packet Rate Library'!J:J,0),VLOOKUP(J22,'[1]Packet Rate Library'!J:T,9,FALSE),""))</f>
        <v>0</v>
      </c>
      <c r="S22" s="53">
        <v>24.287499999999998</v>
      </c>
      <c r="T22" s="16">
        <f t="shared" si="5"/>
        <v>48.574999999999996</v>
      </c>
      <c r="V22" s="12" t="s">
        <v>79</v>
      </c>
      <c r="W22" s="51">
        <v>2</v>
      </c>
      <c r="X22" s="53">
        <v>24.287499999999998</v>
      </c>
      <c r="Y22" s="91">
        <f t="shared" si="0"/>
        <v>48.574999999999996</v>
      </c>
      <c r="Z22" s="26"/>
      <c r="AA22" s="100">
        <v>0</v>
      </c>
      <c r="AB22" s="101">
        <f t="shared" si="1"/>
        <v>0</v>
      </c>
      <c r="AC22" s="103">
        <v>0</v>
      </c>
      <c r="AD22" s="104">
        <f t="shared" si="2"/>
        <v>0</v>
      </c>
      <c r="AE22" s="157">
        <f t="shared" si="3"/>
        <v>0</v>
      </c>
    </row>
    <row r="23" spans="1:31" ht="45.75" thickBot="1" x14ac:dyDescent="0.3">
      <c r="A23" s="22"/>
      <c r="B23" s="5" t="s">
        <v>448</v>
      </c>
      <c r="C23" s="54" t="s">
        <v>189</v>
      </c>
      <c r="D23" s="7" t="s">
        <v>25</v>
      </c>
      <c r="E23" s="8" t="s">
        <v>449</v>
      </c>
      <c r="F23" s="9"/>
      <c r="G23" s="9"/>
      <c r="H23" s="10">
        <v>6.3060000000000702</v>
      </c>
      <c r="I23" s="9"/>
      <c r="J23" s="11" t="s">
        <v>212</v>
      </c>
      <c r="K23" s="12" t="s">
        <v>104</v>
      </c>
      <c r="L23" s="51">
        <v>2</v>
      </c>
      <c r="M23" s="13">
        <v>6.87</v>
      </c>
      <c r="N23" s="51">
        <v>13.74</v>
      </c>
      <c r="O23" s="26"/>
      <c r="P23" s="15" t="e">
        <f>SUMIF('[1]Planned Maint v6.2 CSV File'!A:A,J23,'[1]Planned Maint v6.2 CSV File'!I:I)</f>
        <v>#VALUE!</v>
      </c>
      <c r="Q23" s="16" t="e">
        <f t="shared" si="4"/>
        <v>#VALUE!</v>
      </c>
      <c r="R23" s="52">
        <f>IF(J23="Prov Sum","",IF(MATCH(J23,'[1]Packet Rate Library'!J:J,0),VLOOKUP(J23,'[1]Packet Rate Library'!J:T,9,FALSE),""))</f>
        <v>0</v>
      </c>
      <c r="S23" s="53">
        <v>4.9807499999999996</v>
      </c>
      <c r="T23" s="16">
        <f t="shared" si="5"/>
        <v>9.9614999999999991</v>
      </c>
      <c r="V23" s="12" t="s">
        <v>104</v>
      </c>
      <c r="W23" s="51">
        <v>2</v>
      </c>
      <c r="X23" s="53">
        <v>4.9807499999999996</v>
      </c>
      <c r="Y23" s="91">
        <f t="shared" si="0"/>
        <v>9.9614999999999991</v>
      </c>
      <c r="Z23" s="26"/>
      <c r="AA23" s="100">
        <v>0</v>
      </c>
      <c r="AB23" s="101">
        <f t="shared" si="1"/>
        <v>0</v>
      </c>
      <c r="AC23" s="103">
        <v>0</v>
      </c>
      <c r="AD23" s="104">
        <f t="shared" si="2"/>
        <v>0</v>
      </c>
      <c r="AE23" s="157">
        <f t="shared" si="3"/>
        <v>0</v>
      </c>
    </row>
    <row r="24" spans="1:31" ht="15.75" thickBot="1" x14ac:dyDescent="0.3">
      <c r="A24" s="22"/>
      <c r="B24" s="5" t="s">
        <v>448</v>
      </c>
      <c r="C24" s="54" t="s">
        <v>72</v>
      </c>
      <c r="D24" s="7" t="s">
        <v>379</v>
      </c>
      <c r="E24" s="8"/>
      <c r="F24" s="9"/>
      <c r="G24" s="9"/>
      <c r="H24" s="10"/>
      <c r="I24" s="9"/>
      <c r="J24" s="11"/>
      <c r="K24" s="12"/>
      <c r="L24" s="51"/>
      <c r="M24" s="11"/>
      <c r="N24" s="51"/>
      <c r="O24" s="56"/>
      <c r="P24" s="35"/>
      <c r="Q24" s="55"/>
      <c r="R24" s="55"/>
      <c r="S24" s="55"/>
      <c r="T24" s="55"/>
      <c r="V24" s="12"/>
      <c r="W24" s="51"/>
      <c r="X24" s="55"/>
      <c r="Y24" s="91">
        <f t="shared" si="0"/>
        <v>0</v>
      </c>
      <c r="Z24" s="26"/>
      <c r="AA24" s="100">
        <v>0</v>
      </c>
      <c r="AB24" s="101">
        <f t="shared" si="1"/>
        <v>0</v>
      </c>
      <c r="AC24" s="103">
        <v>0</v>
      </c>
      <c r="AD24" s="104">
        <f t="shared" si="2"/>
        <v>0</v>
      </c>
      <c r="AE24" s="157">
        <f t="shared" si="3"/>
        <v>0</v>
      </c>
    </row>
    <row r="25" spans="1:31" ht="46.5" thickBot="1" x14ac:dyDescent="0.3">
      <c r="A25" s="22"/>
      <c r="B25" s="5" t="s">
        <v>448</v>
      </c>
      <c r="C25" s="54" t="s">
        <v>72</v>
      </c>
      <c r="D25" s="7" t="s">
        <v>25</v>
      </c>
      <c r="E25" s="8" t="s">
        <v>450</v>
      </c>
      <c r="F25" s="9"/>
      <c r="G25" s="9"/>
      <c r="H25" s="10">
        <v>3.4340000000000002</v>
      </c>
      <c r="I25" s="9"/>
      <c r="J25" s="11" t="s">
        <v>380</v>
      </c>
      <c r="K25" s="12" t="s">
        <v>381</v>
      </c>
      <c r="L25" s="51">
        <v>1</v>
      </c>
      <c r="M25" s="13">
        <v>2200</v>
      </c>
      <c r="N25" s="51">
        <v>2200</v>
      </c>
      <c r="O25" s="56"/>
      <c r="P25" s="15" t="e">
        <f>SUMIF('[1]Planned Maint v6.2 CSV File'!A:A,J25,'[1]Planned Maint v6.2 CSV File'!I:I)</f>
        <v>#VALUE!</v>
      </c>
      <c r="Q25" s="16">
        <f>IF(J25="PROV SUM",N25,L25*P25)</f>
        <v>2200</v>
      </c>
      <c r="R25" s="52" t="str">
        <f>IF(J25="Prov Sum","",IF(MATCH(J25,'[1]Packet Rate Library'!J:J,0),VLOOKUP(J25,'[1]Packet Rate Library'!J:T,9,FALSE),""))</f>
        <v/>
      </c>
      <c r="S25" s="53" t="s">
        <v>382</v>
      </c>
      <c r="T25" s="16">
        <f>IF(J25="SC024",N25,IF(ISERROR(S25),"",IF(J25="PROV SUM",N25,L25*S25)))</f>
        <v>2200</v>
      </c>
      <c r="V25" s="12" t="s">
        <v>381</v>
      </c>
      <c r="W25" s="51">
        <v>1</v>
      </c>
      <c r="X25" s="53" t="s">
        <v>382</v>
      </c>
      <c r="Y25" s="91">
        <v>2200</v>
      </c>
      <c r="Z25" s="26"/>
      <c r="AA25" s="100">
        <v>0</v>
      </c>
      <c r="AB25" s="101">
        <f t="shared" si="1"/>
        <v>0</v>
      </c>
      <c r="AC25" s="103">
        <v>0</v>
      </c>
      <c r="AD25" s="104">
        <f t="shared" si="2"/>
        <v>0</v>
      </c>
      <c r="AE25" s="157">
        <f t="shared" si="3"/>
        <v>0</v>
      </c>
    </row>
    <row r="26" spans="1:31" ht="76.5" thickBot="1" x14ac:dyDescent="0.3">
      <c r="A26" s="22"/>
      <c r="B26" s="5" t="s">
        <v>448</v>
      </c>
      <c r="C26" s="54" t="s">
        <v>72</v>
      </c>
      <c r="D26" s="7" t="s">
        <v>25</v>
      </c>
      <c r="E26" s="8" t="s">
        <v>451</v>
      </c>
      <c r="F26" s="9"/>
      <c r="G26" s="9"/>
      <c r="H26" s="10">
        <v>3.4350000000000001</v>
      </c>
      <c r="I26" s="9"/>
      <c r="J26" s="11" t="s">
        <v>380</v>
      </c>
      <c r="K26" s="12" t="s">
        <v>381</v>
      </c>
      <c r="L26" s="51">
        <v>1</v>
      </c>
      <c r="M26" s="13">
        <v>1300</v>
      </c>
      <c r="N26" s="51">
        <v>1300</v>
      </c>
      <c r="O26" s="56"/>
      <c r="P26" s="15" t="e">
        <f>SUMIF('[1]Planned Maint v6.2 CSV File'!A:A,J26,'[1]Planned Maint v6.2 CSV File'!I:I)</f>
        <v>#VALUE!</v>
      </c>
      <c r="Q26" s="16">
        <f>IF(J26="PROV SUM",N26,L26*P26)</f>
        <v>1300</v>
      </c>
      <c r="R26" s="52" t="str">
        <f>IF(J26="Prov Sum","",IF(MATCH(J26,'[1]Packet Rate Library'!J:J,0),VLOOKUP(J26,'[1]Packet Rate Library'!J:T,9,FALSE),""))</f>
        <v/>
      </c>
      <c r="S26" s="53" t="s">
        <v>382</v>
      </c>
      <c r="T26" s="16">
        <f>IF(J26="SC024",N26,IF(ISERROR(S26),"",IF(J26="PROV SUM",N26,L26*S26)))</f>
        <v>1300</v>
      </c>
      <c r="V26" s="12" t="s">
        <v>381</v>
      </c>
      <c r="W26" s="51">
        <v>1</v>
      </c>
      <c r="X26" s="53" t="s">
        <v>382</v>
      </c>
      <c r="Y26" s="91">
        <v>1300</v>
      </c>
      <c r="Z26" s="26"/>
      <c r="AA26" s="100">
        <v>0</v>
      </c>
      <c r="AB26" s="101">
        <f t="shared" si="1"/>
        <v>0</v>
      </c>
      <c r="AC26" s="103">
        <v>0</v>
      </c>
      <c r="AD26" s="104">
        <f t="shared" si="2"/>
        <v>0</v>
      </c>
      <c r="AE26" s="157">
        <f t="shared" si="3"/>
        <v>0</v>
      </c>
    </row>
    <row r="27" spans="1:31" ht="31.5" thickBot="1" x14ac:dyDescent="0.3">
      <c r="A27" s="22"/>
      <c r="B27" s="5" t="s">
        <v>448</v>
      </c>
      <c r="C27" s="54" t="s">
        <v>72</v>
      </c>
      <c r="D27" s="7" t="s">
        <v>25</v>
      </c>
      <c r="E27" s="8" t="s">
        <v>452</v>
      </c>
      <c r="F27" s="9"/>
      <c r="G27" s="9"/>
      <c r="H27" s="10">
        <v>3.4359999999999999</v>
      </c>
      <c r="I27" s="9"/>
      <c r="J27" s="11" t="s">
        <v>380</v>
      </c>
      <c r="K27" s="12" t="s">
        <v>381</v>
      </c>
      <c r="L27" s="51">
        <v>1</v>
      </c>
      <c r="M27" s="13">
        <v>900</v>
      </c>
      <c r="N27" s="51">
        <v>900</v>
      </c>
      <c r="O27" s="56"/>
      <c r="P27" s="15" t="e">
        <f>SUMIF('[1]Planned Maint v6.2 CSV File'!A:A,J27,'[1]Planned Maint v6.2 CSV File'!I:I)</f>
        <v>#VALUE!</v>
      </c>
      <c r="Q27" s="16">
        <f>IF(J27="PROV SUM",N27,L27*P27)</f>
        <v>900</v>
      </c>
      <c r="R27" s="52" t="str">
        <f>IF(J27="Prov Sum","",IF(MATCH(J27,'[1]Packet Rate Library'!J:J,0),VLOOKUP(J27,'[1]Packet Rate Library'!J:T,9,FALSE),""))</f>
        <v/>
      </c>
      <c r="S27" s="53" t="s">
        <v>382</v>
      </c>
      <c r="T27" s="16">
        <f>IF(J27="SC024",N27,IF(ISERROR(S27),"",IF(J27="PROV SUM",N27,L27*S27)))</f>
        <v>900</v>
      </c>
      <c r="V27" s="12" t="s">
        <v>381</v>
      </c>
      <c r="W27" s="51">
        <v>1</v>
      </c>
      <c r="X27" s="53" t="s">
        <v>382</v>
      </c>
      <c r="Y27" s="91">
        <v>900</v>
      </c>
      <c r="Z27" s="26"/>
      <c r="AA27" s="100">
        <v>0</v>
      </c>
      <c r="AB27" s="101">
        <f t="shared" si="1"/>
        <v>0</v>
      </c>
      <c r="AC27" s="103">
        <v>0</v>
      </c>
      <c r="AD27" s="104">
        <f t="shared" si="2"/>
        <v>0</v>
      </c>
      <c r="AE27" s="157">
        <f t="shared" si="3"/>
        <v>0</v>
      </c>
    </row>
    <row r="28" spans="1:31" ht="15.75" thickBot="1" x14ac:dyDescent="0.3">
      <c r="A28" s="22"/>
      <c r="B28" s="5" t="s">
        <v>448</v>
      </c>
      <c r="C28" s="54" t="s">
        <v>164</v>
      </c>
      <c r="D28" s="7" t="s">
        <v>379</v>
      </c>
      <c r="E28" s="8"/>
      <c r="F28" s="9"/>
      <c r="G28" s="9"/>
      <c r="H28" s="10"/>
      <c r="I28" s="9"/>
      <c r="J28" s="11"/>
      <c r="K28" s="12"/>
      <c r="L28" s="51"/>
      <c r="M28" s="11"/>
      <c r="N28" s="51"/>
      <c r="O28" s="56"/>
      <c r="P28" s="35"/>
      <c r="Q28" s="55"/>
      <c r="R28" s="55"/>
      <c r="S28" s="55"/>
      <c r="T28" s="55"/>
      <c r="V28" s="12"/>
      <c r="W28" s="51"/>
      <c r="X28" s="55"/>
      <c r="Y28" s="91">
        <f t="shared" si="0"/>
        <v>0</v>
      </c>
      <c r="Z28" s="26"/>
      <c r="AA28" s="100">
        <v>0</v>
      </c>
      <c r="AB28" s="101">
        <f t="shared" si="1"/>
        <v>0</v>
      </c>
      <c r="AC28" s="103">
        <v>0</v>
      </c>
      <c r="AD28" s="104">
        <f t="shared" si="2"/>
        <v>0</v>
      </c>
      <c r="AE28" s="157">
        <f t="shared" si="3"/>
        <v>0</v>
      </c>
    </row>
    <row r="29" spans="1:31" ht="90.75" thickBot="1" x14ac:dyDescent="0.3">
      <c r="A29" s="22"/>
      <c r="B29" s="5" t="s">
        <v>448</v>
      </c>
      <c r="C29" s="54" t="s">
        <v>164</v>
      </c>
      <c r="D29" s="7" t="s">
        <v>25</v>
      </c>
      <c r="E29" s="8" t="s">
        <v>183</v>
      </c>
      <c r="F29" s="9"/>
      <c r="G29" s="9"/>
      <c r="H29" s="10">
        <v>4.1100000000000003</v>
      </c>
      <c r="I29" s="9"/>
      <c r="J29" s="11" t="s">
        <v>184</v>
      </c>
      <c r="K29" s="12" t="s">
        <v>57</v>
      </c>
      <c r="L29" s="51">
        <v>5</v>
      </c>
      <c r="M29" s="13">
        <v>36.75</v>
      </c>
      <c r="N29" s="51">
        <v>183.75</v>
      </c>
      <c r="O29" s="56"/>
      <c r="P29" s="15" t="e">
        <f>SUMIF('[1]Planned Maint v6.2 CSV File'!A:A,J29,'[1]Planned Maint v6.2 CSV File'!I:I)</f>
        <v>#VALUE!</v>
      </c>
      <c r="Q29" s="16" t="e">
        <f>IF(J29="PROV SUM",N29,L29*P29)</f>
        <v>#VALUE!</v>
      </c>
      <c r="R29" s="52">
        <f>IF(J29="Prov Sum","",IF(MATCH(J29,'[1]Packet Rate Library'!J:J,0),VLOOKUP(J29,'[1]Packet Rate Library'!J:T,9,FALSE),""))</f>
        <v>0</v>
      </c>
      <c r="S29" s="53">
        <v>34.912500000000001</v>
      </c>
      <c r="T29" s="16">
        <f>IF(J29="SC024",N29,IF(ISERROR(S29),"",IF(J29="PROV SUM",N29,L29*S29)))</f>
        <v>174.5625</v>
      </c>
      <c r="V29" s="12" t="s">
        <v>57</v>
      </c>
      <c r="W29" s="51">
        <v>5</v>
      </c>
      <c r="X29" s="53">
        <v>34.912500000000001</v>
      </c>
      <c r="Y29" s="91">
        <f t="shared" si="0"/>
        <v>174.5625</v>
      </c>
      <c r="Z29" s="26"/>
      <c r="AA29" s="100">
        <v>0</v>
      </c>
      <c r="AB29" s="101">
        <f t="shared" si="1"/>
        <v>0</v>
      </c>
      <c r="AC29" s="103">
        <v>0</v>
      </c>
      <c r="AD29" s="104">
        <f t="shared" si="2"/>
        <v>0</v>
      </c>
      <c r="AE29" s="157">
        <f t="shared" si="3"/>
        <v>0</v>
      </c>
    </row>
    <row r="30" spans="1:31" ht="45.75" thickBot="1" x14ac:dyDescent="0.3">
      <c r="A30" s="22"/>
      <c r="B30" s="57" t="s">
        <v>448</v>
      </c>
      <c r="C30" s="58" t="s">
        <v>164</v>
      </c>
      <c r="D30" s="59" t="s">
        <v>25</v>
      </c>
      <c r="E30" s="60" t="s">
        <v>185</v>
      </c>
      <c r="F30" s="61"/>
      <c r="G30" s="61"/>
      <c r="H30" s="62">
        <v>4.13</v>
      </c>
      <c r="I30" s="61"/>
      <c r="J30" s="63" t="s">
        <v>186</v>
      </c>
      <c r="K30" s="64" t="s">
        <v>57</v>
      </c>
      <c r="L30" s="65">
        <v>60</v>
      </c>
      <c r="M30" s="66">
        <v>4.25</v>
      </c>
      <c r="N30" s="65">
        <v>255</v>
      </c>
      <c r="O30" s="56"/>
      <c r="P30" s="15" t="e">
        <f>SUMIF('[1]Planned Maint v6.2 CSV File'!A:A,J30,'[1]Planned Maint v6.2 CSV File'!I:I)</f>
        <v>#VALUE!</v>
      </c>
      <c r="Q30" s="16" t="e">
        <f>IF(J30="PROV SUM",N30,L30*P30)</f>
        <v>#VALUE!</v>
      </c>
      <c r="R30" s="52">
        <f>IF(J30="Prov Sum","",IF(MATCH(J30,'[1]Packet Rate Library'!J:J,0),VLOOKUP(J30,'[1]Packet Rate Library'!J:T,9,FALSE),""))</f>
        <v>0</v>
      </c>
      <c r="S30" s="53">
        <v>4.0374999999999996</v>
      </c>
      <c r="T30" s="16">
        <f>IF(J30="SC024",N30,IF(ISERROR(S30),"",IF(J30="PROV SUM",N30,L30*S30)))</f>
        <v>242.24999999999997</v>
      </c>
      <c r="V30" s="64" t="s">
        <v>57</v>
      </c>
      <c r="W30" s="65">
        <v>60</v>
      </c>
      <c r="X30" s="53">
        <v>4.0374999999999996</v>
      </c>
      <c r="Y30" s="91">
        <f t="shared" si="0"/>
        <v>242.24999999999997</v>
      </c>
      <c r="Z30" s="26"/>
      <c r="AA30" s="100">
        <v>0</v>
      </c>
      <c r="AB30" s="101">
        <f t="shared" si="1"/>
        <v>0</v>
      </c>
      <c r="AC30" s="103">
        <v>0</v>
      </c>
      <c r="AD30" s="104">
        <f t="shared" si="2"/>
        <v>0</v>
      </c>
      <c r="AE30" s="157">
        <f t="shared" si="3"/>
        <v>0</v>
      </c>
    </row>
    <row r="31" spans="1:31" ht="45.75" thickBot="1" x14ac:dyDescent="0.3">
      <c r="A31" s="22"/>
      <c r="B31" s="57" t="s">
        <v>448</v>
      </c>
      <c r="C31" s="58" t="s">
        <v>164</v>
      </c>
      <c r="D31" s="59" t="s">
        <v>25</v>
      </c>
      <c r="E31" s="60" t="s">
        <v>187</v>
      </c>
      <c r="F31" s="61"/>
      <c r="G31" s="61"/>
      <c r="H31" s="62">
        <v>4.1399999999999997</v>
      </c>
      <c r="I31" s="61"/>
      <c r="J31" s="63" t="s">
        <v>188</v>
      </c>
      <c r="K31" s="64" t="s">
        <v>57</v>
      </c>
      <c r="L31" s="65">
        <v>10</v>
      </c>
      <c r="M31" s="66">
        <v>6.75</v>
      </c>
      <c r="N31" s="65">
        <v>67.5</v>
      </c>
      <c r="O31" s="56"/>
      <c r="P31" s="15" t="e">
        <f>SUMIF('[1]Planned Maint v6.2 CSV File'!A:A,J31,'[1]Planned Maint v6.2 CSV File'!I:I)</f>
        <v>#VALUE!</v>
      </c>
      <c r="Q31" s="16" t="e">
        <f>IF(J31="PROV SUM",N31,L31*P31)</f>
        <v>#VALUE!</v>
      </c>
      <c r="R31" s="52">
        <f>IF(J31="Prov Sum","",IF(MATCH(J31,'[1]Packet Rate Library'!J:J,0),VLOOKUP(J31,'[1]Packet Rate Library'!J:T,9,FALSE),""))</f>
        <v>0</v>
      </c>
      <c r="S31" s="53">
        <v>6.4124999999999996</v>
      </c>
      <c r="T31" s="16">
        <f>IF(J31="SC024",N31,IF(ISERROR(S31),"",IF(J31="PROV SUM",N31,L31*S31)))</f>
        <v>64.125</v>
      </c>
      <c r="V31" s="64" t="s">
        <v>57</v>
      </c>
      <c r="W31" s="65">
        <v>10</v>
      </c>
      <c r="X31" s="53">
        <v>6.4124999999999996</v>
      </c>
      <c r="Y31" s="91">
        <f t="shared" si="0"/>
        <v>64.125</v>
      </c>
      <c r="Z31" s="26"/>
      <c r="AA31" s="100">
        <v>0</v>
      </c>
      <c r="AB31" s="101">
        <f t="shared" si="1"/>
        <v>0</v>
      </c>
      <c r="AC31" s="103">
        <v>0</v>
      </c>
      <c r="AD31" s="104">
        <f t="shared" si="2"/>
        <v>0</v>
      </c>
      <c r="AE31" s="157">
        <f t="shared" si="3"/>
        <v>0</v>
      </c>
    </row>
    <row r="32" spans="1:31" ht="90.75" thickBot="1" x14ac:dyDescent="0.3">
      <c r="A32" s="22"/>
      <c r="B32" s="57" t="s">
        <v>448</v>
      </c>
      <c r="C32" s="58" t="s">
        <v>164</v>
      </c>
      <c r="D32" s="59" t="s">
        <v>25</v>
      </c>
      <c r="E32" s="60" t="s">
        <v>171</v>
      </c>
      <c r="F32" s="61"/>
      <c r="G32" s="61"/>
      <c r="H32" s="62">
        <v>4.8999999999999799</v>
      </c>
      <c r="I32" s="61"/>
      <c r="J32" s="63" t="s">
        <v>172</v>
      </c>
      <c r="K32" s="64" t="s">
        <v>75</v>
      </c>
      <c r="L32" s="65">
        <v>6</v>
      </c>
      <c r="M32" s="66">
        <v>35.61</v>
      </c>
      <c r="N32" s="65">
        <v>213.66</v>
      </c>
      <c r="O32" s="56"/>
      <c r="P32" s="15" t="e">
        <f>SUMIF('[1]Planned Maint v6.2 CSV File'!A:A,J32,'[1]Planned Maint v6.2 CSV File'!I:I)</f>
        <v>#VALUE!</v>
      </c>
      <c r="Q32" s="16" t="e">
        <f>IF(J32="PROV SUM",N32,L32*P32)</f>
        <v>#VALUE!</v>
      </c>
      <c r="R32" s="52">
        <f>IF(J32="Prov Sum","",IF(MATCH(J32,'[1]Packet Rate Library'!J:J,0),VLOOKUP(J32,'[1]Packet Rate Library'!J:T,9,FALSE),""))</f>
        <v>0</v>
      </c>
      <c r="S32" s="53">
        <v>31.568264999999997</v>
      </c>
      <c r="T32" s="16">
        <f>IF(J32="SC024",N32,IF(ISERROR(S32),"",IF(J32="PROV SUM",N32,L32*S32)))</f>
        <v>189.40958999999998</v>
      </c>
      <c r="V32" s="64" t="s">
        <v>75</v>
      </c>
      <c r="W32" s="65">
        <v>6</v>
      </c>
      <c r="X32" s="53">
        <v>31.568264999999997</v>
      </c>
      <c r="Y32" s="91">
        <f t="shared" si="0"/>
        <v>189.40958999999998</v>
      </c>
      <c r="Z32" s="26"/>
      <c r="AA32" s="100">
        <v>0</v>
      </c>
      <c r="AB32" s="101">
        <f t="shared" si="1"/>
        <v>0</v>
      </c>
      <c r="AC32" s="103">
        <v>0</v>
      </c>
      <c r="AD32" s="104">
        <f t="shared" si="2"/>
        <v>0</v>
      </c>
      <c r="AE32" s="157">
        <f t="shared" si="3"/>
        <v>0</v>
      </c>
    </row>
    <row r="33" spans="1:31" ht="45.75" thickBot="1" x14ac:dyDescent="0.3">
      <c r="A33" s="22"/>
      <c r="B33" s="57" t="s">
        <v>448</v>
      </c>
      <c r="C33" s="58" t="s">
        <v>164</v>
      </c>
      <c r="D33" s="59" t="s">
        <v>25</v>
      </c>
      <c r="E33" s="60" t="s">
        <v>179</v>
      </c>
      <c r="F33" s="61"/>
      <c r="G33" s="61"/>
      <c r="H33" s="62">
        <v>4.2309999999999297</v>
      </c>
      <c r="I33" s="61"/>
      <c r="J33" s="63" t="s">
        <v>180</v>
      </c>
      <c r="K33" s="64" t="s">
        <v>79</v>
      </c>
      <c r="L33" s="65">
        <v>1</v>
      </c>
      <c r="M33" s="66">
        <v>67.930000000000007</v>
      </c>
      <c r="N33" s="65">
        <v>67.930000000000007</v>
      </c>
      <c r="O33" s="56"/>
      <c r="P33" s="15" t="e">
        <f>SUMIF('[1]Planned Maint v6.2 CSV File'!A:A,J33,'[1]Planned Maint v6.2 CSV File'!I:I)</f>
        <v>#VALUE!</v>
      </c>
      <c r="Q33" s="16" t="e">
        <f>IF(J33="PROV SUM",N33,L33*P33)</f>
        <v>#VALUE!</v>
      </c>
      <c r="R33" s="52">
        <f>IF(J33="Prov Sum","",IF(MATCH(J33,'[1]Packet Rate Library'!J:J,0),VLOOKUP(J33,'[1]Packet Rate Library'!J:T,9,FALSE),""))</f>
        <v>0</v>
      </c>
      <c r="S33" s="53">
        <v>55.797702000000008</v>
      </c>
      <c r="T33" s="16">
        <f>IF(J33="SC024",N33,IF(ISERROR(S33),"",IF(J33="PROV SUM",N33,L33*S33)))</f>
        <v>55.797702000000008</v>
      </c>
      <c r="V33" s="64" t="s">
        <v>79</v>
      </c>
      <c r="W33" s="65">
        <v>1</v>
      </c>
      <c r="X33" s="53">
        <v>55.797702000000008</v>
      </c>
      <c r="Y33" s="91">
        <f t="shared" si="0"/>
        <v>55.797702000000008</v>
      </c>
      <c r="Z33" s="26"/>
      <c r="AA33" s="100">
        <v>0</v>
      </c>
      <c r="AB33" s="101">
        <f t="shared" si="1"/>
        <v>0</v>
      </c>
      <c r="AC33" s="103">
        <v>0</v>
      </c>
      <c r="AD33" s="104">
        <f t="shared" si="2"/>
        <v>0</v>
      </c>
      <c r="AE33" s="157">
        <f t="shared" si="3"/>
        <v>0</v>
      </c>
    </row>
    <row r="34" spans="1:31" ht="15.75" thickBot="1" x14ac:dyDescent="0.3">
      <c r="A34" s="22"/>
      <c r="B34" s="57" t="s">
        <v>448</v>
      </c>
      <c r="C34" s="58" t="s">
        <v>24</v>
      </c>
      <c r="D34" s="59" t="s">
        <v>379</v>
      </c>
      <c r="E34" s="60"/>
      <c r="F34" s="61"/>
      <c r="G34" s="61"/>
      <c r="H34" s="62"/>
      <c r="I34" s="61"/>
      <c r="J34" s="63"/>
      <c r="K34" s="64"/>
      <c r="L34" s="65"/>
      <c r="M34" s="63"/>
      <c r="N34" s="65"/>
      <c r="O34" s="56"/>
      <c r="P34" s="35"/>
      <c r="Q34" s="55"/>
      <c r="R34" s="55"/>
      <c r="S34" s="55"/>
      <c r="T34" s="55"/>
      <c r="V34" s="64"/>
      <c r="W34" s="65"/>
      <c r="X34" s="55"/>
      <c r="Y34" s="91">
        <f t="shared" si="0"/>
        <v>0</v>
      </c>
      <c r="Z34" s="26"/>
      <c r="AA34" s="100">
        <v>0</v>
      </c>
      <c r="AB34" s="101">
        <f t="shared" si="1"/>
        <v>0</v>
      </c>
      <c r="AC34" s="103">
        <v>0</v>
      </c>
      <c r="AD34" s="104">
        <f t="shared" si="2"/>
        <v>0</v>
      </c>
      <c r="AE34" s="157">
        <f t="shared" si="3"/>
        <v>0</v>
      </c>
    </row>
    <row r="35" spans="1:31" ht="120.75" thickBot="1" x14ac:dyDescent="0.3">
      <c r="A35" s="29"/>
      <c r="B35" s="67" t="s">
        <v>448</v>
      </c>
      <c r="C35" s="67" t="s">
        <v>24</v>
      </c>
      <c r="D35" s="68" t="s">
        <v>25</v>
      </c>
      <c r="E35" s="69" t="s">
        <v>26</v>
      </c>
      <c r="F35" s="70"/>
      <c r="G35" s="70"/>
      <c r="H35" s="71">
        <v>2.1</v>
      </c>
      <c r="I35" s="70"/>
      <c r="J35" s="72" t="s">
        <v>27</v>
      </c>
      <c r="K35" s="70" t="s">
        <v>28</v>
      </c>
      <c r="L35" s="73">
        <v>120</v>
      </c>
      <c r="M35" s="74">
        <v>12.92</v>
      </c>
      <c r="N35" s="75">
        <v>1550.4</v>
      </c>
      <c r="O35" s="26"/>
      <c r="P35" s="15" t="e">
        <f>SUMIF('[1]Planned Maint v6.2 CSV File'!A:A,J35,'[1]Planned Maint v6.2 CSV File'!I:I)</f>
        <v>#VALUE!</v>
      </c>
      <c r="Q35" s="16" t="e">
        <f>IF(J35="PROV SUM",N35,L35*P35)</f>
        <v>#VALUE!</v>
      </c>
      <c r="R35" s="52">
        <f>IF(J35="Prov Sum","",IF(MATCH(J35,'[1]Packet Rate Library'!J:J,0),VLOOKUP(J35,'[1]Packet Rate Library'!J:T,9,FALSE),""))</f>
        <v>0</v>
      </c>
      <c r="S35" s="53">
        <v>16.4084</v>
      </c>
      <c r="T35" s="16">
        <f>IF(J35="SC024",N35,IF(ISERROR(S35),"",IF(J35="PROV SUM",N35,L35*S35)))</f>
        <v>1969.008</v>
      </c>
      <c r="V35" s="70" t="s">
        <v>28</v>
      </c>
      <c r="W35" s="73">
        <v>120</v>
      </c>
      <c r="X35" s="53">
        <v>16.4084</v>
      </c>
      <c r="Y35" s="91">
        <f t="shared" si="0"/>
        <v>1969.008</v>
      </c>
      <c r="Z35" s="26"/>
      <c r="AA35" s="100">
        <v>0</v>
      </c>
      <c r="AB35" s="101">
        <f t="shared" si="1"/>
        <v>0</v>
      </c>
      <c r="AC35" s="103">
        <v>0</v>
      </c>
      <c r="AD35" s="104">
        <f t="shared" si="2"/>
        <v>0</v>
      </c>
      <c r="AE35" s="157">
        <f t="shared" si="3"/>
        <v>0</v>
      </c>
    </row>
    <row r="36" spans="1:31" ht="30.75" thickBot="1" x14ac:dyDescent="0.3">
      <c r="A36" s="29"/>
      <c r="B36" s="67" t="s">
        <v>448</v>
      </c>
      <c r="C36" s="67" t="s">
        <v>24</v>
      </c>
      <c r="D36" s="68" t="s">
        <v>25</v>
      </c>
      <c r="E36" s="69" t="s">
        <v>29</v>
      </c>
      <c r="F36" s="70"/>
      <c r="G36" s="70"/>
      <c r="H36" s="71">
        <v>2.5</v>
      </c>
      <c r="I36" s="70"/>
      <c r="J36" s="72" t="s">
        <v>30</v>
      </c>
      <c r="K36" s="70" t="s">
        <v>31</v>
      </c>
      <c r="L36" s="73">
        <v>1</v>
      </c>
      <c r="M36" s="74">
        <v>420</v>
      </c>
      <c r="N36" s="75">
        <v>420</v>
      </c>
      <c r="O36" s="26"/>
      <c r="P36" s="15" t="e">
        <f>SUMIF('[1]Planned Maint v6.2 CSV File'!A:A,J36,'[1]Planned Maint v6.2 CSV File'!I:I)</f>
        <v>#VALUE!</v>
      </c>
      <c r="Q36" s="16" t="e">
        <f>IF(J36="PROV SUM",N36,L36*P36)</f>
        <v>#VALUE!</v>
      </c>
      <c r="R36" s="52">
        <f>IF(J36="Prov Sum","",IF(MATCH(J36,'[1]Packet Rate Library'!J:J,0),VLOOKUP(J36,'[1]Packet Rate Library'!J:T,9,FALSE),""))</f>
        <v>0</v>
      </c>
      <c r="S36" s="53">
        <v>533.4</v>
      </c>
      <c r="T36" s="16">
        <f>IF(J36="SC024",N36,IF(ISERROR(S36),"",IF(J36="PROV SUM",N36,L36*S36)))</f>
        <v>533.4</v>
      </c>
      <c r="V36" s="70" t="s">
        <v>31</v>
      </c>
      <c r="W36" s="73">
        <v>1</v>
      </c>
      <c r="X36" s="53">
        <v>533.4</v>
      </c>
      <c r="Y36" s="91">
        <f t="shared" si="0"/>
        <v>533.4</v>
      </c>
      <c r="Z36" s="26"/>
      <c r="AA36" s="100">
        <v>0</v>
      </c>
      <c r="AB36" s="101">
        <f t="shared" si="1"/>
        <v>0</v>
      </c>
      <c r="AC36" s="103">
        <v>0</v>
      </c>
      <c r="AD36" s="104">
        <f t="shared" si="2"/>
        <v>0</v>
      </c>
      <c r="AE36" s="157">
        <f t="shared" si="3"/>
        <v>0</v>
      </c>
    </row>
    <row r="37" spans="1:31" ht="15.75" thickBot="1" x14ac:dyDescent="0.3">
      <c r="A37" s="29"/>
      <c r="B37" s="67" t="s">
        <v>448</v>
      </c>
      <c r="C37" s="67" t="s">
        <v>24</v>
      </c>
      <c r="D37" s="68" t="s">
        <v>25</v>
      </c>
      <c r="E37" s="69" t="s">
        <v>32</v>
      </c>
      <c r="F37" s="70"/>
      <c r="G37" s="70"/>
      <c r="H37" s="71">
        <v>2.6</v>
      </c>
      <c r="I37" s="70"/>
      <c r="J37" s="72" t="s">
        <v>33</v>
      </c>
      <c r="K37" s="70" t="s">
        <v>31</v>
      </c>
      <c r="L37" s="73">
        <v>1</v>
      </c>
      <c r="M37" s="74">
        <v>50</v>
      </c>
      <c r="N37" s="75">
        <v>50</v>
      </c>
      <c r="O37" s="26"/>
      <c r="P37" s="15" t="e">
        <f>SUMIF('[1]Planned Maint v6.2 CSV File'!A:A,J37,'[1]Planned Maint v6.2 CSV File'!I:I)</f>
        <v>#VALUE!</v>
      </c>
      <c r="Q37" s="16" t="e">
        <f>IF(J37="PROV SUM",N37,L37*P37)</f>
        <v>#VALUE!</v>
      </c>
      <c r="R37" s="52">
        <f>IF(J37="Prov Sum","",IF(MATCH(J37,'[1]Packet Rate Library'!J:J,0),VLOOKUP(J37,'[1]Packet Rate Library'!J:T,9,FALSE),""))</f>
        <v>0</v>
      </c>
      <c r="S37" s="53">
        <v>63.5</v>
      </c>
      <c r="T37" s="16">
        <f>IF(J37="SC024",N37,IF(ISERROR(S37),"",IF(J37="PROV SUM",N37,L37*S37)))</f>
        <v>63.5</v>
      </c>
      <c r="V37" s="70" t="s">
        <v>31</v>
      </c>
      <c r="W37" s="73">
        <v>1</v>
      </c>
      <c r="X37" s="53">
        <v>63.5</v>
      </c>
      <c r="Y37" s="91">
        <f t="shared" si="0"/>
        <v>63.5</v>
      </c>
      <c r="Z37" s="26"/>
      <c r="AA37" s="100">
        <v>0</v>
      </c>
      <c r="AB37" s="101">
        <f t="shared" si="1"/>
        <v>0</v>
      </c>
      <c r="AC37" s="103">
        <v>0</v>
      </c>
      <c r="AD37" s="104">
        <f t="shared" si="2"/>
        <v>0</v>
      </c>
      <c r="AE37" s="157">
        <f t="shared" si="3"/>
        <v>0</v>
      </c>
    </row>
    <row r="38" spans="1:31" ht="15.75" thickBot="1" x14ac:dyDescent="0.3">
      <c r="A38" s="29"/>
      <c r="B38" s="67" t="s">
        <v>448</v>
      </c>
      <c r="C38" s="67" t="s">
        <v>24</v>
      </c>
      <c r="D38" s="68" t="s">
        <v>25</v>
      </c>
      <c r="E38" s="69" t="s">
        <v>43</v>
      </c>
      <c r="F38" s="70"/>
      <c r="G38" s="70"/>
      <c r="H38" s="71">
        <v>2.17</v>
      </c>
      <c r="I38" s="70"/>
      <c r="J38" s="72" t="s">
        <v>44</v>
      </c>
      <c r="K38" s="70" t="s">
        <v>31</v>
      </c>
      <c r="L38" s="73">
        <v>1</v>
      </c>
      <c r="M38" s="74">
        <v>842</v>
      </c>
      <c r="N38" s="75">
        <v>842</v>
      </c>
      <c r="O38" s="26"/>
      <c r="P38" s="15" t="e">
        <f>SUMIF('[1]Planned Maint v6.2 CSV File'!A:A,J38,'[1]Planned Maint v6.2 CSV File'!I:I)</f>
        <v>#VALUE!</v>
      </c>
      <c r="Q38" s="16" t="e">
        <f>IF(J38="PROV SUM",N38,L38*P38)</f>
        <v>#VALUE!</v>
      </c>
      <c r="R38" s="52">
        <f>IF(J38="Prov Sum","",IF(MATCH(J38,'[1]Packet Rate Library'!J:J,0),VLOOKUP(J38,'[1]Packet Rate Library'!J:T,9,FALSE),""))</f>
        <v>0</v>
      </c>
      <c r="S38" s="53">
        <v>1069.3399999999999</v>
      </c>
      <c r="T38" s="16">
        <f>IF(J38="SC024",N38,IF(ISERROR(S38),"",IF(J38="PROV SUM",N38,L38*S38)))</f>
        <v>1069.3399999999999</v>
      </c>
      <c r="V38" s="70" t="s">
        <v>31</v>
      </c>
      <c r="W38" s="73">
        <v>1</v>
      </c>
      <c r="X38" s="53">
        <v>1069.3399999999999</v>
      </c>
      <c r="Y38" s="91">
        <f t="shared" si="0"/>
        <v>1069.3399999999999</v>
      </c>
      <c r="Z38" s="26"/>
      <c r="AA38" s="100">
        <v>0</v>
      </c>
      <c r="AB38" s="101">
        <f t="shared" si="1"/>
        <v>0</v>
      </c>
      <c r="AC38" s="103">
        <v>0</v>
      </c>
      <c r="AD38" s="104">
        <f t="shared" si="2"/>
        <v>0</v>
      </c>
      <c r="AE38" s="157">
        <f t="shared" si="3"/>
        <v>0</v>
      </c>
    </row>
    <row r="39" spans="1:31" ht="60.75" thickBot="1" x14ac:dyDescent="0.3">
      <c r="A39" s="29"/>
      <c r="B39" s="67" t="s">
        <v>448</v>
      </c>
      <c r="C39" s="67" t="s">
        <v>24</v>
      </c>
      <c r="D39" s="68" t="s">
        <v>25</v>
      </c>
      <c r="E39" s="69" t="s">
        <v>383</v>
      </c>
      <c r="F39" s="70"/>
      <c r="G39" s="70"/>
      <c r="H39" s="71"/>
      <c r="I39" s="70"/>
      <c r="J39" s="72" t="s">
        <v>384</v>
      </c>
      <c r="K39" s="70" t="s">
        <v>31</v>
      </c>
      <c r="L39" s="73"/>
      <c r="M39" s="74">
        <v>4.8300000000000003E-2</v>
      </c>
      <c r="N39" s="75">
        <f>VLOOKUP(B39,'[1]Project Overheads &amp; Scaffold'!$W:$AI,13,FALSE)</f>
        <v>0</v>
      </c>
      <c r="O39" s="26"/>
      <c r="P39" s="15" t="e">
        <f>SUMIF('[1]Planned Maint v6.2 CSV File'!A:A,J39,'[1]Planned Maint v6.2 CSV File'!I:I)</f>
        <v>#VALUE!</v>
      </c>
      <c r="Q39" s="16" t="e">
        <f>IF(J39="PROV SUM",N39,L39*P39)</f>
        <v>#VALUE!</v>
      </c>
      <c r="R39" s="52" t="e">
        <f>IF(J39="Prov Sum","",IF(MATCH(J39,'[1]Packet Rate Library'!J:J,0),VLOOKUP(J39,'[1]Packet Rate Library'!J:T,9,FALSE),""))</f>
        <v>#N/A</v>
      </c>
      <c r="S39" s="53" t="e">
        <v>#N/A</v>
      </c>
      <c r="T39" s="16">
        <f>IF(J39="SC024",N39,IF(ISERROR(S39),"",IF(J39="PROV SUM",N39,L39*S39)))</f>
        <v>0</v>
      </c>
      <c r="V39" s="70" t="s">
        <v>31</v>
      </c>
      <c r="W39" s="73"/>
      <c r="X39" s="53" t="e">
        <v>#N/A</v>
      </c>
      <c r="Y39" s="91"/>
      <c r="Z39" s="26"/>
      <c r="AA39" s="100">
        <v>0</v>
      </c>
      <c r="AB39" s="101">
        <f t="shared" si="1"/>
        <v>0</v>
      </c>
      <c r="AC39" s="103">
        <v>0</v>
      </c>
      <c r="AD39" s="104">
        <f t="shared" si="2"/>
        <v>0</v>
      </c>
      <c r="AE39" s="157">
        <f t="shared" si="3"/>
        <v>0</v>
      </c>
    </row>
    <row r="40" spans="1:31" ht="15.75" thickBot="1" x14ac:dyDescent="0.3">
      <c r="A40" s="29"/>
      <c r="B40" s="76" t="s">
        <v>448</v>
      </c>
      <c r="C40" s="67" t="s">
        <v>312</v>
      </c>
      <c r="D40" s="68" t="s">
        <v>379</v>
      </c>
      <c r="E40" s="69"/>
      <c r="F40" s="70"/>
      <c r="G40" s="70"/>
      <c r="H40" s="71"/>
      <c r="I40" s="70"/>
      <c r="J40" s="72"/>
      <c r="K40" s="70"/>
      <c r="L40" s="73"/>
      <c r="M40" s="72"/>
      <c r="N40" s="75"/>
      <c r="O40" s="26"/>
      <c r="P40" s="24"/>
      <c r="Q40" s="50"/>
      <c r="R40" s="50"/>
      <c r="S40" s="50"/>
      <c r="T40" s="50"/>
      <c r="V40" s="70"/>
      <c r="W40" s="73"/>
      <c r="X40" s="50"/>
      <c r="Y40" s="91">
        <f t="shared" si="0"/>
        <v>0</v>
      </c>
      <c r="Z40" s="26"/>
      <c r="AA40" s="100">
        <v>0</v>
      </c>
      <c r="AB40" s="101">
        <f t="shared" si="1"/>
        <v>0</v>
      </c>
      <c r="AC40" s="103">
        <v>0</v>
      </c>
      <c r="AD40" s="104">
        <f t="shared" si="2"/>
        <v>0</v>
      </c>
      <c r="AE40" s="157">
        <f t="shared" si="3"/>
        <v>0</v>
      </c>
    </row>
    <row r="41" spans="1:31" ht="61.5" thickBot="1" x14ac:dyDescent="0.3">
      <c r="A41" s="29"/>
      <c r="B41" s="76" t="s">
        <v>448</v>
      </c>
      <c r="C41" s="67" t="s">
        <v>312</v>
      </c>
      <c r="D41" s="68" t="s">
        <v>25</v>
      </c>
      <c r="E41" s="69" t="s">
        <v>453</v>
      </c>
      <c r="F41" s="70"/>
      <c r="G41" s="70"/>
      <c r="H41" s="71">
        <v>7.3159999999999998</v>
      </c>
      <c r="I41" s="70"/>
      <c r="J41" s="72" t="s">
        <v>380</v>
      </c>
      <c r="K41" s="70" t="s">
        <v>381</v>
      </c>
      <c r="L41" s="73">
        <v>1</v>
      </c>
      <c r="M41" s="77">
        <v>240</v>
      </c>
      <c r="N41" s="75">
        <v>240</v>
      </c>
      <c r="O41" s="26"/>
      <c r="P41" s="15" t="e">
        <f>SUMIF('[1]Planned Maint v6.2 CSV File'!A:A,J41,'[1]Planned Maint v6.2 CSV File'!I:I)</f>
        <v>#VALUE!</v>
      </c>
      <c r="Q41" s="16">
        <f>IF(J41="PROV SUM",N41,L41*P41)</f>
        <v>240</v>
      </c>
      <c r="R41" s="52" t="str">
        <f>IF(J41="Prov Sum","",IF(MATCH(J41,'[1]Packet Rate Library'!J:J,0),VLOOKUP(J41,'[1]Packet Rate Library'!J:T,9,FALSE),""))</f>
        <v/>
      </c>
      <c r="S41" s="53" t="s">
        <v>382</v>
      </c>
      <c r="T41" s="16">
        <f>IF(J41="SC024",N41,IF(ISERROR(S41),"",IF(J41="PROV SUM",N41,L41*S41)))</f>
        <v>240</v>
      </c>
      <c r="V41" s="70" t="s">
        <v>381</v>
      </c>
      <c r="W41" s="73">
        <v>1</v>
      </c>
      <c r="X41" s="53" t="s">
        <v>382</v>
      </c>
      <c r="Y41" s="91">
        <v>240</v>
      </c>
      <c r="Z41" s="26"/>
      <c r="AA41" s="100">
        <v>0</v>
      </c>
      <c r="AB41" s="101">
        <f t="shared" si="1"/>
        <v>0</v>
      </c>
      <c r="AC41" s="103">
        <v>0</v>
      </c>
      <c r="AD41" s="104">
        <f t="shared" si="2"/>
        <v>0</v>
      </c>
      <c r="AE41" s="157">
        <f t="shared" si="3"/>
        <v>0</v>
      </c>
    </row>
    <row r="42" spans="1:31" ht="91.5" thickBot="1" x14ac:dyDescent="0.3">
      <c r="A42" s="29"/>
      <c r="B42" s="76" t="s">
        <v>448</v>
      </c>
      <c r="C42" s="67" t="s">
        <v>312</v>
      </c>
      <c r="D42" s="68" t="s">
        <v>25</v>
      </c>
      <c r="E42" s="69" t="s">
        <v>454</v>
      </c>
      <c r="F42" s="70"/>
      <c r="G42" s="70"/>
      <c r="H42" s="71">
        <v>7.3170000000000002</v>
      </c>
      <c r="I42" s="70"/>
      <c r="J42" s="72" t="s">
        <v>380</v>
      </c>
      <c r="K42" s="70" t="s">
        <v>381</v>
      </c>
      <c r="L42" s="73">
        <v>1</v>
      </c>
      <c r="M42" s="77">
        <v>450</v>
      </c>
      <c r="N42" s="75">
        <v>450</v>
      </c>
      <c r="O42" s="26"/>
      <c r="P42" s="15" t="e">
        <f>SUMIF('[1]Planned Maint v6.2 CSV File'!A:A,J42,'[1]Planned Maint v6.2 CSV File'!I:I)</f>
        <v>#VALUE!</v>
      </c>
      <c r="Q42" s="16">
        <f>IF(J42="PROV SUM",N42,L42*P42)</f>
        <v>450</v>
      </c>
      <c r="R42" s="52" t="str">
        <f>IF(J42="Prov Sum","",IF(MATCH(J42,'[1]Packet Rate Library'!J:J,0),VLOOKUP(J42,'[1]Packet Rate Library'!J:T,9,FALSE),""))</f>
        <v/>
      </c>
      <c r="S42" s="53" t="s">
        <v>382</v>
      </c>
      <c r="T42" s="16">
        <f>IF(J42="SC024",N42,IF(ISERROR(S42),"",IF(J42="PROV SUM",N42,L42*S42)))</f>
        <v>450</v>
      </c>
      <c r="V42" s="70" t="s">
        <v>381</v>
      </c>
      <c r="W42" s="73">
        <v>1</v>
      </c>
      <c r="X42" s="53" t="s">
        <v>382</v>
      </c>
      <c r="Y42" s="91">
        <v>450</v>
      </c>
      <c r="Z42" s="26"/>
      <c r="AA42" s="100">
        <v>0</v>
      </c>
      <c r="AB42" s="101">
        <f t="shared" si="1"/>
        <v>0</v>
      </c>
      <c r="AC42" s="103">
        <v>0</v>
      </c>
      <c r="AD42" s="104">
        <f t="shared" si="2"/>
        <v>0</v>
      </c>
      <c r="AE42" s="157">
        <f t="shared" si="3"/>
        <v>0</v>
      </c>
    </row>
    <row r="43" spans="1:31" ht="61.5" thickBot="1" x14ac:dyDescent="0.3">
      <c r="A43" s="29"/>
      <c r="B43" s="76" t="s">
        <v>448</v>
      </c>
      <c r="C43" s="67" t="s">
        <v>312</v>
      </c>
      <c r="D43" s="68" t="s">
        <v>25</v>
      </c>
      <c r="E43" s="69" t="s">
        <v>455</v>
      </c>
      <c r="F43" s="70"/>
      <c r="G43" s="70"/>
      <c r="H43" s="71">
        <v>7.3179999999999996</v>
      </c>
      <c r="I43" s="70"/>
      <c r="J43" s="72" t="s">
        <v>380</v>
      </c>
      <c r="K43" s="70" t="s">
        <v>381</v>
      </c>
      <c r="L43" s="73">
        <v>1</v>
      </c>
      <c r="M43" s="77">
        <v>150</v>
      </c>
      <c r="N43" s="75">
        <v>150</v>
      </c>
      <c r="O43" s="26"/>
      <c r="P43" s="15" t="e">
        <f>SUMIF('[1]Planned Maint v6.2 CSV File'!A:A,J43,'[1]Planned Maint v6.2 CSV File'!I:I)</f>
        <v>#VALUE!</v>
      </c>
      <c r="Q43" s="16">
        <f>IF(J43="PROV SUM",N43,L43*P43)</f>
        <v>150</v>
      </c>
      <c r="R43" s="52" t="str">
        <f>IF(J43="Prov Sum","",IF(MATCH(J43,'[1]Packet Rate Library'!J:J,0),VLOOKUP(J43,'[1]Packet Rate Library'!J:T,9,FALSE),""))</f>
        <v/>
      </c>
      <c r="S43" s="53" t="s">
        <v>382</v>
      </c>
      <c r="T43" s="16">
        <f>IF(J43="SC024",N43,IF(ISERROR(S43),"",IF(J43="PROV SUM",N43,L43*S43)))</f>
        <v>150</v>
      </c>
      <c r="V43" s="70" t="s">
        <v>381</v>
      </c>
      <c r="W43" s="73">
        <v>1</v>
      </c>
      <c r="X43" s="53" t="s">
        <v>382</v>
      </c>
      <c r="Y43" s="91">
        <v>150</v>
      </c>
      <c r="Z43" s="26"/>
      <c r="AA43" s="100">
        <v>0</v>
      </c>
      <c r="AB43" s="101">
        <f t="shared" si="1"/>
        <v>0</v>
      </c>
      <c r="AC43" s="103">
        <v>0</v>
      </c>
      <c r="AD43" s="104">
        <f t="shared" si="2"/>
        <v>0</v>
      </c>
      <c r="AE43" s="157">
        <f t="shared" si="3"/>
        <v>0</v>
      </c>
    </row>
    <row r="44" spans="1:31" ht="46.5" thickBot="1" x14ac:dyDescent="0.3">
      <c r="A44" s="29"/>
      <c r="B44" s="76" t="s">
        <v>448</v>
      </c>
      <c r="C44" s="129" t="s">
        <v>312</v>
      </c>
      <c r="D44" s="130" t="s">
        <v>25</v>
      </c>
      <c r="E44" s="131" t="s">
        <v>456</v>
      </c>
      <c r="F44" s="132"/>
      <c r="G44" s="132"/>
      <c r="H44" s="133">
        <v>7.319</v>
      </c>
      <c r="I44" s="132"/>
      <c r="J44" s="134" t="s">
        <v>380</v>
      </c>
      <c r="K44" s="132" t="s">
        <v>381</v>
      </c>
      <c r="L44" s="135">
        <v>1</v>
      </c>
      <c r="M44" s="77">
        <v>1000</v>
      </c>
      <c r="N44" s="136">
        <v>1000</v>
      </c>
      <c r="O44" s="26"/>
      <c r="P44" s="15" t="e">
        <f>SUMIF('[1]Planned Maint v6.2 CSV File'!A:A,J44,'[1]Planned Maint v6.2 CSV File'!I:I)</f>
        <v>#VALUE!</v>
      </c>
      <c r="Q44" s="16">
        <f>IF(J44="PROV SUM",N44,L44*P44)</f>
        <v>1000</v>
      </c>
      <c r="R44" s="52" t="str">
        <f>IF(J44="Prov Sum","",IF(MATCH(J44,'[1]Packet Rate Library'!J:J,0),VLOOKUP(J44,'[1]Packet Rate Library'!J:T,9,FALSE),""))</f>
        <v/>
      </c>
      <c r="S44" s="53" t="s">
        <v>382</v>
      </c>
      <c r="T44" s="16">
        <f>IF(J44="SC024",N44,IF(ISERROR(S44),"",IF(J44="PROV SUM",N44,L44*S44)))</f>
        <v>1000</v>
      </c>
      <c r="V44" s="132" t="s">
        <v>381</v>
      </c>
      <c r="W44" s="135">
        <v>1</v>
      </c>
      <c r="X44" s="53" t="s">
        <v>382</v>
      </c>
      <c r="Y44" s="91">
        <v>1000</v>
      </c>
      <c r="Z44" s="26"/>
      <c r="AA44" s="100">
        <v>0</v>
      </c>
      <c r="AB44" s="101">
        <f t="shared" si="1"/>
        <v>0</v>
      </c>
      <c r="AC44" s="103">
        <v>0</v>
      </c>
      <c r="AD44" s="104">
        <f t="shared" si="2"/>
        <v>0</v>
      </c>
      <c r="AE44" s="157">
        <f t="shared" si="3"/>
        <v>0</v>
      </c>
    </row>
    <row r="45" spans="1:31" ht="16.5" thickBot="1" x14ac:dyDescent="0.3">
      <c r="A45" s="22"/>
      <c r="B45" s="112" t="s">
        <v>448</v>
      </c>
      <c r="C45" s="113" t="s">
        <v>341</v>
      </c>
      <c r="D45" s="114" t="s">
        <v>379</v>
      </c>
      <c r="E45" s="115"/>
      <c r="F45" s="9"/>
      <c r="G45" s="9"/>
      <c r="H45" s="116"/>
      <c r="I45" s="9"/>
      <c r="J45" s="115"/>
      <c r="K45" s="117"/>
      <c r="L45" s="65"/>
      <c r="M45" s="118"/>
      <c r="N45" s="14"/>
      <c r="O45" s="26"/>
      <c r="P45" s="24"/>
      <c r="Q45" s="50"/>
      <c r="R45" s="50"/>
      <c r="S45" s="50"/>
      <c r="T45" s="50"/>
      <c r="V45" s="117"/>
      <c r="W45" s="65"/>
      <c r="X45" s="50"/>
      <c r="Y45" s="91">
        <f t="shared" si="0"/>
        <v>0</v>
      </c>
      <c r="Z45" s="26"/>
      <c r="AA45" s="100">
        <v>0</v>
      </c>
      <c r="AB45" s="101">
        <f t="shared" si="1"/>
        <v>0</v>
      </c>
      <c r="AC45" s="103">
        <v>0</v>
      </c>
      <c r="AD45" s="104">
        <f t="shared" si="2"/>
        <v>0</v>
      </c>
      <c r="AE45" s="157">
        <f t="shared" si="3"/>
        <v>0</v>
      </c>
    </row>
    <row r="46" spans="1:31" ht="105.75" thickBot="1" x14ac:dyDescent="0.3">
      <c r="A46" s="22"/>
      <c r="B46" s="112" t="s">
        <v>448</v>
      </c>
      <c r="C46" s="113" t="s">
        <v>341</v>
      </c>
      <c r="D46" s="114" t="s">
        <v>25</v>
      </c>
      <c r="E46" s="115" t="s">
        <v>350</v>
      </c>
      <c r="F46" s="12"/>
      <c r="G46" s="12"/>
      <c r="H46" s="116">
        <v>13</v>
      </c>
      <c r="I46" s="12"/>
      <c r="J46" s="115" t="s">
        <v>351</v>
      </c>
      <c r="K46" s="12" t="s">
        <v>311</v>
      </c>
      <c r="L46" s="119">
        <v>2</v>
      </c>
      <c r="M46" s="118">
        <v>222.2</v>
      </c>
      <c r="N46" s="120">
        <v>444.4</v>
      </c>
      <c r="O46" s="26"/>
      <c r="P46" s="15" t="e">
        <f>SUMIF('[1]Planned Maint v6.2 CSV File'!A:A,J46,'[1]Planned Maint v6.2 CSV File'!I:I)</f>
        <v>#VALUE!</v>
      </c>
      <c r="Q46" s="16" t="e">
        <f t="shared" ref="Q46:Q58" si="6">IF(J46="PROV SUM",N46,L46*P46)</f>
        <v>#VALUE!</v>
      </c>
      <c r="R46" s="52">
        <f>IF(J46="Prov Sum","",IF(MATCH(J46,'[1]Packet Rate Library'!J:J,0),VLOOKUP(J46,'[1]Packet Rate Library'!J:T,9,FALSE),""))</f>
        <v>0</v>
      </c>
      <c r="S46" s="53">
        <v>196.98029999999997</v>
      </c>
      <c r="T46" s="16">
        <f t="shared" ref="T46:T58" si="7">IF(J46="SC024",N46,IF(ISERROR(S46),"",IF(J46="PROV SUM",N46,L46*S46)))</f>
        <v>393.96059999999994</v>
      </c>
      <c r="V46" s="12" t="s">
        <v>311</v>
      </c>
      <c r="W46" s="119">
        <v>2</v>
      </c>
      <c r="X46" s="53">
        <v>196.98029999999997</v>
      </c>
      <c r="Y46" s="91">
        <f t="shared" si="0"/>
        <v>393.96059999999994</v>
      </c>
      <c r="Z46" s="26"/>
      <c r="AA46" s="100">
        <v>0</v>
      </c>
      <c r="AB46" s="101">
        <f t="shared" si="1"/>
        <v>0</v>
      </c>
      <c r="AC46" s="103">
        <v>0</v>
      </c>
      <c r="AD46" s="104">
        <f t="shared" si="2"/>
        <v>0</v>
      </c>
      <c r="AE46" s="157">
        <f t="shared" si="3"/>
        <v>0</v>
      </c>
    </row>
    <row r="47" spans="1:31" ht="105.75" thickBot="1" x14ac:dyDescent="0.3">
      <c r="A47" s="22"/>
      <c r="B47" s="112" t="s">
        <v>448</v>
      </c>
      <c r="C47" s="113" t="s">
        <v>341</v>
      </c>
      <c r="D47" s="114" t="s">
        <v>25</v>
      </c>
      <c r="E47" s="115" t="s">
        <v>356</v>
      </c>
      <c r="F47" s="9"/>
      <c r="G47" s="9"/>
      <c r="H47" s="116">
        <v>27</v>
      </c>
      <c r="I47" s="9"/>
      <c r="J47" s="115" t="s">
        <v>357</v>
      </c>
      <c r="K47" s="117" t="s">
        <v>311</v>
      </c>
      <c r="L47" s="119">
        <v>1</v>
      </c>
      <c r="M47" s="118">
        <v>22.53</v>
      </c>
      <c r="N47" s="120">
        <v>22.53</v>
      </c>
      <c r="O47" s="26"/>
      <c r="P47" s="15" t="e">
        <f>SUMIF('[1]Planned Maint v6.2 CSV File'!A:A,J47,'[1]Planned Maint v6.2 CSV File'!I:I)</f>
        <v>#VALUE!</v>
      </c>
      <c r="Q47" s="16" t="e">
        <f t="shared" si="6"/>
        <v>#VALUE!</v>
      </c>
      <c r="R47" s="52">
        <f>IF(J47="Prov Sum","",IF(MATCH(J47,'[1]Packet Rate Library'!J:J,0),VLOOKUP(J47,'[1]Packet Rate Library'!J:T,9,FALSE),""))</f>
        <v>0</v>
      </c>
      <c r="S47" s="53">
        <v>19.150500000000001</v>
      </c>
      <c r="T47" s="16">
        <f t="shared" si="7"/>
        <v>19.150500000000001</v>
      </c>
      <c r="V47" s="117" t="s">
        <v>311</v>
      </c>
      <c r="W47" s="119">
        <v>1</v>
      </c>
      <c r="X47" s="53">
        <v>19.150500000000001</v>
      </c>
      <c r="Y47" s="91">
        <f t="shared" si="0"/>
        <v>19.150500000000001</v>
      </c>
      <c r="Z47" s="26"/>
      <c r="AA47" s="100">
        <v>0</v>
      </c>
      <c r="AB47" s="101">
        <f t="shared" si="1"/>
        <v>0</v>
      </c>
      <c r="AC47" s="103">
        <v>0</v>
      </c>
      <c r="AD47" s="104">
        <f t="shared" si="2"/>
        <v>0</v>
      </c>
      <c r="AE47" s="157">
        <f t="shared" si="3"/>
        <v>0</v>
      </c>
    </row>
    <row r="48" spans="1:31" ht="120.75" thickBot="1" x14ac:dyDescent="0.3">
      <c r="A48" s="22"/>
      <c r="B48" s="112" t="s">
        <v>448</v>
      </c>
      <c r="C48" s="113" t="s">
        <v>341</v>
      </c>
      <c r="D48" s="114" t="s">
        <v>25</v>
      </c>
      <c r="E48" s="115" t="s">
        <v>358</v>
      </c>
      <c r="F48" s="9"/>
      <c r="G48" s="9"/>
      <c r="H48" s="116">
        <v>41</v>
      </c>
      <c r="I48" s="9"/>
      <c r="J48" s="115" t="s">
        <v>359</v>
      </c>
      <c r="K48" s="117" t="s">
        <v>311</v>
      </c>
      <c r="L48" s="119">
        <v>1</v>
      </c>
      <c r="M48" s="118">
        <v>29.34</v>
      </c>
      <c r="N48" s="120">
        <v>29.34</v>
      </c>
      <c r="O48" s="26"/>
      <c r="P48" s="15" t="e">
        <f>SUMIF('[1]Planned Maint v6.2 CSV File'!A:A,J48,'[1]Planned Maint v6.2 CSV File'!I:I)</f>
        <v>#VALUE!</v>
      </c>
      <c r="Q48" s="16" t="e">
        <f t="shared" si="6"/>
        <v>#VALUE!</v>
      </c>
      <c r="R48" s="52">
        <f>IF(J48="Prov Sum","",IF(MATCH(J48,'[1]Packet Rate Library'!J:J,0),VLOOKUP(J48,'[1]Packet Rate Library'!J:T,9,FALSE),""))</f>
        <v>0</v>
      </c>
      <c r="S48" s="53">
        <v>24.939</v>
      </c>
      <c r="T48" s="16">
        <f t="shared" si="7"/>
        <v>24.939</v>
      </c>
      <c r="V48" s="117" t="s">
        <v>311</v>
      </c>
      <c r="W48" s="119">
        <v>1</v>
      </c>
      <c r="X48" s="53">
        <v>24.939</v>
      </c>
      <c r="Y48" s="91">
        <f t="shared" si="0"/>
        <v>24.939</v>
      </c>
      <c r="Z48" s="26"/>
      <c r="AA48" s="100">
        <v>0</v>
      </c>
      <c r="AB48" s="101">
        <f t="shared" si="1"/>
        <v>0</v>
      </c>
      <c r="AC48" s="103">
        <v>0</v>
      </c>
      <c r="AD48" s="104">
        <f t="shared" si="2"/>
        <v>0</v>
      </c>
      <c r="AE48" s="157">
        <f t="shared" si="3"/>
        <v>0</v>
      </c>
    </row>
    <row r="49" spans="1:31" ht="45.75" thickBot="1" x14ac:dyDescent="0.3">
      <c r="A49" s="22"/>
      <c r="B49" s="112" t="s">
        <v>448</v>
      </c>
      <c r="C49" s="113" t="s">
        <v>341</v>
      </c>
      <c r="D49" s="114" t="s">
        <v>25</v>
      </c>
      <c r="E49" s="115" t="s">
        <v>364</v>
      </c>
      <c r="F49" s="9"/>
      <c r="G49" s="9"/>
      <c r="H49" s="116">
        <v>93</v>
      </c>
      <c r="I49" s="9"/>
      <c r="J49" s="115" t="s">
        <v>365</v>
      </c>
      <c r="K49" s="117" t="s">
        <v>311</v>
      </c>
      <c r="L49" s="119">
        <v>1</v>
      </c>
      <c r="M49" s="118">
        <v>550</v>
      </c>
      <c r="N49" s="120">
        <v>550</v>
      </c>
      <c r="O49" s="26"/>
      <c r="P49" s="15" t="e">
        <f>SUMIF('[1]Planned Maint v6.2 CSV File'!A:A,J49,'[1]Planned Maint v6.2 CSV File'!I:I)</f>
        <v>#VALUE!</v>
      </c>
      <c r="Q49" s="16" t="e">
        <f t="shared" si="6"/>
        <v>#VALUE!</v>
      </c>
      <c r="R49" s="52">
        <f>IF(J49="Prov Sum","",IF(MATCH(J49,'[1]Packet Rate Library'!J:J,0),VLOOKUP(J49,'[1]Packet Rate Library'!J:T,9,FALSE),""))</f>
        <v>0</v>
      </c>
      <c r="S49" s="53">
        <v>440</v>
      </c>
      <c r="T49" s="16">
        <f t="shared" si="7"/>
        <v>440</v>
      </c>
      <c r="V49" s="117" t="s">
        <v>311</v>
      </c>
      <c r="W49" s="119">
        <v>1</v>
      </c>
      <c r="X49" s="53">
        <v>440</v>
      </c>
      <c r="Y49" s="91">
        <f t="shared" si="0"/>
        <v>440</v>
      </c>
      <c r="Z49" s="26"/>
      <c r="AA49" s="100">
        <v>0</v>
      </c>
      <c r="AB49" s="101">
        <f t="shared" si="1"/>
        <v>0</v>
      </c>
      <c r="AC49" s="103">
        <v>0</v>
      </c>
      <c r="AD49" s="104">
        <f t="shared" si="2"/>
        <v>0</v>
      </c>
      <c r="AE49" s="157">
        <f t="shared" si="3"/>
        <v>0</v>
      </c>
    </row>
    <row r="50" spans="1:31" ht="45.75" thickBot="1" x14ac:dyDescent="0.3">
      <c r="A50" s="22"/>
      <c r="B50" s="112" t="s">
        <v>448</v>
      </c>
      <c r="C50" s="113" t="s">
        <v>341</v>
      </c>
      <c r="D50" s="114" t="s">
        <v>25</v>
      </c>
      <c r="E50" s="115" t="s">
        <v>352</v>
      </c>
      <c r="F50" s="9"/>
      <c r="G50" s="9"/>
      <c r="H50" s="116">
        <v>104</v>
      </c>
      <c r="I50" s="9"/>
      <c r="J50" s="115" t="s">
        <v>353</v>
      </c>
      <c r="K50" s="117" t="s">
        <v>311</v>
      </c>
      <c r="L50" s="119">
        <v>2</v>
      </c>
      <c r="M50" s="118">
        <v>3.44</v>
      </c>
      <c r="N50" s="120">
        <v>6.88</v>
      </c>
      <c r="O50" s="26"/>
      <c r="P50" s="15" t="e">
        <f>SUMIF('[1]Planned Maint v6.2 CSV File'!A:A,J50,'[1]Planned Maint v6.2 CSV File'!I:I)</f>
        <v>#VALUE!</v>
      </c>
      <c r="Q50" s="16" t="e">
        <f t="shared" si="6"/>
        <v>#VALUE!</v>
      </c>
      <c r="R50" s="52">
        <f>IF(J50="Prov Sum","",IF(MATCH(J50,'[1]Packet Rate Library'!J:J,0),VLOOKUP(J50,'[1]Packet Rate Library'!J:T,9,FALSE),""))</f>
        <v>0</v>
      </c>
      <c r="S50" s="53">
        <v>3.0495599999999996</v>
      </c>
      <c r="T50" s="16">
        <f t="shared" si="7"/>
        <v>6.0991199999999992</v>
      </c>
      <c r="V50" s="117" t="s">
        <v>311</v>
      </c>
      <c r="W50" s="119">
        <v>2</v>
      </c>
      <c r="X50" s="118">
        <v>3.0495599999999996</v>
      </c>
      <c r="Y50" s="91">
        <f t="shared" si="0"/>
        <v>6.0991199999999992</v>
      </c>
      <c r="Z50" s="26"/>
      <c r="AA50" s="100">
        <v>0</v>
      </c>
      <c r="AB50" s="101">
        <f t="shared" ref="AB50:AB57" si="8">Y50*AA50</f>
        <v>0</v>
      </c>
      <c r="AC50" s="103">
        <v>0</v>
      </c>
      <c r="AD50" s="104">
        <f t="shared" ref="AD50:AD58" si="9">Y50*AC50</f>
        <v>0</v>
      </c>
      <c r="AE50" s="157">
        <f t="shared" si="3"/>
        <v>0</v>
      </c>
    </row>
    <row r="51" spans="1:31" ht="90.75" thickBot="1" x14ac:dyDescent="0.3">
      <c r="A51" s="22"/>
      <c r="B51" s="112" t="s">
        <v>448</v>
      </c>
      <c r="C51" s="113" t="s">
        <v>341</v>
      </c>
      <c r="D51" s="114" t="s">
        <v>25</v>
      </c>
      <c r="E51" s="115" t="s">
        <v>366</v>
      </c>
      <c r="F51" s="9"/>
      <c r="G51" s="9"/>
      <c r="H51" s="116">
        <v>115</v>
      </c>
      <c r="I51" s="9"/>
      <c r="J51" s="115" t="s">
        <v>367</v>
      </c>
      <c r="K51" s="117" t="s">
        <v>311</v>
      </c>
      <c r="L51" s="119">
        <v>2</v>
      </c>
      <c r="M51" s="118">
        <v>70.11</v>
      </c>
      <c r="N51" s="120">
        <v>140.22</v>
      </c>
      <c r="O51" s="26"/>
      <c r="P51" s="15" t="e">
        <f>SUMIF('[1]Planned Maint v6.2 CSV File'!A:A,J51,'[1]Planned Maint v6.2 CSV File'!I:I)</f>
        <v>#VALUE!</v>
      </c>
      <c r="Q51" s="16" t="e">
        <f t="shared" si="6"/>
        <v>#VALUE!</v>
      </c>
      <c r="R51" s="52">
        <f>IF(J51="Prov Sum","",IF(MATCH(J51,'[1]Packet Rate Library'!J:J,0),VLOOKUP(J51,'[1]Packet Rate Library'!J:T,9,FALSE),""))</f>
        <v>0</v>
      </c>
      <c r="S51" s="53">
        <v>56.088000000000001</v>
      </c>
      <c r="T51" s="16">
        <f t="shared" si="7"/>
        <v>112.176</v>
      </c>
      <c r="V51" s="117" t="s">
        <v>311</v>
      </c>
      <c r="W51" s="119">
        <v>2</v>
      </c>
      <c r="X51" s="118">
        <v>56.088000000000001</v>
      </c>
      <c r="Y51" s="91">
        <f t="shared" si="0"/>
        <v>112.176</v>
      </c>
      <c r="Z51" s="26"/>
      <c r="AA51" s="100">
        <v>0</v>
      </c>
      <c r="AB51" s="101">
        <f t="shared" si="8"/>
        <v>0</v>
      </c>
      <c r="AC51" s="103">
        <v>0</v>
      </c>
      <c r="AD51" s="104">
        <f t="shared" si="9"/>
        <v>0</v>
      </c>
      <c r="AE51" s="157">
        <f t="shared" si="3"/>
        <v>0</v>
      </c>
    </row>
    <row r="52" spans="1:31" ht="76.5" thickBot="1" x14ac:dyDescent="0.3">
      <c r="A52" s="22"/>
      <c r="B52" s="112" t="s">
        <v>448</v>
      </c>
      <c r="C52" s="113" t="s">
        <v>341</v>
      </c>
      <c r="D52" s="114" t="s">
        <v>25</v>
      </c>
      <c r="E52" s="121" t="s">
        <v>342</v>
      </c>
      <c r="F52" s="9"/>
      <c r="G52" s="9"/>
      <c r="H52" s="116">
        <v>180</v>
      </c>
      <c r="I52" s="9"/>
      <c r="J52" s="122" t="s">
        <v>343</v>
      </c>
      <c r="K52" s="117" t="s">
        <v>311</v>
      </c>
      <c r="L52" s="119">
        <v>1</v>
      </c>
      <c r="M52" s="118">
        <v>62.11</v>
      </c>
      <c r="N52" s="120">
        <v>62.11</v>
      </c>
      <c r="O52" s="26"/>
      <c r="P52" s="15" t="e">
        <f>SUMIF('[1]Planned Maint v6.2 CSV File'!A:A,J52,'[1]Planned Maint v6.2 CSV File'!I:I)</f>
        <v>#VALUE!</v>
      </c>
      <c r="Q52" s="16" t="e">
        <f t="shared" si="6"/>
        <v>#VALUE!</v>
      </c>
      <c r="R52" s="52">
        <f>IF(J52="Prov Sum","",IF(MATCH(J52,'[1]Packet Rate Library'!J:J,0),VLOOKUP(J52,'[1]Packet Rate Library'!J:T,9,FALSE),""))</f>
        <v>0</v>
      </c>
      <c r="S52" s="53">
        <v>55.060514999999995</v>
      </c>
      <c r="T52" s="16">
        <f t="shared" si="7"/>
        <v>55.060514999999995</v>
      </c>
      <c r="V52" s="117" t="s">
        <v>311</v>
      </c>
      <c r="W52" s="119">
        <v>1</v>
      </c>
      <c r="X52" s="118">
        <v>55.060514999999995</v>
      </c>
      <c r="Y52" s="91">
        <f t="shared" si="0"/>
        <v>55.060514999999995</v>
      </c>
      <c r="Z52" s="26"/>
      <c r="AA52" s="100">
        <v>0</v>
      </c>
      <c r="AB52" s="101">
        <f t="shared" si="8"/>
        <v>0</v>
      </c>
      <c r="AC52" s="103">
        <v>0</v>
      </c>
      <c r="AD52" s="104">
        <f t="shared" si="9"/>
        <v>0</v>
      </c>
      <c r="AE52" s="157">
        <f t="shared" si="3"/>
        <v>0</v>
      </c>
    </row>
    <row r="53" spans="1:31" ht="91.5" thickBot="1" x14ac:dyDescent="0.3">
      <c r="A53" s="22"/>
      <c r="B53" s="112" t="s">
        <v>448</v>
      </c>
      <c r="C53" s="113" t="s">
        <v>341</v>
      </c>
      <c r="D53" s="114" t="s">
        <v>25</v>
      </c>
      <c r="E53" s="121" t="s">
        <v>370</v>
      </c>
      <c r="F53" s="9"/>
      <c r="G53" s="9"/>
      <c r="H53" s="116">
        <v>186</v>
      </c>
      <c r="I53" s="9"/>
      <c r="J53" s="123" t="s">
        <v>371</v>
      </c>
      <c r="K53" s="117" t="s">
        <v>311</v>
      </c>
      <c r="L53" s="119">
        <v>1</v>
      </c>
      <c r="M53" s="118">
        <v>86.88</v>
      </c>
      <c r="N53" s="120">
        <v>86.88</v>
      </c>
      <c r="O53" s="26"/>
      <c r="P53" s="15" t="e">
        <f>SUMIF('[1]Planned Maint v6.2 CSV File'!A:A,J53,'[1]Planned Maint v6.2 CSV File'!I:I)</f>
        <v>#VALUE!</v>
      </c>
      <c r="Q53" s="16" t="e">
        <f t="shared" si="6"/>
        <v>#VALUE!</v>
      </c>
      <c r="R53" s="52">
        <f>IF(J53="Prov Sum","",IF(MATCH(J53,'[1]Packet Rate Library'!J:J,0),VLOOKUP(J53,'[1]Packet Rate Library'!J:T,9,FALSE),""))</f>
        <v>0</v>
      </c>
      <c r="S53" s="53">
        <v>69.504000000000005</v>
      </c>
      <c r="T53" s="16">
        <f t="shared" si="7"/>
        <v>69.504000000000005</v>
      </c>
      <c r="V53" s="117" t="s">
        <v>311</v>
      </c>
      <c r="W53" s="119">
        <v>1</v>
      </c>
      <c r="X53" s="118">
        <v>69.504000000000005</v>
      </c>
      <c r="Y53" s="91">
        <f t="shared" si="0"/>
        <v>69.504000000000005</v>
      </c>
      <c r="Z53" s="26"/>
      <c r="AA53" s="100">
        <v>0</v>
      </c>
      <c r="AB53" s="101">
        <f t="shared" si="8"/>
        <v>0</v>
      </c>
      <c r="AC53" s="103">
        <v>0</v>
      </c>
      <c r="AD53" s="104">
        <f t="shared" si="9"/>
        <v>0</v>
      </c>
      <c r="AE53" s="157">
        <f>AB53-AD53</f>
        <v>0</v>
      </c>
    </row>
    <row r="54" spans="1:31" ht="16.5" thickBot="1" x14ac:dyDescent="0.3">
      <c r="A54" s="29"/>
      <c r="B54" s="112" t="s">
        <v>448</v>
      </c>
      <c r="C54" s="113" t="s">
        <v>341</v>
      </c>
      <c r="D54" s="114" t="s">
        <v>25</v>
      </c>
      <c r="E54" s="124" t="s">
        <v>430</v>
      </c>
      <c r="F54" s="42"/>
      <c r="G54" s="42"/>
      <c r="H54" s="116">
        <v>190</v>
      </c>
      <c r="I54" s="42"/>
      <c r="J54" s="125" t="s">
        <v>380</v>
      </c>
      <c r="K54" s="117" t="s">
        <v>311</v>
      </c>
      <c r="L54" s="119">
        <v>1</v>
      </c>
      <c r="M54" s="126">
        <v>1500</v>
      </c>
      <c r="N54" s="120">
        <v>1500</v>
      </c>
      <c r="O54" s="26"/>
      <c r="P54" s="15" t="e">
        <f>SUMIF('[1]Planned Maint v6.2 CSV File'!A:A,J54,'[1]Planned Maint v6.2 CSV File'!I:I)</f>
        <v>#VALUE!</v>
      </c>
      <c r="Q54" s="16">
        <f t="shared" si="6"/>
        <v>1500</v>
      </c>
      <c r="R54" s="52" t="str">
        <f>IF(J54="Prov Sum","",IF(MATCH(J54,'[1]Packet Rate Library'!J:J,0),VLOOKUP(J54,'[1]Packet Rate Library'!J:T,9,FALSE),""))</f>
        <v/>
      </c>
      <c r="S54" s="53" t="s">
        <v>382</v>
      </c>
      <c r="T54" s="16">
        <f t="shared" si="7"/>
        <v>1500</v>
      </c>
      <c r="V54" s="117" t="s">
        <v>311</v>
      </c>
      <c r="W54" s="119">
        <v>1</v>
      </c>
      <c r="X54" s="126" t="s">
        <v>382</v>
      </c>
      <c r="Y54" s="91">
        <v>1500</v>
      </c>
      <c r="Z54" s="26"/>
      <c r="AA54" s="100">
        <v>0</v>
      </c>
      <c r="AB54" s="101">
        <f t="shared" si="8"/>
        <v>0</v>
      </c>
      <c r="AC54" s="103">
        <v>0</v>
      </c>
      <c r="AD54" s="104">
        <f t="shared" si="9"/>
        <v>0</v>
      </c>
      <c r="AE54" s="157">
        <f t="shared" si="3"/>
        <v>0</v>
      </c>
    </row>
    <row r="55" spans="1:31" ht="27" thickBot="1" x14ac:dyDescent="0.3">
      <c r="A55" s="29"/>
      <c r="B55" s="112" t="s">
        <v>448</v>
      </c>
      <c r="C55" s="113" t="s">
        <v>341</v>
      </c>
      <c r="D55" s="114" t="s">
        <v>25</v>
      </c>
      <c r="E55" s="127" t="s">
        <v>431</v>
      </c>
      <c r="F55" s="42"/>
      <c r="G55" s="42"/>
      <c r="H55" s="116">
        <v>191</v>
      </c>
      <c r="I55" s="42"/>
      <c r="J55" s="125" t="s">
        <v>380</v>
      </c>
      <c r="K55" s="117" t="s">
        <v>311</v>
      </c>
      <c r="L55" s="119">
        <v>1</v>
      </c>
      <c r="M55" s="126">
        <v>100</v>
      </c>
      <c r="N55" s="120">
        <v>100</v>
      </c>
      <c r="O55" s="26"/>
      <c r="P55" s="15" t="e">
        <f>SUMIF('[1]Planned Maint v6.2 CSV File'!A:A,J55,'[1]Planned Maint v6.2 CSV File'!I:I)</f>
        <v>#VALUE!</v>
      </c>
      <c r="Q55" s="16">
        <f t="shared" si="6"/>
        <v>100</v>
      </c>
      <c r="R55" s="52" t="str">
        <f>IF(J55="Prov Sum","",IF(MATCH(J55,'[1]Packet Rate Library'!J:J,0),VLOOKUP(J55,'[1]Packet Rate Library'!J:T,9,FALSE),""))</f>
        <v/>
      </c>
      <c r="S55" s="53" t="s">
        <v>382</v>
      </c>
      <c r="T55" s="16">
        <f t="shared" si="7"/>
        <v>100</v>
      </c>
      <c r="V55" s="117" t="s">
        <v>311</v>
      </c>
      <c r="W55" s="119">
        <v>1</v>
      </c>
      <c r="X55" s="126" t="s">
        <v>382</v>
      </c>
      <c r="Y55" s="91">
        <v>100</v>
      </c>
      <c r="Z55" s="26"/>
      <c r="AA55" s="100">
        <v>0</v>
      </c>
      <c r="AB55" s="101">
        <f t="shared" si="8"/>
        <v>0</v>
      </c>
      <c r="AC55" s="103">
        <v>0</v>
      </c>
      <c r="AD55" s="104">
        <f t="shared" si="9"/>
        <v>0</v>
      </c>
      <c r="AE55" s="157">
        <f t="shared" si="3"/>
        <v>0</v>
      </c>
    </row>
    <row r="56" spans="1:31" ht="16.5" thickBot="1" x14ac:dyDescent="0.3">
      <c r="A56" s="29"/>
      <c r="B56" s="112" t="s">
        <v>448</v>
      </c>
      <c r="C56" s="113" t="s">
        <v>341</v>
      </c>
      <c r="D56" s="114" t="s">
        <v>25</v>
      </c>
      <c r="E56" s="127"/>
      <c r="F56" s="42"/>
      <c r="G56" s="42"/>
      <c r="H56" s="116">
        <v>192</v>
      </c>
      <c r="I56" s="42"/>
      <c r="J56" s="125" t="s">
        <v>380</v>
      </c>
      <c r="K56" s="117" t="s">
        <v>311</v>
      </c>
      <c r="L56" s="119">
        <v>1</v>
      </c>
      <c r="M56" s="126">
        <v>100</v>
      </c>
      <c r="N56" s="120">
        <v>100</v>
      </c>
      <c r="O56" s="26"/>
      <c r="P56" s="15" t="e">
        <f>SUMIF('[1]Planned Maint v6.2 CSV File'!A:A,J56,'[1]Planned Maint v6.2 CSV File'!I:I)</f>
        <v>#VALUE!</v>
      </c>
      <c r="Q56" s="16">
        <f t="shared" si="6"/>
        <v>100</v>
      </c>
      <c r="R56" s="52" t="str">
        <f>IF(J56="Prov Sum","",IF(MATCH(J56,'[1]Packet Rate Library'!J:J,0),VLOOKUP(J56,'[1]Packet Rate Library'!J:T,9,FALSE),""))</f>
        <v/>
      </c>
      <c r="S56" s="53" t="s">
        <v>382</v>
      </c>
      <c r="T56" s="16">
        <f t="shared" si="7"/>
        <v>100</v>
      </c>
      <c r="V56" s="117" t="s">
        <v>311</v>
      </c>
      <c r="W56" s="119">
        <v>1</v>
      </c>
      <c r="X56" s="126" t="s">
        <v>382</v>
      </c>
      <c r="Y56" s="91">
        <v>100</v>
      </c>
      <c r="Z56" s="26"/>
      <c r="AA56" s="100">
        <v>0</v>
      </c>
      <c r="AB56" s="101">
        <f t="shared" si="8"/>
        <v>0</v>
      </c>
      <c r="AC56" s="103">
        <v>0</v>
      </c>
      <c r="AD56" s="104">
        <f t="shared" si="9"/>
        <v>0</v>
      </c>
      <c r="AE56" s="157">
        <f t="shared" si="3"/>
        <v>0</v>
      </c>
    </row>
    <row r="57" spans="1:31" ht="16.5" thickBot="1" x14ac:dyDescent="0.3">
      <c r="A57" s="29"/>
      <c r="B57" s="112" t="s">
        <v>448</v>
      </c>
      <c r="C57" s="113" t="s">
        <v>341</v>
      </c>
      <c r="D57" s="114" t="s">
        <v>25</v>
      </c>
      <c r="E57" s="127" t="s">
        <v>433</v>
      </c>
      <c r="F57" s="42"/>
      <c r="G57" s="42"/>
      <c r="H57" s="116">
        <v>193</v>
      </c>
      <c r="I57" s="42"/>
      <c r="J57" s="125" t="s">
        <v>380</v>
      </c>
      <c r="K57" s="117" t="s">
        <v>311</v>
      </c>
      <c r="L57" s="119">
        <v>1</v>
      </c>
      <c r="M57" s="126">
        <v>100</v>
      </c>
      <c r="N57" s="120">
        <v>100</v>
      </c>
      <c r="O57" s="26"/>
      <c r="P57" s="15" t="e">
        <f>SUMIF('[1]Planned Maint v6.2 CSV File'!A:A,J57,'[1]Planned Maint v6.2 CSV File'!I:I)</f>
        <v>#VALUE!</v>
      </c>
      <c r="Q57" s="16">
        <f t="shared" si="6"/>
        <v>100</v>
      </c>
      <c r="R57" s="52" t="str">
        <f>IF(J57="Prov Sum","",IF(MATCH(J57,'[1]Packet Rate Library'!J:J,0),VLOOKUP(J57,'[1]Packet Rate Library'!J:T,9,FALSE),""))</f>
        <v/>
      </c>
      <c r="S57" s="53" t="s">
        <v>382</v>
      </c>
      <c r="T57" s="16">
        <f t="shared" si="7"/>
        <v>100</v>
      </c>
      <c r="V57" s="117" t="s">
        <v>311</v>
      </c>
      <c r="W57" s="119">
        <v>1</v>
      </c>
      <c r="X57" s="126" t="s">
        <v>382</v>
      </c>
      <c r="Y57" s="91">
        <v>100</v>
      </c>
      <c r="Z57" s="26"/>
      <c r="AA57" s="100">
        <v>0</v>
      </c>
      <c r="AB57" s="101">
        <f t="shared" si="8"/>
        <v>0</v>
      </c>
      <c r="AC57" s="103">
        <v>0</v>
      </c>
      <c r="AD57" s="104">
        <f t="shared" si="9"/>
        <v>0</v>
      </c>
      <c r="AE57" s="157">
        <f t="shared" si="3"/>
        <v>0</v>
      </c>
    </row>
    <row r="58" spans="1:31" ht="16.5" thickBot="1" x14ac:dyDescent="0.3">
      <c r="A58" s="29"/>
      <c r="B58" s="112" t="s">
        <v>448</v>
      </c>
      <c r="C58" s="113" t="s">
        <v>341</v>
      </c>
      <c r="D58" s="114" t="s">
        <v>25</v>
      </c>
      <c r="E58" s="127" t="s">
        <v>434</v>
      </c>
      <c r="F58" s="42"/>
      <c r="G58" s="42"/>
      <c r="H58" s="116">
        <v>194</v>
      </c>
      <c r="I58" s="42"/>
      <c r="J58" s="125" t="s">
        <v>380</v>
      </c>
      <c r="K58" s="117" t="s">
        <v>311</v>
      </c>
      <c r="L58" s="119">
        <v>1</v>
      </c>
      <c r="M58" s="126">
        <v>350</v>
      </c>
      <c r="N58" s="120">
        <v>350</v>
      </c>
      <c r="O58" s="26"/>
      <c r="P58" s="15" t="e">
        <f>SUMIF('[1]Planned Maint v6.2 CSV File'!A:A,J58,'[1]Planned Maint v6.2 CSV File'!I:I)</f>
        <v>#VALUE!</v>
      </c>
      <c r="Q58" s="16">
        <f t="shared" si="6"/>
        <v>350</v>
      </c>
      <c r="R58" s="52" t="str">
        <f>IF(J58="Prov Sum","",IF(MATCH(J58,'[1]Packet Rate Library'!J:J,0),VLOOKUP(J58,'[1]Packet Rate Library'!J:T,9,FALSE),""))</f>
        <v/>
      </c>
      <c r="S58" s="53" t="s">
        <v>382</v>
      </c>
      <c r="T58" s="16">
        <f t="shared" si="7"/>
        <v>350</v>
      </c>
      <c r="V58" s="117" t="s">
        <v>311</v>
      </c>
      <c r="W58" s="119">
        <v>1</v>
      </c>
      <c r="X58" s="126" t="s">
        <v>382</v>
      </c>
      <c r="Y58" s="91">
        <v>350</v>
      </c>
      <c r="Z58" s="26"/>
      <c r="AA58" s="100">
        <v>0</v>
      </c>
      <c r="AB58" s="101">
        <f>Y58*AA58</f>
        <v>0</v>
      </c>
      <c r="AC58" s="103">
        <v>0</v>
      </c>
      <c r="AD58" s="104">
        <f t="shared" si="9"/>
        <v>0</v>
      </c>
      <c r="AE58" s="157">
        <f t="shared" si="3"/>
        <v>0</v>
      </c>
    </row>
    <row r="59" spans="1:31" ht="15.75" thickBot="1" x14ac:dyDescent="0.3">
      <c r="A59" s="29"/>
      <c r="B59" s="30"/>
      <c r="C59" s="31"/>
      <c r="D59" s="32"/>
      <c r="E59" s="33"/>
      <c r="F59" s="29"/>
      <c r="G59" s="29"/>
      <c r="H59" s="34"/>
      <c r="I59" s="29"/>
      <c r="J59" s="35"/>
      <c r="K59" s="29"/>
      <c r="L59" s="36"/>
      <c r="M59" s="35"/>
      <c r="N59" s="25"/>
      <c r="O59" s="26"/>
      <c r="P59" s="24"/>
      <c r="Q59" s="50"/>
      <c r="R59" s="50"/>
      <c r="S59" s="50"/>
      <c r="T59" s="50"/>
    </row>
    <row r="60" spans="1:31" ht="15.75" thickBot="1" x14ac:dyDescent="0.3">
      <c r="S60" s="88" t="s">
        <v>5</v>
      </c>
      <c r="T60" s="89">
        <f>SUM(T8:T58)</f>
        <v>16297.967547</v>
      </c>
      <c r="U60" s="84"/>
      <c r="V60" s="29"/>
      <c r="W60" s="36"/>
      <c r="X60" s="88" t="s">
        <v>5</v>
      </c>
      <c r="Y60" s="89">
        <f>SUM(Y8:Y58)</f>
        <v>16297.967547</v>
      </c>
      <c r="Z60" s="26"/>
      <c r="AA60" s="98"/>
      <c r="AB60" s="143">
        <f>SUM(AB8:AB58)</f>
        <v>0</v>
      </c>
      <c r="AC60" s="98"/>
      <c r="AD60" s="144">
        <f>SUM(AD8:AD58)</f>
        <v>0</v>
      </c>
      <c r="AE60" s="158">
        <f>SUM(AE8:AE58)</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4 S8:S9 S11 S15:S23 S25:S27 S29:S33 S35:S39 S46:S58 X41:X44 X8:X9 X11 X15:X23 X25:X27 X29:X33 X35:X39 X46:X49" xr:uid="{00000000-0002-0000-0C00-000000000000}">
      <formula1>P8</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E49"/>
  <sheetViews>
    <sheetView topLeftCell="B1" zoomScale="70" zoomScaleNormal="70" workbookViewId="0">
      <pane xSplit="9" ySplit="5" topLeftCell="K36" activePane="bottomRight" state="frozen"/>
      <selection activeCell="B1" sqref="B1"/>
      <selection pane="topRight" activeCell="K1" sqref="K1"/>
      <selection pane="bottomLeft" activeCell="B6" sqref="B6"/>
      <selection pane="bottomRight" activeCell="AA35" sqref="AA35"/>
    </sheetView>
  </sheetViews>
  <sheetFormatPr defaultRowHeight="15" x14ac:dyDescent="0.25"/>
  <cols>
    <col min="1" max="1" width="14.5703125" hidden="1" customWidth="1"/>
    <col min="2" max="2" width="13.28515625" customWidth="1"/>
    <col min="3" max="3" width="21.42578125" customWidth="1"/>
    <col min="4" max="4" width="12.7109375" customWidth="1"/>
    <col min="5" max="5" width="69.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140625" customWidth="1"/>
    <col min="20" max="20" width="14.85546875" customWidth="1"/>
    <col min="21" max="21" width="2.140625" customWidth="1"/>
    <col min="22" max="22" width="8.85546875" customWidth="1"/>
    <col min="23" max="23" width="9.7109375" customWidth="1"/>
    <col min="24" max="24" width="12.28515625" customWidth="1"/>
    <col min="25" max="25" width="14.710937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457</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91</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91</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91</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91</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2" si="0">W9*X9</f>
        <v>399.99552</v>
      </c>
      <c r="Z9" s="26"/>
      <c r="AA9" s="100">
        <v>0</v>
      </c>
      <c r="AB9" s="101">
        <f t="shared" ref="AB9:AB47" si="1">Y9*AA9</f>
        <v>0</v>
      </c>
      <c r="AC9" s="103">
        <v>0</v>
      </c>
      <c r="AD9" s="104">
        <f t="shared" ref="AD9:AD47" si="2">Y9*AC9</f>
        <v>0</v>
      </c>
      <c r="AE9" s="157">
        <f t="shared" ref="AE9:AE47" si="3">AB9-AD9</f>
        <v>0</v>
      </c>
    </row>
    <row r="10" spans="1:31" ht="15.75" thickBot="1" x14ac:dyDescent="0.3">
      <c r="A10" s="22"/>
      <c r="B10" s="5" t="s">
        <v>91</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91</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AB11-AD11</f>
        <v>0</v>
      </c>
    </row>
    <row r="12" spans="1:31" ht="15.75" thickBot="1" x14ac:dyDescent="0.3">
      <c r="A12" s="22"/>
      <c r="B12" s="5" t="s">
        <v>91</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05.75" thickBot="1" x14ac:dyDescent="0.3">
      <c r="A13" s="22"/>
      <c r="B13" s="5" t="s">
        <v>91</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91</v>
      </c>
      <c r="C14" s="6" t="s">
        <v>285</v>
      </c>
      <c r="D14" s="7" t="s">
        <v>25</v>
      </c>
      <c r="E14" s="153" t="s">
        <v>524</v>
      </c>
      <c r="F14" s="9"/>
      <c r="G14" s="9"/>
      <c r="H14" s="10">
        <v>5.1650000000000196</v>
      </c>
      <c r="I14" s="9"/>
      <c r="J14" s="11" t="s">
        <v>302</v>
      </c>
      <c r="K14" s="12" t="s">
        <v>79</v>
      </c>
      <c r="L14" s="51">
        <v>4</v>
      </c>
      <c r="M14" s="13">
        <v>38.130000000000003</v>
      </c>
      <c r="N14" s="14">
        <v>152.52000000000001</v>
      </c>
      <c r="O14" s="26"/>
      <c r="P14" s="15" t="e">
        <f>SUMIF('[1]Planned Maint v6.2 CSV File'!A:A,J14,'[1]Planned Maint v6.2 CSV File'!I:I)</f>
        <v>#VALUE!</v>
      </c>
      <c r="Q14" s="16" t="e">
        <f>IF(J14="PROV SUM",N14,L14*P14)</f>
        <v>#VALUE!</v>
      </c>
      <c r="R14" s="52">
        <f>IF(J14="Prov Sum","",IF(MATCH(J14,'[1]Packet Rate Library'!J:J,0),VLOOKUP(J14,'[1]Packet Rate Library'!J:T,9,FALSE),""))</f>
        <v>0</v>
      </c>
      <c r="S14" s="53">
        <v>32.120712000000005</v>
      </c>
      <c r="T14" s="16">
        <f>IF(J14="SC024",N14,IF(ISERROR(S14),"",IF(J14="PROV SUM",N14,L14*S14)))</f>
        <v>128.48284800000002</v>
      </c>
      <c r="V14" s="12" t="s">
        <v>79</v>
      </c>
      <c r="W14" s="51">
        <v>4</v>
      </c>
      <c r="X14" s="53">
        <v>32.120712000000005</v>
      </c>
      <c r="Y14" s="91">
        <f t="shared" si="0"/>
        <v>128.48284800000002</v>
      </c>
      <c r="Z14" s="26"/>
      <c r="AA14" s="100">
        <v>0</v>
      </c>
      <c r="AB14" s="101">
        <f t="shared" si="1"/>
        <v>0</v>
      </c>
      <c r="AC14" s="103">
        <v>0</v>
      </c>
      <c r="AD14" s="104">
        <f t="shared" si="2"/>
        <v>0</v>
      </c>
      <c r="AE14" s="157">
        <f t="shared" si="3"/>
        <v>0</v>
      </c>
    </row>
    <row r="15" spans="1:31" ht="30.75" thickBot="1" x14ac:dyDescent="0.3">
      <c r="A15" s="22"/>
      <c r="B15" s="5" t="s">
        <v>91</v>
      </c>
      <c r="C15" s="6" t="s">
        <v>285</v>
      </c>
      <c r="D15" s="7" t="s">
        <v>25</v>
      </c>
      <c r="E15" s="8" t="s">
        <v>292</v>
      </c>
      <c r="F15" s="9"/>
      <c r="G15" s="9"/>
      <c r="H15" s="10">
        <v>5.1730000000000196</v>
      </c>
      <c r="I15" s="9"/>
      <c r="J15" s="11" t="s">
        <v>293</v>
      </c>
      <c r="K15" s="12" t="s">
        <v>79</v>
      </c>
      <c r="L15" s="51">
        <v>2</v>
      </c>
      <c r="M15" s="13">
        <v>12.5</v>
      </c>
      <c r="N15" s="14">
        <v>25</v>
      </c>
      <c r="O15" s="26"/>
      <c r="P15" s="15" t="e">
        <f>SUMIF('[1]Planned Maint v6.2 CSV File'!A:A,J15,'[1]Planned Maint v6.2 CSV File'!I:I)</f>
        <v>#VALUE!</v>
      </c>
      <c r="Q15" s="16" t="e">
        <f>IF(J15="PROV SUM",N15,L15*P15)</f>
        <v>#VALUE!</v>
      </c>
      <c r="R15" s="52">
        <f>IF(J15="Prov Sum","",IF(MATCH(J15,'[1]Packet Rate Library'!J:J,0),VLOOKUP(J15,'[1]Packet Rate Library'!J:T,9,FALSE),""))</f>
        <v>0</v>
      </c>
      <c r="S15" s="53">
        <v>9.0625</v>
      </c>
      <c r="T15" s="16">
        <f>IF(J15="SC024",N15,IF(ISERROR(S15),"",IF(J15="PROV SUM",N15,L15*S15)))</f>
        <v>18.125</v>
      </c>
      <c r="V15" s="12" t="s">
        <v>79</v>
      </c>
      <c r="W15" s="51">
        <v>2</v>
      </c>
      <c r="X15" s="53">
        <v>9.0625</v>
      </c>
      <c r="Y15" s="91">
        <f t="shared" si="0"/>
        <v>18.125</v>
      </c>
      <c r="Z15" s="26"/>
      <c r="AA15" s="100">
        <v>0</v>
      </c>
      <c r="AB15" s="101">
        <f t="shared" si="1"/>
        <v>0</v>
      </c>
      <c r="AC15" s="103">
        <v>0</v>
      </c>
      <c r="AD15" s="104">
        <f t="shared" si="2"/>
        <v>0</v>
      </c>
      <c r="AE15" s="157">
        <f t="shared" si="3"/>
        <v>0</v>
      </c>
    </row>
    <row r="16" spans="1:31" ht="45.75" thickBot="1" x14ac:dyDescent="0.3">
      <c r="A16" s="22"/>
      <c r="B16" s="5" t="s">
        <v>91</v>
      </c>
      <c r="C16" s="6" t="s">
        <v>285</v>
      </c>
      <c r="D16" s="7" t="s">
        <v>25</v>
      </c>
      <c r="E16" s="8" t="s">
        <v>294</v>
      </c>
      <c r="F16" s="9"/>
      <c r="G16" s="9"/>
      <c r="H16" s="10">
        <v>5.1740000000000199</v>
      </c>
      <c r="I16" s="9"/>
      <c r="J16" s="11" t="s">
        <v>295</v>
      </c>
      <c r="K16" s="12" t="s">
        <v>79</v>
      </c>
      <c r="L16" s="51">
        <v>2</v>
      </c>
      <c r="M16" s="13">
        <v>20.440000000000001</v>
      </c>
      <c r="N16" s="14">
        <v>40.880000000000003</v>
      </c>
      <c r="O16" s="26"/>
      <c r="P16" s="15" t="e">
        <f>SUMIF('[1]Planned Maint v6.2 CSV File'!A:A,J16,'[1]Planned Maint v6.2 CSV File'!I:I)</f>
        <v>#VALUE!</v>
      </c>
      <c r="Q16" s="16" t="e">
        <f>IF(J16="PROV SUM",N16,L16*P16)</f>
        <v>#VALUE!</v>
      </c>
      <c r="R16" s="52">
        <f>IF(J16="Prov Sum","",IF(MATCH(J16,'[1]Packet Rate Library'!J:J,0),VLOOKUP(J16,'[1]Packet Rate Library'!J:T,9,FALSE),""))</f>
        <v>0</v>
      </c>
      <c r="S16" s="53">
        <v>14.819000000000001</v>
      </c>
      <c r="T16" s="16">
        <f>IF(J16="SC024",N16,IF(ISERROR(S16),"",IF(J16="PROV SUM",N16,L16*S16)))</f>
        <v>29.638000000000002</v>
      </c>
      <c r="V16" s="12" t="s">
        <v>79</v>
      </c>
      <c r="W16" s="51">
        <v>2</v>
      </c>
      <c r="X16" s="53">
        <v>14.819000000000001</v>
      </c>
      <c r="Y16" s="91">
        <f t="shared" si="0"/>
        <v>29.638000000000002</v>
      </c>
      <c r="Z16" s="26"/>
      <c r="AA16" s="100">
        <v>0</v>
      </c>
      <c r="AB16" s="101">
        <f t="shared" si="1"/>
        <v>0</v>
      </c>
      <c r="AC16" s="103">
        <v>0</v>
      </c>
      <c r="AD16" s="104">
        <f t="shared" si="2"/>
        <v>0</v>
      </c>
      <c r="AE16" s="157">
        <f t="shared" si="3"/>
        <v>0</v>
      </c>
    </row>
    <row r="17" spans="1:31" ht="15.75" thickBot="1" x14ac:dyDescent="0.3">
      <c r="A17" s="22"/>
      <c r="B17" s="5" t="s">
        <v>91</v>
      </c>
      <c r="C17" s="54" t="s">
        <v>189</v>
      </c>
      <c r="D17" s="7" t="s">
        <v>379</v>
      </c>
      <c r="E17" s="8"/>
      <c r="F17" s="9"/>
      <c r="G17" s="9"/>
      <c r="H17" s="10"/>
      <c r="I17" s="9"/>
      <c r="J17" s="11"/>
      <c r="K17" s="12"/>
      <c r="L17" s="51"/>
      <c r="M17" s="11"/>
      <c r="N17" s="51"/>
      <c r="O17" s="26"/>
      <c r="P17" s="35"/>
      <c r="Q17" s="55"/>
      <c r="R17" s="55"/>
      <c r="S17" s="55"/>
      <c r="T17" s="55"/>
      <c r="V17" s="12"/>
      <c r="W17" s="51"/>
      <c r="X17" s="55"/>
      <c r="Y17" s="91">
        <f t="shared" si="0"/>
        <v>0</v>
      </c>
      <c r="Z17" s="26"/>
      <c r="AA17" s="100">
        <v>0</v>
      </c>
      <c r="AB17" s="101">
        <f t="shared" si="1"/>
        <v>0</v>
      </c>
      <c r="AC17" s="103">
        <v>0</v>
      </c>
      <c r="AD17" s="104">
        <f t="shared" si="2"/>
        <v>0</v>
      </c>
      <c r="AE17" s="157">
        <f t="shared" si="3"/>
        <v>0</v>
      </c>
    </row>
    <row r="18" spans="1:31" ht="30.75" thickBot="1" x14ac:dyDescent="0.3">
      <c r="A18" s="22"/>
      <c r="B18" s="5" t="s">
        <v>91</v>
      </c>
      <c r="C18" s="54" t="s">
        <v>189</v>
      </c>
      <c r="D18" s="7" t="s">
        <v>25</v>
      </c>
      <c r="E18" s="8" t="s">
        <v>337</v>
      </c>
      <c r="F18" s="9"/>
      <c r="G18" s="9"/>
      <c r="H18" s="10">
        <v>6.91</v>
      </c>
      <c r="I18" s="9"/>
      <c r="J18" s="11" t="s">
        <v>338</v>
      </c>
      <c r="K18" s="12" t="s">
        <v>79</v>
      </c>
      <c r="L18" s="51">
        <v>3</v>
      </c>
      <c r="M18" s="13">
        <v>20.13</v>
      </c>
      <c r="N18" s="51">
        <v>60.39</v>
      </c>
      <c r="O18" s="26"/>
      <c r="P18" s="15" t="e">
        <f>SUMIF('[1]Planned Maint v6.2 CSV File'!A:A,J18,'[1]Planned Maint v6.2 CSV File'!I:I)</f>
        <v>#VALUE!</v>
      </c>
      <c r="Q18" s="16" t="e">
        <f>IF(J18="PROV SUM",N18,L18*P18)</f>
        <v>#VALUE!</v>
      </c>
      <c r="R18" s="52">
        <f>IF(J18="Prov Sum","",IF(MATCH(J18,'[1]Packet Rate Library'!J:J,0),VLOOKUP(J18,'[1]Packet Rate Library'!J:T,9,FALSE),""))</f>
        <v>0</v>
      </c>
      <c r="S18" s="53">
        <v>14.594249999999999</v>
      </c>
      <c r="T18" s="16">
        <f>IF(J18="SC024",N18,IF(ISERROR(S18),"",IF(J18="PROV SUM",N18,L18*S18)))</f>
        <v>43.782749999999993</v>
      </c>
      <c r="V18" s="12" t="s">
        <v>79</v>
      </c>
      <c r="W18" s="51">
        <v>3</v>
      </c>
      <c r="X18" s="53">
        <v>14.594249999999999</v>
      </c>
      <c r="Y18" s="91">
        <f t="shared" si="0"/>
        <v>43.782749999999993</v>
      </c>
      <c r="Z18" s="26"/>
      <c r="AA18" s="100">
        <v>0</v>
      </c>
      <c r="AB18" s="101">
        <f t="shared" si="1"/>
        <v>0</v>
      </c>
      <c r="AC18" s="103">
        <v>0</v>
      </c>
      <c r="AD18" s="104">
        <f t="shared" si="2"/>
        <v>0</v>
      </c>
      <c r="AE18" s="157">
        <f t="shared" si="3"/>
        <v>0</v>
      </c>
    </row>
    <row r="19" spans="1:31" ht="30.75" thickBot="1" x14ac:dyDescent="0.3">
      <c r="A19" s="22"/>
      <c r="B19" s="5" t="s">
        <v>91</v>
      </c>
      <c r="C19" s="54" t="s">
        <v>189</v>
      </c>
      <c r="D19" s="7" t="s">
        <v>25</v>
      </c>
      <c r="E19" s="8" t="s">
        <v>213</v>
      </c>
      <c r="F19" s="9"/>
      <c r="G19" s="9"/>
      <c r="H19" s="10">
        <v>6.1790000000000296</v>
      </c>
      <c r="I19" s="9"/>
      <c r="J19" s="11" t="s">
        <v>214</v>
      </c>
      <c r="K19" s="12" t="s">
        <v>79</v>
      </c>
      <c r="L19" s="51">
        <v>1</v>
      </c>
      <c r="M19" s="13">
        <v>10.36</v>
      </c>
      <c r="N19" s="51">
        <v>10.36</v>
      </c>
      <c r="O19" s="26"/>
      <c r="P19" s="15" t="e">
        <f>SUMIF('[1]Planned Maint v6.2 CSV File'!A:A,J19,'[1]Planned Maint v6.2 CSV File'!I:I)</f>
        <v>#VALUE!</v>
      </c>
      <c r="Q19" s="16" t="e">
        <f>IF(J19="PROV SUM",N19,L19*P19)</f>
        <v>#VALUE!</v>
      </c>
      <c r="R19" s="52">
        <f>IF(J19="Prov Sum","",IF(MATCH(J19,'[1]Packet Rate Library'!J:J,0),VLOOKUP(J19,'[1]Packet Rate Library'!J:T,9,FALSE),""))</f>
        <v>0</v>
      </c>
      <c r="S19" s="53">
        <v>8.8059999999999992</v>
      </c>
      <c r="T19" s="16">
        <f>IF(J19="SC024",N19,IF(ISERROR(S19),"",IF(J19="PROV SUM",N19,L19*S19)))</f>
        <v>8.8059999999999992</v>
      </c>
      <c r="V19" s="12" t="s">
        <v>79</v>
      </c>
      <c r="W19" s="51">
        <v>1</v>
      </c>
      <c r="X19" s="53">
        <v>8.8059999999999992</v>
      </c>
      <c r="Y19" s="91">
        <f t="shared" si="0"/>
        <v>8.8059999999999992</v>
      </c>
      <c r="Z19" s="26"/>
      <c r="AA19" s="100">
        <v>0</v>
      </c>
      <c r="AB19" s="101">
        <f t="shared" si="1"/>
        <v>0</v>
      </c>
      <c r="AC19" s="103">
        <v>0</v>
      </c>
      <c r="AD19" s="104">
        <f t="shared" si="2"/>
        <v>0</v>
      </c>
      <c r="AE19" s="157">
        <f t="shared" si="3"/>
        <v>0</v>
      </c>
    </row>
    <row r="20" spans="1:31" ht="45.75" thickBot="1" x14ac:dyDescent="0.3">
      <c r="A20" s="22"/>
      <c r="B20" s="5" t="s">
        <v>91</v>
      </c>
      <c r="C20" s="54" t="s">
        <v>189</v>
      </c>
      <c r="D20" s="7" t="s">
        <v>25</v>
      </c>
      <c r="E20" s="8" t="s">
        <v>232</v>
      </c>
      <c r="F20" s="9"/>
      <c r="G20" s="9"/>
      <c r="H20" s="10">
        <v>6.2030000000000296</v>
      </c>
      <c r="I20" s="9"/>
      <c r="J20" s="11" t="s">
        <v>233</v>
      </c>
      <c r="K20" s="12" t="s">
        <v>139</v>
      </c>
      <c r="L20" s="51">
        <v>1</v>
      </c>
      <c r="M20" s="13">
        <v>21.61</v>
      </c>
      <c r="N20" s="51">
        <v>21.61</v>
      </c>
      <c r="O20" s="26"/>
      <c r="P20" s="15" t="e">
        <f>SUMIF('[1]Planned Maint v6.2 CSV File'!A:A,J20,'[1]Planned Maint v6.2 CSV File'!I:I)</f>
        <v>#VALUE!</v>
      </c>
      <c r="Q20" s="16" t="e">
        <f>IF(J20="PROV SUM",N20,L20*P20)</f>
        <v>#VALUE!</v>
      </c>
      <c r="R20" s="52">
        <f>IF(J20="Prov Sum","",IF(MATCH(J20,'[1]Packet Rate Library'!J:J,0),VLOOKUP(J20,'[1]Packet Rate Library'!J:T,9,FALSE),""))</f>
        <v>0</v>
      </c>
      <c r="S20" s="53">
        <v>18.368499999999997</v>
      </c>
      <c r="T20" s="16">
        <f>IF(J20="SC024",N20,IF(ISERROR(S20),"",IF(J20="PROV SUM",N20,L20*S20)))</f>
        <v>18.368499999999997</v>
      </c>
      <c r="V20" s="12" t="s">
        <v>139</v>
      </c>
      <c r="W20" s="51">
        <v>1</v>
      </c>
      <c r="X20" s="53">
        <v>18.368499999999997</v>
      </c>
      <c r="Y20" s="91">
        <f t="shared" si="0"/>
        <v>18.368499999999997</v>
      </c>
      <c r="Z20" s="26"/>
      <c r="AA20" s="100">
        <v>0</v>
      </c>
      <c r="AB20" s="101">
        <f t="shared" si="1"/>
        <v>0</v>
      </c>
      <c r="AC20" s="103">
        <v>0</v>
      </c>
      <c r="AD20" s="104">
        <f t="shared" si="2"/>
        <v>0</v>
      </c>
      <c r="AE20" s="157">
        <f t="shared" si="3"/>
        <v>0</v>
      </c>
    </row>
    <row r="21" spans="1:31" ht="45.75" thickBot="1" x14ac:dyDescent="0.3">
      <c r="A21" s="22"/>
      <c r="B21" s="5" t="s">
        <v>91</v>
      </c>
      <c r="C21" s="54" t="s">
        <v>189</v>
      </c>
      <c r="D21" s="7" t="s">
        <v>25</v>
      </c>
      <c r="E21" s="8" t="s">
        <v>415</v>
      </c>
      <c r="F21" s="9"/>
      <c r="G21" s="9"/>
      <c r="H21" s="10">
        <v>6.2360000000000504</v>
      </c>
      <c r="I21" s="9"/>
      <c r="J21" s="11" t="s">
        <v>251</v>
      </c>
      <c r="K21" s="12" t="s">
        <v>79</v>
      </c>
      <c r="L21" s="51">
        <v>22</v>
      </c>
      <c r="M21" s="13">
        <v>25.87</v>
      </c>
      <c r="N21" s="51">
        <v>569.14</v>
      </c>
      <c r="O21" s="26"/>
      <c r="P21" s="15" t="e">
        <f>SUMIF('[1]Planned Maint v6.2 CSV File'!A:A,J21,'[1]Planned Maint v6.2 CSV File'!I:I)</f>
        <v>#VALUE!</v>
      </c>
      <c r="Q21" s="16" t="e">
        <f>IF(J21="PROV SUM",N21,L21*P21)</f>
        <v>#VALUE!</v>
      </c>
      <c r="R21" s="52">
        <f>IF(J21="Prov Sum","",IF(MATCH(J21,'[1]Packet Rate Library'!J:J,0),VLOOKUP(J21,'[1]Packet Rate Library'!J:T,9,FALSE),""))</f>
        <v>0</v>
      </c>
      <c r="S21" s="53">
        <v>21.9895</v>
      </c>
      <c r="T21" s="16">
        <f>IF(J21="SC024",N21,IF(ISERROR(S21),"",IF(J21="PROV SUM",N21,L21*S21)))</f>
        <v>483.76900000000001</v>
      </c>
      <c r="V21" s="12" t="s">
        <v>79</v>
      </c>
      <c r="W21" s="51">
        <v>22</v>
      </c>
      <c r="X21" s="53">
        <v>21.9895</v>
      </c>
      <c r="Y21" s="91">
        <f t="shared" si="0"/>
        <v>483.76900000000001</v>
      </c>
      <c r="Z21" s="26"/>
      <c r="AA21" s="100">
        <v>0</v>
      </c>
      <c r="AB21" s="101">
        <f t="shared" si="1"/>
        <v>0</v>
      </c>
      <c r="AC21" s="103">
        <v>0</v>
      </c>
      <c r="AD21" s="104">
        <f t="shared" si="2"/>
        <v>0</v>
      </c>
      <c r="AE21" s="157">
        <f t="shared" si="3"/>
        <v>0</v>
      </c>
    </row>
    <row r="22" spans="1:31" ht="30.75" thickBot="1" x14ac:dyDescent="0.3">
      <c r="A22" s="22"/>
      <c r="B22" s="5" t="s">
        <v>91</v>
      </c>
      <c r="C22" s="54" t="s">
        <v>189</v>
      </c>
      <c r="D22" s="7" t="s">
        <v>25</v>
      </c>
      <c r="E22" s="8" t="s">
        <v>416</v>
      </c>
      <c r="F22" s="9"/>
      <c r="G22" s="9"/>
      <c r="H22" s="10">
        <v>6.2370000000000498</v>
      </c>
      <c r="I22" s="9"/>
      <c r="J22" s="11" t="s">
        <v>253</v>
      </c>
      <c r="K22" s="12" t="s">
        <v>104</v>
      </c>
      <c r="L22" s="51">
        <v>6</v>
      </c>
      <c r="M22" s="13">
        <v>6.28</v>
      </c>
      <c r="N22" s="51">
        <v>37.68</v>
      </c>
      <c r="O22" s="26"/>
      <c r="P22" s="15" t="e">
        <f>SUMIF('[1]Planned Maint v6.2 CSV File'!A:A,J22,'[1]Planned Maint v6.2 CSV File'!I:I)</f>
        <v>#VALUE!</v>
      </c>
      <c r="Q22" s="16" t="e">
        <f>IF(J22="PROV SUM",N22,L22*P22)</f>
        <v>#VALUE!</v>
      </c>
      <c r="R22" s="52">
        <f>IF(J22="Prov Sum","",IF(MATCH(J22,'[1]Packet Rate Library'!J:J,0),VLOOKUP(J22,'[1]Packet Rate Library'!J:T,9,FALSE),""))</f>
        <v>0</v>
      </c>
      <c r="S22" s="53">
        <v>5.3380000000000001</v>
      </c>
      <c r="T22" s="16">
        <f>IF(J22="SC024",N22,IF(ISERROR(S22),"",IF(J22="PROV SUM",N22,L22*S22)))</f>
        <v>32.027999999999999</v>
      </c>
      <c r="V22" s="12" t="s">
        <v>104</v>
      </c>
      <c r="W22" s="51">
        <v>6</v>
      </c>
      <c r="X22" s="53">
        <v>5.3380000000000001</v>
      </c>
      <c r="Y22" s="91">
        <f t="shared" si="0"/>
        <v>32.027999999999999</v>
      </c>
      <c r="Z22" s="26"/>
      <c r="AA22" s="100">
        <v>0</v>
      </c>
      <c r="AB22" s="101">
        <f t="shared" si="1"/>
        <v>0</v>
      </c>
      <c r="AC22" s="103">
        <v>0</v>
      </c>
      <c r="AD22" s="104">
        <f t="shared" si="2"/>
        <v>0</v>
      </c>
      <c r="AE22" s="157">
        <f>AB22-AD22</f>
        <v>0</v>
      </c>
    </row>
    <row r="23" spans="1:31" ht="15.75" thickBot="1" x14ac:dyDescent="0.3">
      <c r="A23" s="22"/>
      <c r="B23" s="5" t="s">
        <v>91</v>
      </c>
      <c r="C23" s="54" t="s">
        <v>72</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30.75" thickBot="1" x14ac:dyDescent="0.3">
      <c r="A24" s="22"/>
      <c r="B24" s="5" t="s">
        <v>91</v>
      </c>
      <c r="C24" s="54" t="s">
        <v>72</v>
      </c>
      <c r="D24" s="7" t="s">
        <v>25</v>
      </c>
      <c r="E24" s="8" t="s">
        <v>111</v>
      </c>
      <c r="F24" s="9"/>
      <c r="G24" s="9"/>
      <c r="H24" s="10">
        <v>3.14</v>
      </c>
      <c r="I24" s="9"/>
      <c r="J24" s="11" t="s">
        <v>112</v>
      </c>
      <c r="K24" s="12" t="s">
        <v>104</v>
      </c>
      <c r="L24" s="51">
        <v>4</v>
      </c>
      <c r="M24" s="13">
        <v>22.84</v>
      </c>
      <c r="N24" s="51">
        <v>91.36</v>
      </c>
      <c r="O24" s="56"/>
      <c r="P24" s="15" t="e">
        <f>SUMIF('[1]Planned Maint v6.2 CSV File'!A:A,J24,'[1]Planned Maint v6.2 CSV File'!I:I)</f>
        <v>#VALUE!</v>
      </c>
      <c r="Q24" s="16" t="e">
        <f>IF(J24="PROV SUM",N24,L24*P24)</f>
        <v>#VALUE!</v>
      </c>
      <c r="R24" s="52">
        <f>IF(J24="Prov Sum","",IF(MATCH(J24,'[1]Packet Rate Library'!J:J,0),VLOOKUP(J24,'[1]Packet Rate Library'!J:T,9,FALSE),""))</f>
        <v>0</v>
      </c>
      <c r="S24" s="53">
        <v>18.272000000000002</v>
      </c>
      <c r="T24" s="16">
        <f>IF(J24="SC024",N24,IF(ISERROR(S24),"",IF(J24="PROV SUM",N24,L24*S24)))</f>
        <v>73.088000000000008</v>
      </c>
      <c r="V24" s="12" t="s">
        <v>104</v>
      </c>
      <c r="W24" s="51">
        <v>4</v>
      </c>
      <c r="X24" s="53">
        <v>18.272000000000002</v>
      </c>
      <c r="Y24" s="91">
        <f t="shared" si="0"/>
        <v>73.088000000000008</v>
      </c>
      <c r="Z24" s="26"/>
      <c r="AA24" s="100">
        <v>0</v>
      </c>
      <c r="AB24" s="101">
        <f t="shared" si="1"/>
        <v>0</v>
      </c>
      <c r="AC24" s="103">
        <v>0</v>
      </c>
      <c r="AD24" s="104">
        <f t="shared" si="2"/>
        <v>0</v>
      </c>
      <c r="AE24" s="157">
        <f t="shared" si="3"/>
        <v>0</v>
      </c>
    </row>
    <row r="25" spans="1:31" ht="45.75" thickBot="1" x14ac:dyDescent="0.3">
      <c r="A25" s="22"/>
      <c r="B25" s="5" t="s">
        <v>91</v>
      </c>
      <c r="C25" s="54" t="s">
        <v>72</v>
      </c>
      <c r="D25" s="7" t="s">
        <v>25</v>
      </c>
      <c r="E25" s="8" t="s">
        <v>124</v>
      </c>
      <c r="F25" s="9"/>
      <c r="G25" s="9"/>
      <c r="H25" s="10">
        <v>3.17099999999999</v>
      </c>
      <c r="I25" s="9"/>
      <c r="J25" s="11" t="s">
        <v>125</v>
      </c>
      <c r="K25" s="12" t="s">
        <v>104</v>
      </c>
      <c r="L25" s="51">
        <v>2</v>
      </c>
      <c r="M25" s="13">
        <v>91.63</v>
      </c>
      <c r="N25" s="51">
        <v>183.26</v>
      </c>
      <c r="O25" s="56"/>
      <c r="P25" s="15" t="e">
        <f>SUMIF('[1]Planned Maint v6.2 CSV File'!A:A,J25,'[1]Planned Maint v6.2 CSV File'!I:I)</f>
        <v>#VALUE!</v>
      </c>
      <c r="Q25" s="16" t="e">
        <f>IF(J25="PROV SUM",N25,L25*P25)</f>
        <v>#VALUE!</v>
      </c>
      <c r="R25" s="52">
        <f>IF(J25="Prov Sum","",IF(MATCH(J25,'[1]Packet Rate Library'!J:J,0),VLOOKUP(J25,'[1]Packet Rate Library'!J:T,9,FALSE),""))</f>
        <v>0</v>
      </c>
      <c r="S25" s="53">
        <v>73.304000000000002</v>
      </c>
      <c r="T25" s="16">
        <f>IF(J25="SC024",N25,IF(ISERROR(S25),"",IF(J25="PROV SUM",N25,L25*S25)))</f>
        <v>146.608</v>
      </c>
      <c r="V25" s="12" t="s">
        <v>104</v>
      </c>
      <c r="W25" s="51">
        <v>2</v>
      </c>
      <c r="X25" s="53">
        <v>73.304000000000002</v>
      </c>
      <c r="Y25" s="91">
        <f t="shared" si="0"/>
        <v>146.608</v>
      </c>
      <c r="Z25" s="26"/>
      <c r="AA25" s="100">
        <v>0</v>
      </c>
      <c r="AB25" s="101">
        <f t="shared" si="1"/>
        <v>0</v>
      </c>
      <c r="AC25" s="103">
        <v>0</v>
      </c>
      <c r="AD25" s="104">
        <f t="shared" si="2"/>
        <v>0</v>
      </c>
      <c r="AE25" s="157">
        <f t="shared" si="3"/>
        <v>0</v>
      </c>
    </row>
    <row r="26" spans="1:31" ht="75.75" thickBot="1" x14ac:dyDescent="0.3">
      <c r="A26" s="22"/>
      <c r="B26" s="5" t="s">
        <v>91</v>
      </c>
      <c r="C26" s="54" t="s">
        <v>72</v>
      </c>
      <c r="D26" s="7" t="s">
        <v>25</v>
      </c>
      <c r="E26" s="8" t="s">
        <v>92</v>
      </c>
      <c r="F26" s="9"/>
      <c r="G26" s="9"/>
      <c r="H26" s="10">
        <v>3.2149999999999901</v>
      </c>
      <c r="I26" s="9"/>
      <c r="J26" s="11" t="s">
        <v>93</v>
      </c>
      <c r="K26" s="12" t="s">
        <v>79</v>
      </c>
      <c r="L26" s="51">
        <v>5</v>
      </c>
      <c r="M26" s="13">
        <v>30.56</v>
      </c>
      <c r="N26" s="51">
        <v>152.80000000000001</v>
      </c>
      <c r="O26" s="56"/>
      <c r="P26" s="15" t="e">
        <f>SUMIF('[1]Planned Maint v6.2 CSV File'!A:A,J26,'[1]Planned Maint v6.2 CSV File'!I:I)</f>
        <v>#VALUE!</v>
      </c>
      <c r="Q26" s="16" t="e">
        <f>IF(J26="PROV SUM",N26,L26*P26)</f>
        <v>#VALUE!</v>
      </c>
      <c r="R26" s="52">
        <f>IF(J26="Prov Sum","",IF(MATCH(J26,'[1]Packet Rate Library'!J:J,0),VLOOKUP(J26,'[1]Packet Rate Library'!J:T,9,FALSE),""))</f>
        <v>0</v>
      </c>
      <c r="S26" s="53">
        <v>24.448</v>
      </c>
      <c r="T26" s="16">
        <f>IF(J26="SC024",N26,IF(ISERROR(S26),"",IF(J26="PROV SUM",N26,L26*S26)))</f>
        <v>122.24000000000001</v>
      </c>
      <c r="V26" s="12" t="s">
        <v>79</v>
      </c>
      <c r="W26" s="51">
        <v>5</v>
      </c>
      <c r="X26" s="53">
        <v>24.448</v>
      </c>
      <c r="Y26" s="91">
        <f t="shared" si="0"/>
        <v>122.24000000000001</v>
      </c>
      <c r="Z26" s="26"/>
      <c r="AA26" s="100">
        <v>0</v>
      </c>
      <c r="AB26" s="101">
        <f t="shared" si="1"/>
        <v>0</v>
      </c>
      <c r="AC26" s="103">
        <v>0</v>
      </c>
      <c r="AD26" s="104">
        <f t="shared" si="2"/>
        <v>0</v>
      </c>
      <c r="AE26" s="157">
        <f t="shared" si="3"/>
        <v>0</v>
      </c>
    </row>
    <row r="27" spans="1:31" ht="15.75" thickBot="1" x14ac:dyDescent="0.3">
      <c r="A27" s="22"/>
      <c r="B27" s="5" t="s">
        <v>91</v>
      </c>
      <c r="C27" s="54" t="s">
        <v>164</v>
      </c>
      <c r="D27" s="7" t="s">
        <v>379</v>
      </c>
      <c r="E27" s="8"/>
      <c r="F27" s="9"/>
      <c r="G27" s="9"/>
      <c r="H27" s="10"/>
      <c r="I27" s="9"/>
      <c r="J27" s="11"/>
      <c r="K27" s="12"/>
      <c r="L27" s="51"/>
      <c r="M27" s="11"/>
      <c r="N27" s="51"/>
      <c r="O27" s="56"/>
      <c r="P27" s="35"/>
      <c r="Q27" s="55"/>
      <c r="R27" s="55"/>
      <c r="S27" s="55"/>
      <c r="T27" s="55"/>
      <c r="V27" s="12"/>
      <c r="W27" s="51"/>
      <c r="X27" s="55"/>
      <c r="Y27" s="91">
        <f t="shared" si="0"/>
        <v>0</v>
      </c>
      <c r="Z27" s="26"/>
      <c r="AA27" s="100">
        <v>0</v>
      </c>
      <c r="AB27" s="101">
        <f t="shared" si="1"/>
        <v>0</v>
      </c>
      <c r="AC27" s="103">
        <v>0</v>
      </c>
      <c r="AD27" s="104">
        <f t="shared" si="2"/>
        <v>0</v>
      </c>
      <c r="AE27" s="157">
        <f t="shared" si="3"/>
        <v>0</v>
      </c>
    </row>
    <row r="28" spans="1:31" ht="105.75" thickBot="1" x14ac:dyDescent="0.3">
      <c r="A28" s="22"/>
      <c r="B28" s="5" t="s">
        <v>91</v>
      </c>
      <c r="C28" s="54" t="s">
        <v>164</v>
      </c>
      <c r="D28" s="7" t="s">
        <v>25</v>
      </c>
      <c r="E28" s="8" t="s">
        <v>171</v>
      </c>
      <c r="F28" s="9"/>
      <c r="G28" s="9"/>
      <c r="H28" s="10">
        <v>4.8999999999999799</v>
      </c>
      <c r="I28" s="9"/>
      <c r="J28" s="11" t="s">
        <v>172</v>
      </c>
      <c r="K28" s="12" t="s">
        <v>75</v>
      </c>
      <c r="L28" s="51">
        <v>6</v>
      </c>
      <c r="M28" s="13">
        <v>35.61</v>
      </c>
      <c r="N28" s="51">
        <v>213.66</v>
      </c>
      <c r="O28" s="56"/>
      <c r="P28" s="15" t="e">
        <f>SUMIF('[1]Planned Maint v6.2 CSV File'!A:A,J28,'[1]Planned Maint v6.2 CSV File'!I:I)</f>
        <v>#VALUE!</v>
      </c>
      <c r="Q28" s="16" t="e">
        <f>IF(J28="PROV SUM",N28,L28*P28)</f>
        <v>#VALUE!</v>
      </c>
      <c r="R28" s="52">
        <f>IF(J28="Prov Sum","",IF(MATCH(J28,'[1]Packet Rate Library'!J:J,0),VLOOKUP(J28,'[1]Packet Rate Library'!J:T,9,FALSE),""))</f>
        <v>0</v>
      </c>
      <c r="S28" s="53">
        <v>31.568264999999997</v>
      </c>
      <c r="T28" s="16">
        <f>IF(J28="SC024",N28,IF(ISERROR(S28),"",IF(J28="PROV SUM",N28,L28*S28)))</f>
        <v>189.40958999999998</v>
      </c>
      <c r="V28" s="12" t="s">
        <v>75</v>
      </c>
      <c r="W28" s="51">
        <v>6</v>
      </c>
      <c r="X28" s="53">
        <v>31.568264999999997</v>
      </c>
      <c r="Y28" s="91">
        <f t="shared" si="0"/>
        <v>189.40958999999998</v>
      </c>
      <c r="Z28" s="26"/>
      <c r="AA28" s="100">
        <v>0</v>
      </c>
      <c r="AB28" s="101">
        <f t="shared" si="1"/>
        <v>0</v>
      </c>
      <c r="AC28" s="103">
        <v>0</v>
      </c>
      <c r="AD28" s="104">
        <f t="shared" si="2"/>
        <v>0</v>
      </c>
      <c r="AE28" s="157">
        <f t="shared" si="3"/>
        <v>0</v>
      </c>
    </row>
    <row r="29" spans="1:31" ht="90.75" thickBot="1" x14ac:dyDescent="0.3">
      <c r="A29" s="22"/>
      <c r="B29" s="57" t="s">
        <v>91</v>
      </c>
      <c r="C29" s="58" t="s">
        <v>164</v>
      </c>
      <c r="D29" s="59" t="s">
        <v>25</v>
      </c>
      <c r="E29" s="60" t="s">
        <v>173</v>
      </c>
      <c r="F29" s="61"/>
      <c r="G29" s="61"/>
      <c r="H29" s="62">
        <v>4.9099999999999797</v>
      </c>
      <c r="I29" s="61"/>
      <c r="J29" s="63" t="s">
        <v>174</v>
      </c>
      <c r="K29" s="64" t="s">
        <v>75</v>
      </c>
      <c r="L29" s="65">
        <v>3</v>
      </c>
      <c r="M29" s="66">
        <v>98.99</v>
      </c>
      <c r="N29" s="65">
        <v>296.97000000000003</v>
      </c>
      <c r="O29" s="56"/>
      <c r="P29" s="15" t="e">
        <f>SUMIF('[1]Planned Maint v6.2 CSV File'!A:A,J29,'[1]Planned Maint v6.2 CSV File'!I:I)</f>
        <v>#VALUE!</v>
      </c>
      <c r="Q29" s="16" t="e">
        <f>IF(J29="PROV SUM",N29,L29*P29)</f>
        <v>#VALUE!</v>
      </c>
      <c r="R29" s="52">
        <f>IF(J29="Prov Sum","",IF(MATCH(J29,'[1]Packet Rate Library'!J:J,0),VLOOKUP(J29,'[1]Packet Rate Library'!J:T,9,FALSE),""))</f>
        <v>0</v>
      </c>
      <c r="S29" s="53">
        <v>87.754634999999993</v>
      </c>
      <c r="T29" s="16">
        <f>IF(J29="SC024",N29,IF(ISERROR(S29),"",IF(J29="PROV SUM",N29,L29*S29)))</f>
        <v>263.26390499999997</v>
      </c>
      <c r="V29" s="64" t="s">
        <v>75</v>
      </c>
      <c r="W29" s="65">
        <v>3</v>
      </c>
      <c r="X29" s="53">
        <v>87.754634999999993</v>
      </c>
      <c r="Y29" s="91">
        <f t="shared" si="0"/>
        <v>263.26390499999997</v>
      </c>
      <c r="Z29" s="26"/>
      <c r="AA29" s="100">
        <v>0</v>
      </c>
      <c r="AB29" s="101">
        <f t="shared" si="1"/>
        <v>0</v>
      </c>
      <c r="AC29" s="103">
        <v>0</v>
      </c>
      <c r="AD29" s="104">
        <f t="shared" si="2"/>
        <v>0</v>
      </c>
      <c r="AE29" s="157">
        <f t="shared" si="3"/>
        <v>0</v>
      </c>
    </row>
    <row r="30" spans="1:31" ht="15.75" thickBot="1" x14ac:dyDescent="0.3">
      <c r="A30" s="22"/>
      <c r="B30" s="57" t="s">
        <v>91</v>
      </c>
      <c r="C30" s="58" t="s">
        <v>24</v>
      </c>
      <c r="D30" s="59" t="s">
        <v>379</v>
      </c>
      <c r="E30" s="60"/>
      <c r="F30" s="61"/>
      <c r="G30" s="61"/>
      <c r="H30" s="62"/>
      <c r="I30" s="61"/>
      <c r="J30" s="63"/>
      <c r="K30" s="64"/>
      <c r="L30" s="65"/>
      <c r="M30" s="63"/>
      <c r="N30" s="65"/>
      <c r="O30" s="56"/>
      <c r="P30" s="35"/>
      <c r="Q30" s="55"/>
      <c r="R30" s="55"/>
      <c r="S30" s="55"/>
      <c r="T30" s="55"/>
      <c r="V30" s="64"/>
      <c r="W30" s="65"/>
      <c r="X30" s="55"/>
      <c r="Y30" s="91">
        <f t="shared" si="0"/>
        <v>0</v>
      </c>
      <c r="Z30" s="26"/>
      <c r="AA30" s="100">
        <v>0</v>
      </c>
      <c r="AB30" s="101">
        <f t="shared" si="1"/>
        <v>0</v>
      </c>
      <c r="AC30" s="103">
        <v>0</v>
      </c>
      <c r="AD30" s="104">
        <f t="shared" si="2"/>
        <v>0</v>
      </c>
      <c r="AE30" s="157">
        <f t="shared" si="3"/>
        <v>0</v>
      </c>
    </row>
    <row r="31" spans="1:31" ht="120.75" thickBot="1" x14ac:dyDescent="0.3">
      <c r="A31" s="29"/>
      <c r="B31" s="67" t="s">
        <v>91</v>
      </c>
      <c r="C31" s="67" t="s">
        <v>24</v>
      </c>
      <c r="D31" s="68" t="s">
        <v>25</v>
      </c>
      <c r="E31" s="69" t="s">
        <v>26</v>
      </c>
      <c r="F31" s="70"/>
      <c r="G31" s="70"/>
      <c r="H31" s="71">
        <v>2.1</v>
      </c>
      <c r="I31" s="70"/>
      <c r="J31" s="72" t="s">
        <v>27</v>
      </c>
      <c r="K31" s="70" t="s">
        <v>28</v>
      </c>
      <c r="L31" s="73">
        <v>99</v>
      </c>
      <c r="M31" s="74">
        <v>12.92</v>
      </c>
      <c r="N31" s="75">
        <v>1279.08</v>
      </c>
      <c r="O31" s="26"/>
      <c r="P31" s="15" t="e">
        <f>SUMIF('[1]Planned Maint v6.2 CSV File'!A:A,J31,'[1]Planned Maint v6.2 CSV File'!I:I)</f>
        <v>#VALUE!</v>
      </c>
      <c r="Q31" s="16" t="e">
        <f>IF(J31="PROV SUM",N31,L31*P31)</f>
        <v>#VALUE!</v>
      </c>
      <c r="R31" s="52">
        <f>IF(J31="Prov Sum","",IF(MATCH(J31,'[1]Packet Rate Library'!J:J,0),VLOOKUP(J31,'[1]Packet Rate Library'!J:T,9,FALSE),""))</f>
        <v>0</v>
      </c>
      <c r="S31" s="53">
        <v>16.4084</v>
      </c>
      <c r="T31" s="16">
        <f>IF(J31="SC024",N31,IF(ISERROR(S31),"",IF(J31="PROV SUM",N31,L31*S31)))</f>
        <v>1624.4316000000001</v>
      </c>
      <c r="V31" s="70" t="s">
        <v>28</v>
      </c>
      <c r="W31" s="73">
        <v>99</v>
      </c>
      <c r="X31" s="53">
        <v>16.4084</v>
      </c>
      <c r="Y31" s="91">
        <f t="shared" si="0"/>
        <v>1624.4316000000001</v>
      </c>
      <c r="Z31" s="26"/>
      <c r="AA31" s="100">
        <v>0</v>
      </c>
      <c r="AB31" s="101">
        <f t="shared" si="1"/>
        <v>0</v>
      </c>
      <c r="AC31" s="103">
        <v>0</v>
      </c>
      <c r="AD31" s="104">
        <f t="shared" si="2"/>
        <v>0</v>
      </c>
      <c r="AE31" s="157">
        <f t="shared" si="3"/>
        <v>0</v>
      </c>
    </row>
    <row r="32" spans="1:31" ht="30.75" thickBot="1" x14ac:dyDescent="0.3">
      <c r="A32" s="29"/>
      <c r="B32" s="67" t="s">
        <v>91</v>
      </c>
      <c r="C32" s="67" t="s">
        <v>24</v>
      </c>
      <c r="D32" s="68" t="s">
        <v>25</v>
      </c>
      <c r="E32" s="69" t="s">
        <v>29</v>
      </c>
      <c r="F32" s="70"/>
      <c r="G32" s="70"/>
      <c r="H32" s="71">
        <v>2.5</v>
      </c>
      <c r="I32" s="70"/>
      <c r="J32" s="72" t="s">
        <v>30</v>
      </c>
      <c r="K32" s="70" t="s">
        <v>31</v>
      </c>
      <c r="L32" s="73">
        <v>1</v>
      </c>
      <c r="M32" s="74">
        <v>420</v>
      </c>
      <c r="N32" s="75">
        <v>420</v>
      </c>
      <c r="O32" s="26"/>
      <c r="P32" s="15" t="e">
        <f>SUMIF('[1]Planned Maint v6.2 CSV File'!A:A,J32,'[1]Planned Maint v6.2 CSV File'!I:I)</f>
        <v>#VALUE!</v>
      </c>
      <c r="Q32" s="16" t="e">
        <f>IF(J32="PROV SUM",N32,L32*P32)</f>
        <v>#VALUE!</v>
      </c>
      <c r="R32" s="52">
        <f>IF(J32="Prov Sum","",IF(MATCH(J32,'[1]Packet Rate Library'!J:J,0),VLOOKUP(J32,'[1]Packet Rate Library'!J:T,9,FALSE),""))</f>
        <v>0</v>
      </c>
      <c r="S32" s="53">
        <v>533.4</v>
      </c>
      <c r="T32" s="16">
        <f>IF(J32="SC024",N32,IF(ISERROR(S32),"",IF(J32="PROV SUM",N32,L32*S32)))</f>
        <v>533.4</v>
      </c>
      <c r="V32" s="70" t="s">
        <v>31</v>
      </c>
      <c r="W32" s="73">
        <v>1</v>
      </c>
      <c r="X32" s="53">
        <v>533.4</v>
      </c>
      <c r="Y32" s="91">
        <f t="shared" si="0"/>
        <v>533.4</v>
      </c>
      <c r="Z32" s="26"/>
      <c r="AA32" s="100">
        <v>0</v>
      </c>
      <c r="AB32" s="101">
        <f t="shared" si="1"/>
        <v>0</v>
      </c>
      <c r="AC32" s="103">
        <v>0</v>
      </c>
      <c r="AD32" s="104">
        <f t="shared" si="2"/>
        <v>0</v>
      </c>
      <c r="AE32" s="157">
        <f t="shared" si="3"/>
        <v>0</v>
      </c>
    </row>
    <row r="33" spans="1:31" ht="15.75" thickBot="1" x14ac:dyDescent="0.3">
      <c r="A33" s="29"/>
      <c r="B33" s="67" t="s">
        <v>91</v>
      </c>
      <c r="C33" s="67" t="s">
        <v>24</v>
      </c>
      <c r="D33" s="68" t="s">
        <v>25</v>
      </c>
      <c r="E33" s="69" t="s">
        <v>32</v>
      </c>
      <c r="F33" s="70"/>
      <c r="G33" s="70"/>
      <c r="H33" s="71">
        <v>2.6</v>
      </c>
      <c r="I33" s="70"/>
      <c r="J33" s="72" t="s">
        <v>33</v>
      </c>
      <c r="K33" s="70" t="s">
        <v>31</v>
      </c>
      <c r="L33" s="73">
        <v>1</v>
      </c>
      <c r="M33" s="74">
        <v>50</v>
      </c>
      <c r="N33" s="75">
        <v>50</v>
      </c>
      <c r="O33" s="26"/>
      <c r="P33" s="15" t="e">
        <f>SUMIF('[1]Planned Maint v6.2 CSV File'!A:A,J33,'[1]Planned Maint v6.2 CSV File'!I:I)</f>
        <v>#VALUE!</v>
      </c>
      <c r="Q33" s="16" t="e">
        <f>IF(J33="PROV SUM",N33,L33*P33)</f>
        <v>#VALUE!</v>
      </c>
      <c r="R33" s="52">
        <f>IF(J33="Prov Sum","",IF(MATCH(J33,'[1]Packet Rate Library'!J:J,0),VLOOKUP(J33,'[1]Packet Rate Library'!J:T,9,FALSE),""))</f>
        <v>0</v>
      </c>
      <c r="S33" s="53">
        <v>63.5</v>
      </c>
      <c r="T33" s="16">
        <f>IF(J33="SC024",N33,IF(ISERROR(S33),"",IF(J33="PROV SUM",N33,L33*S33)))</f>
        <v>63.5</v>
      </c>
      <c r="V33" s="70" t="s">
        <v>31</v>
      </c>
      <c r="W33" s="73">
        <v>1</v>
      </c>
      <c r="X33" s="53">
        <v>63.5</v>
      </c>
      <c r="Y33" s="91">
        <f t="shared" si="0"/>
        <v>63.5</v>
      </c>
      <c r="Z33" s="26"/>
      <c r="AA33" s="100">
        <v>0</v>
      </c>
      <c r="AB33" s="101">
        <f t="shared" si="1"/>
        <v>0</v>
      </c>
      <c r="AC33" s="103">
        <v>0</v>
      </c>
      <c r="AD33" s="104">
        <f t="shared" si="2"/>
        <v>0</v>
      </c>
      <c r="AE33" s="157">
        <f t="shared" si="3"/>
        <v>0</v>
      </c>
    </row>
    <row r="34" spans="1:31" ht="15.75" thickBot="1" x14ac:dyDescent="0.3">
      <c r="A34" s="29"/>
      <c r="B34" s="67" t="s">
        <v>91</v>
      </c>
      <c r="C34" s="67" t="s">
        <v>24</v>
      </c>
      <c r="D34" s="68" t="s">
        <v>25</v>
      </c>
      <c r="E34" s="69" t="s">
        <v>41</v>
      </c>
      <c r="F34" s="70"/>
      <c r="G34" s="70"/>
      <c r="H34" s="71">
        <v>2.16</v>
      </c>
      <c r="I34" s="70"/>
      <c r="J34" s="72" t="s">
        <v>42</v>
      </c>
      <c r="K34" s="70" t="s">
        <v>31</v>
      </c>
      <c r="L34" s="73">
        <v>1</v>
      </c>
      <c r="M34" s="74">
        <v>379.8</v>
      </c>
      <c r="N34" s="75">
        <v>379.8</v>
      </c>
      <c r="O34" s="26"/>
      <c r="P34" s="15" t="e">
        <f>SUMIF('[1]Planned Maint v6.2 CSV File'!A:A,J34,'[1]Planned Maint v6.2 CSV File'!I:I)</f>
        <v>#VALUE!</v>
      </c>
      <c r="Q34" s="16" t="e">
        <f>IF(J34="PROV SUM",N34,L34*P34)</f>
        <v>#VALUE!</v>
      </c>
      <c r="R34" s="52">
        <f>IF(J34="Prov Sum","",IF(MATCH(J34,'[1]Packet Rate Library'!J:J,0),VLOOKUP(J34,'[1]Packet Rate Library'!J:T,9,FALSE),""))</f>
        <v>0</v>
      </c>
      <c r="S34" s="53">
        <v>482.346</v>
      </c>
      <c r="T34" s="16">
        <f>IF(J34="SC024",N34,IF(ISERROR(S34),"",IF(J34="PROV SUM",N34,L34*S34)))</f>
        <v>482.346</v>
      </c>
      <c r="V34" s="70" t="s">
        <v>31</v>
      </c>
      <c r="W34" s="73">
        <v>1</v>
      </c>
      <c r="X34" s="53">
        <v>482.346</v>
      </c>
      <c r="Y34" s="91">
        <f t="shared" si="0"/>
        <v>482.346</v>
      </c>
      <c r="Z34" s="26"/>
      <c r="AA34" s="100">
        <v>0</v>
      </c>
      <c r="AB34" s="101">
        <f t="shared" si="1"/>
        <v>0</v>
      </c>
      <c r="AC34" s="103">
        <v>0</v>
      </c>
      <c r="AD34" s="104">
        <f t="shared" si="2"/>
        <v>0</v>
      </c>
      <c r="AE34" s="157">
        <f t="shared" si="3"/>
        <v>0</v>
      </c>
    </row>
    <row r="35" spans="1:31" ht="60.75" thickBot="1" x14ac:dyDescent="0.3">
      <c r="A35" s="29"/>
      <c r="B35" s="67" t="s">
        <v>91</v>
      </c>
      <c r="C35" s="67" t="s">
        <v>24</v>
      </c>
      <c r="D35" s="68" t="s">
        <v>25</v>
      </c>
      <c r="E35" s="69" t="s">
        <v>383</v>
      </c>
      <c r="F35" s="70"/>
      <c r="G35" s="70"/>
      <c r="H35" s="71"/>
      <c r="I35" s="70"/>
      <c r="J35" s="72" t="s">
        <v>384</v>
      </c>
      <c r="K35" s="70" t="s">
        <v>31</v>
      </c>
      <c r="L35" s="73"/>
      <c r="M35" s="74">
        <v>4.8300000000000003E-2</v>
      </c>
      <c r="N35" s="75">
        <f>VLOOKUP(B35,'[1]Project Overheads &amp; Scaffold'!$W:$AI,13,FALSE)</f>
        <v>0</v>
      </c>
      <c r="O35" s="26"/>
      <c r="P35" s="15" t="e">
        <f>SUMIF('[1]Planned Maint v6.2 CSV File'!A:A,J35,'[1]Planned Maint v6.2 CSV File'!I:I)</f>
        <v>#VALUE!</v>
      </c>
      <c r="Q35" s="16" t="e">
        <f>IF(J35="PROV SUM",N35,L35*P35)</f>
        <v>#VALUE!</v>
      </c>
      <c r="R35" s="52" t="e">
        <f>IF(J35="Prov Sum","",IF(MATCH(J35,'[1]Packet Rate Library'!J:J,0),VLOOKUP(J35,'[1]Packet Rate Library'!J:T,9,FALSE),""))</f>
        <v>#N/A</v>
      </c>
      <c r="S35" s="53" t="e">
        <v>#N/A</v>
      </c>
      <c r="T35" s="16">
        <f>IF(J35="SC024",N35,IF(ISERROR(S35),"",IF(J35="PROV SUM",N35,L35*S35)))</f>
        <v>0</v>
      </c>
      <c r="V35" s="70" t="s">
        <v>31</v>
      </c>
      <c r="W35" s="73"/>
      <c r="X35" s="53" t="e">
        <v>#N/A</v>
      </c>
      <c r="Y35" s="91"/>
      <c r="Z35" s="26"/>
      <c r="AA35" s="100">
        <v>0</v>
      </c>
      <c r="AB35" s="101">
        <f t="shared" si="1"/>
        <v>0</v>
      </c>
      <c r="AC35" s="103">
        <v>0</v>
      </c>
      <c r="AD35" s="104">
        <f t="shared" si="2"/>
        <v>0</v>
      </c>
      <c r="AE35" s="157">
        <f t="shared" si="3"/>
        <v>0</v>
      </c>
    </row>
    <row r="36" spans="1:31" ht="15.75" thickBot="1" x14ac:dyDescent="0.3">
      <c r="A36" s="29"/>
      <c r="B36" s="76" t="s">
        <v>91</v>
      </c>
      <c r="C36" s="67" t="s">
        <v>312</v>
      </c>
      <c r="D36" s="68" t="s">
        <v>379</v>
      </c>
      <c r="E36" s="69"/>
      <c r="F36" s="70"/>
      <c r="G36" s="70"/>
      <c r="H36" s="71"/>
      <c r="I36" s="70"/>
      <c r="J36" s="72"/>
      <c r="K36" s="70"/>
      <c r="L36" s="73"/>
      <c r="M36" s="72"/>
      <c r="N36" s="75"/>
      <c r="O36" s="26"/>
      <c r="P36" s="24"/>
      <c r="Q36" s="50"/>
      <c r="R36" s="50"/>
      <c r="S36" s="50"/>
      <c r="T36" s="50"/>
      <c r="V36" s="70"/>
      <c r="W36" s="73"/>
      <c r="X36" s="50"/>
      <c r="Y36" s="91">
        <f t="shared" si="0"/>
        <v>0</v>
      </c>
      <c r="Z36" s="26"/>
      <c r="AA36" s="100">
        <v>0</v>
      </c>
      <c r="AB36" s="101">
        <f t="shared" si="1"/>
        <v>0</v>
      </c>
      <c r="AC36" s="103">
        <v>0</v>
      </c>
      <c r="AD36" s="104">
        <f t="shared" si="2"/>
        <v>0</v>
      </c>
      <c r="AE36" s="157">
        <f t="shared" si="3"/>
        <v>0</v>
      </c>
    </row>
    <row r="37" spans="1:31" ht="31.5" thickBot="1" x14ac:dyDescent="0.3">
      <c r="A37" s="29"/>
      <c r="B37" s="76" t="s">
        <v>91</v>
      </c>
      <c r="C37" s="67" t="s">
        <v>312</v>
      </c>
      <c r="D37" s="68" t="s">
        <v>25</v>
      </c>
      <c r="E37" s="69" t="s">
        <v>458</v>
      </c>
      <c r="F37" s="70"/>
      <c r="G37" s="70"/>
      <c r="H37" s="71">
        <v>7.3159999999999998</v>
      </c>
      <c r="I37" s="70"/>
      <c r="J37" s="72" t="s">
        <v>380</v>
      </c>
      <c r="K37" s="70" t="s">
        <v>381</v>
      </c>
      <c r="L37" s="73">
        <v>1</v>
      </c>
      <c r="M37" s="77">
        <v>400</v>
      </c>
      <c r="N37" s="75">
        <v>400</v>
      </c>
      <c r="O37" s="26"/>
      <c r="P37" s="15" t="e">
        <f>SUMIF('[1]Planned Maint v6.2 CSV File'!A:A,J37,'[1]Planned Maint v6.2 CSV File'!I:I)</f>
        <v>#VALUE!</v>
      </c>
      <c r="Q37" s="16">
        <f>IF(J37="PROV SUM",N37,L37*P37)</f>
        <v>400</v>
      </c>
      <c r="R37" s="52" t="str">
        <f>IF(J37="Prov Sum","",IF(MATCH(J37,'[1]Packet Rate Library'!J:J,0),VLOOKUP(J37,'[1]Packet Rate Library'!J:T,9,FALSE),""))</f>
        <v/>
      </c>
      <c r="S37" s="53" t="s">
        <v>382</v>
      </c>
      <c r="T37" s="16">
        <f>IF(J37="SC024",N37,IF(ISERROR(S37),"",IF(J37="PROV SUM",N37,L37*S37)))</f>
        <v>400</v>
      </c>
      <c r="V37" s="70" t="s">
        <v>381</v>
      </c>
      <c r="W37" s="73">
        <v>1</v>
      </c>
      <c r="X37" s="53" t="s">
        <v>382</v>
      </c>
      <c r="Y37" s="91">
        <v>400</v>
      </c>
      <c r="Z37" s="26"/>
      <c r="AA37" s="100">
        <v>0</v>
      </c>
      <c r="AB37" s="101">
        <f t="shared" si="1"/>
        <v>0</v>
      </c>
      <c r="AC37" s="103">
        <v>0</v>
      </c>
      <c r="AD37" s="104">
        <f t="shared" si="2"/>
        <v>0</v>
      </c>
      <c r="AE37" s="157">
        <f t="shared" si="3"/>
        <v>0</v>
      </c>
    </row>
    <row r="38" spans="1:31" ht="16.5" thickBot="1" x14ac:dyDescent="0.3">
      <c r="A38" s="22"/>
      <c r="B38" s="112" t="s">
        <v>91</v>
      </c>
      <c r="C38" s="113" t="s">
        <v>341</v>
      </c>
      <c r="D38" s="114" t="s">
        <v>379</v>
      </c>
      <c r="E38" s="115"/>
      <c r="F38" s="9"/>
      <c r="G38" s="9"/>
      <c r="H38" s="116"/>
      <c r="I38" s="9"/>
      <c r="J38" s="115"/>
      <c r="K38" s="117"/>
      <c r="L38" s="65"/>
      <c r="M38" s="118"/>
      <c r="N38" s="14"/>
      <c r="O38" s="26"/>
      <c r="P38" s="24"/>
      <c r="Q38" s="50"/>
      <c r="R38" s="50"/>
      <c r="S38" s="50"/>
      <c r="T38" s="50"/>
      <c r="V38" s="117"/>
      <c r="W38" s="65"/>
      <c r="X38" s="50"/>
      <c r="Y38" s="91">
        <f t="shared" si="0"/>
        <v>0</v>
      </c>
      <c r="Z38" s="26"/>
      <c r="AA38" s="100">
        <v>0</v>
      </c>
      <c r="AB38" s="101">
        <f t="shared" si="1"/>
        <v>0</v>
      </c>
      <c r="AC38" s="103">
        <v>0</v>
      </c>
      <c r="AD38" s="104">
        <f t="shared" si="2"/>
        <v>0</v>
      </c>
      <c r="AE38" s="157">
        <f t="shared" si="3"/>
        <v>0</v>
      </c>
    </row>
    <row r="39" spans="1:31" ht="45.75" thickBot="1" x14ac:dyDescent="0.3">
      <c r="A39" s="22"/>
      <c r="B39" s="112" t="s">
        <v>91</v>
      </c>
      <c r="C39" s="113" t="s">
        <v>341</v>
      </c>
      <c r="D39" s="114" t="s">
        <v>25</v>
      </c>
      <c r="E39" s="115" t="s">
        <v>352</v>
      </c>
      <c r="F39" s="12"/>
      <c r="G39" s="12"/>
      <c r="H39" s="116">
        <v>104</v>
      </c>
      <c r="I39" s="12"/>
      <c r="J39" s="115" t="s">
        <v>353</v>
      </c>
      <c r="K39" s="12" t="s">
        <v>311</v>
      </c>
      <c r="L39" s="119">
        <v>2</v>
      </c>
      <c r="M39" s="118">
        <v>3.44</v>
      </c>
      <c r="N39" s="120">
        <v>6.88</v>
      </c>
      <c r="O39" s="26"/>
      <c r="P39" s="15" t="e">
        <f>SUMIF('[1]Planned Maint v6.2 CSV File'!A:A,J39,'[1]Planned Maint v6.2 CSV File'!I:I)</f>
        <v>#VALUE!</v>
      </c>
      <c r="Q39" s="16" t="e">
        <f t="shared" ref="Q39:Q47" si="4">IF(J39="PROV SUM",N39,L39*P39)</f>
        <v>#VALUE!</v>
      </c>
      <c r="R39" s="52">
        <f>IF(J39="Prov Sum","",IF(MATCH(J39,'[1]Packet Rate Library'!J:J,0),VLOOKUP(J39,'[1]Packet Rate Library'!J:T,9,FALSE),""))</f>
        <v>0</v>
      </c>
      <c r="S39" s="53">
        <v>3.0495599999999996</v>
      </c>
      <c r="T39" s="16">
        <f t="shared" ref="T39:T47" si="5">IF(J39="SC024",N39,IF(ISERROR(S39),"",IF(J39="PROV SUM",N39,L39*S39)))</f>
        <v>6.0991199999999992</v>
      </c>
      <c r="V39" s="12" t="s">
        <v>311</v>
      </c>
      <c r="W39" s="119">
        <v>2</v>
      </c>
      <c r="X39" s="53">
        <v>3.0495599999999996</v>
      </c>
      <c r="Y39" s="91">
        <f t="shared" si="0"/>
        <v>6.0991199999999992</v>
      </c>
      <c r="Z39" s="26"/>
      <c r="AA39" s="100">
        <v>0</v>
      </c>
      <c r="AB39" s="101">
        <f t="shared" si="1"/>
        <v>0</v>
      </c>
      <c r="AC39" s="103">
        <v>0</v>
      </c>
      <c r="AD39" s="104">
        <f t="shared" si="2"/>
        <v>0</v>
      </c>
      <c r="AE39" s="157">
        <f t="shared" si="3"/>
        <v>0</v>
      </c>
    </row>
    <row r="40" spans="1:31" ht="90.75" thickBot="1" x14ac:dyDescent="0.3">
      <c r="A40" s="22"/>
      <c r="B40" s="112" t="s">
        <v>91</v>
      </c>
      <c r="C40" s="113" t="s">
        <v>341</v>
      </c>
      <c r="D40" s="114" t="s">
        <v>25</v>
      </c>
      <c r="E40" s="115" t="s">
        <v>366</v>
      </c>
      <c r="F40" s="9"/>
      <c r="G40" s="9"/>
      <c r="H40" s="116">
        <v>115</v>
      </c>
      <c r="I40" s="9"/>
      <c r="J40" s="115" t="s">
        <v>367</v>
      </c>
      <c r="K40" s="117" t="s">
        <v>311</v>
      </c>
      <c r="L40" s="119">
        <v>2</v>
      </c>
      <c r="M40" s="118">
        <v>70.11</v>
      </c>
      <c r="N40" s="120">
        <v>140.22</v>
      </c>
      <c r="O40" s="26"/>
      <c r="P40" s="15" t="e">
        <f>SUMIF('[1]Planned Maint v6.2 CSV File'!A:A,J40,'[1]Planned Maint v6.2 CSV File'!I:I)</f>
        <v>#VALUE!</v>
      </c>
      <c r="Q40" s="16" t="e">
        <f t="shared" si="4"/>
        <v>#VALUE!</v>
      </c>
      <c r="R40" s="52">
        <f>IF(J40="Prov Sum","",IF(MATCH(J40,'[1]Packet Rate Library'!J:J,0),VLOOKUP(J40,'[1]Packet Rate Library'!J:T,9,FALSE),""))</f>
        <v>0</v>
      </c>
      <c r="S40" s="53">
        <v>56.088000000000001</v>
      </c>
      <c r="T40" s="16">
        <f t="shared" si="5"/>
        <v>112.176</v>
      </c>
      <c r="V40" s="117" t="s">
        <v>311</v>
      </c>
      <c r="W40" s="119">
        <v>2</v>
      </c>
      <c r="X40" s="53">
        <v>56.088000000000001</v>
      </c>
      <c r="Y40" s="91">
        <f t="shared" si="0"/>
        <v>112.176</v>
      </c>
      <c r="Z40" s="26"/>
      <c r="AA40" s="100">
        <v>0</v>
      </c>
      <c r="AB40" s="101">
        <f t="shared" si="1"/>
        <v>0</v>
      </c>
      <c r="AC40" s="103">
        <v>0</v>
      </c>
      <c r="AD40" s="104">
        <f t="shared" si="2"/>
        <v>0</v>
      </c>
      <c r="AE40" s="157">
        <f t="shared" si="3"/>
        <v>0</v>
      </c>
    </row>
    <row r="41" spans="1:31" ht="106.5" thickBot="1" x14ac:dyDescent="0.3">
      <c r="A41" s="22"/>
      <c r="B41" s="112" t="s">
        <v>91</v>
      </c>
      <c r="C41" s="113" t="s">
        <v>341</v>
      </c>
      <c r="D41" s="114" t="s">
        <v>25</v>
      </c>
      <c r="E41" s="121" t="s">
        <v>370</v>
      </c>
      <c r="F41" s="9"/>
      <c r="G41" s="9"/>
      <c r="H41" s="116">
        <v>186</v>
      </c>
      <c r="I41" s="9"/>
      <c r="J41" s="123" t="s">
        <v>371</v>
      </c>
      <c r="K41" s="117" t="s">
        <v>311</v>
      </c>
      <c r="L41" s="119">
        <v>1</v>
      </c>
      <c r="M41" s="118">
        <v>86.88</v>
      </c>
      <c r="N41" s="120">
        <v>86.88</v>
      </c>
      <c r="O41" s="26"/>
      <c r="P41" s="15" t="e">
        <f>SUMIF('[1]Planned Maint v6.2 CSV File'!A:A,J41,'[1]Planned Maint v6.2 CSV File'!I:I)</f>
        <v>#VALUE!</v>
      </c>
      <c r="Q41" s="16" t="e">
        <f t="shared" si="4"/>
        <v>#VALUE!</v>
      </c>
      <c r="R41" s="52">
        <f>IF(J41="Prov Sum","",IF(MATCH(J41,'[1]Packet Rate Library'!J:J,0),VLOOKUP(J41,'[1]Packet Rate Library'!J:T,9,FALSE),""))</f>
        <v>0</v>
      </c>
      <c r="S41" s="53">
        <v>69.504000000000005</v>
      </c>
      <c r="T41" s="16">
        <f t="shared" si="5"/>
        <v>69.504000000000005</v>
      </c>
      <c r="V41" s="117" t="s">
        <v>311</v>
      </c>
      <c r="W41" s="119">
        <v>1</v>
      </c>
      <c r="X41" s="53">
        <v>69.504000000000005</v>
      </c>
      <c r="Y41" s="91">
        <f t="shared" si="0"/>
        <v>69.504000000000005</v>
      </c>
      <c r="Z41" s="26"/>
      <c r="AA41" s="100">
        <v>0</v>
      </c>
      <c r="AB41" s="101">
        <f t="shared" si="1"/>
        <v>0</v>
      </c>
      <c r="AC41" s="103">
        <v>0</v>
      </c>
      <c r="AD41" s="104">
        <f t="shared" si="2"/>
        <v>0</v>
      </c>
      <c r="AE41" s="157">
        <f t="shared" si="3"/>
        <v>0</v>
      </c>
    </row>
    <row r="42" spans="1:31" ht="90.75" thickBot="1" x14ac:dyDescent="0.3">
      <c r="A42" s="22"/>
      <c r="B42" s="112" t="s">
        <v>91</v>
      </c>
      <c r="C42" s="113" t="s">
        <v>341</v>
      </c>
      <c r="D42" s="114" t="s">
        <v>25</v>
      </c>
      <c r="E42" s="124" t="s">
        <v>348</v>
      </c>
      <c r="F42" s="9"/>
      <c r="G42" s="9"/>
      <c r="H42" s="116">
        <v>189</v>
      </c>
      <c r="I42" s="9"/>
      <c r="J42" s="137" t="s">
        <v>349</v>
      </c>
      <c r="K42" s="117" t="s">
        <v>311</v>
      </c>
      <c r="L42" s="119">
        <v>1</v>
      </c>
      <c r="M42" s="138">
        <v>152.85</v>
      </c>
      <c r="N42" s="120">
        <v>152.85</v>
      </c>
      <c r="O42" s="26"/>
      <c r="P42" s="15" t="e">
        <f>SUMIF('[1]Planned Maint v6.2 CSV File'!A:A,J42,'[1]Planned Maint v6.2 CSV File'!I:I)</f>
        <v>#VALUE!</v>
      </c>
      <c r="Q42" s="16" t="e">
        <f t="shared" si="4"/>
        <v>#VALUE!</v>
      </c>
      <c r="R42" s="52">
        <f>IF(J42="Prov Sum","",IF(MATCH(J42,'[1]Packet Rate Library'!J:J,0),VLOOKUP(J42,'[1]Packet Rate Library'!J:T,9,FALSE),""))</f>
        <v>0</v>
      </c>
      <c r="S42" s="53">
        <v>135.50152499999999</v>
      </c>
      <c r="T42" s="16">
        <f t="shared" si="5"/>
        <v>135.50152499999999</v>
      </c>
      <c r="V42" s="117" t="s">
        <v>311</v>
      </c>
      <c r="W42" s="119">
        <v>1</v>
      </c>
      <c r="X42" s="53">
        <v>135.50152499999999</v>
      </c>
      <c r="Y42" s="91">
        <f t="shared" si="0"/>
        <v>135.50152499999999</v>
      </c>
      <c r="Z42" s="26"/>
      <c r="AA42" s="100">
        <v>0</v>
      </c>
      <c r="AB42" s="101">
        <f t="shared" si="1"/>
        <v>0</v>
      </c>
      <c r="AC42" s="103">
        <v>0</v>
      </c>
      <c r="AD42" s="104">
        <f t="shared" si="2"/>
        <v>0</v>
      </c>
      <c r="AE42" s="157">
        <f t="shared" si="3"/>
        <v>0</v>
      </c>
    </row>
    <row r="43" spans="1:31" ht="27" thickBot="1" x14ac:dyDescent="0.3">
      <c r="A43" s="22"/>
      <c r="B43" s="112" t="s">
        <v>91</v>
      </c>
      <c r="C43" s="113" t="s">
        <v>341</v>
      </c>
      <c r="D43" s="114" t="s">
        <v>25</v>
      </c>
      <c r="E43" s="124" t="s">
        <v>430</v>
      </c>
      <c r="F43" s="9"/>
      <c r="G43" s="9"/>
      <c r="H43" s="116">
        <v>190</v>
      </c>
      <c r="I43" s="9"/>
      <c r="J43" s="125" t="s">
        <v>380</v>
      </c>
      <c r="K43" s="117" t="s">
        <v>311</v>
      </c>
      <c r="L43" s="119">
        <v>1</v>
      </c>
      <c r="M43" s="126">
        <v>1500</v>
      </c>
      <c r="N43" s="120">
        <v>1500</v>
      </c>
      <c r="O43" s="26"/>
      <c r="P43" s="15" t="e">
        <f>SUMIF('[1]Planned Maint v6.2 CSV File'!A:A,J43,'[1]Planned Maint v6.2 CSV File'!I:I)</f>
        <v>#VALUE!</v>
      </c>
      <c r="Q43" s="16">
        <f t="shared" si="4"/>
        <v>1500</v>
      </c>
      <c r="R43" s="52" t="str">
        <f>IF(J43="Prov Sum","",IF(MATCH(J43,'[1]Packet Rate Library'!J:J,0),VLOOKUP(J43,'[1]Packet Rate Library'!J:T,9,FALSE),""))</f>
        <v/>
      </c>
      <c r="S43" s="53" t="s">
        <v>382</v>
      </c>
      <c r="T43" s="16">
        <f t="shared" si="5"/>
        <v>1500</v>
      </c>
      <c r="V43" s="117" t="s">
        <v>311</v>
      </c>
      <c r="W43" s="119">
        <v>1</v>
      </c>
      <c r="X43" s="53" t="s">
        <v>382</v>
      </c>
      <c r="Y43" s="91">
        <v>1500</v>
      </c>
      <c r="Z43" s="26"/>
      <c r="AA43" s="100">
        <v>0</v>
      </c>
      <c r="AB43" s="101">
        <f t="shared" si="1"/>
        <v>0</v>
      </c>
      <c r="AC43" s="103">
        <v>0</v>
      </c>
      <c r="AD43" s="104">
        <f t="shared" si="2"/>
        <v>0</v>
      </c>
      <c r="AE43" s="157">
        <f t="shared" si="3"/>
        <v>0</v>
      </c>
    </row>
    <row r="44" spans="1:31" ht="27" thickBot="1" x14ac:dyDescent="0.3">
      <c r="A44" s="22"/>
      <c r="B44" s="112" t="s">
        <v>91</v>
      </c>
      <c r="C44" s="113" t="s">
        <v>341</v>
      </c>
      <c r="D44" s="114" t="s">
        <v>25</v>
      </c>
      <c r="E44" s="127" t="s">
        <v>431</v>
      </c>
      <c r="F44" s="9"/>
      <c r="G44" s="9"/>
      <c r="H44" s="116">
        <v>191</v>
      </c>
      <c r="I44" s="9"/>
      <c r="J44" s="125" t="s">
        <v>380</v>
      </c>
      <c r="K44" s="117" t="s">
        <v>311</v>
      </c>
      <c r="L44" s="119">
        <v>1</v>
      </c>
      <c r="M44" s="126">
        <v>100</v>
      </c>
      <c r="N44" s="120">
        <v>100</v>
      </c>
      <c r="O44" s="26"/>
      <c r="P44" s="15" t="e">
        <f>SUMIF('[1]Planned Maint v6.2 CSV File'!A:A,J44,'[1]Planned Maint v6.2 CSV File'!I:I)</f>
        <v>#VALUE!</v>
      </c>
      <c r="Q44" s="16">
        <f t="shared" si="4"/>
        <v>100</v>
      </c>
      <c r="R44" s="52" t="str">
        <f>IF(J44="Prov Sum","",IF(MATCH(J44,'[1]Packet Rate Library'!J:J,0),VLOOKUP(J44,'[1]Packet Rate Library'!J:T,9,FALSE),""))</f>
        <v/>
      </c>
      <c r="S44" s="53" t="s">
        <v>382</v>
      </c>
      <c r="T44" s="16">
        <f t="shared" si="5"/>
        <v>100</v>
      </c>
      <c r="V44" s="117" t="s">
        <v>311</v>
      </c>
      <c r="W44" s="119">
        <v>1</v>
      </c>
      <c r="X44" s="53" t="s">
        <v>382</v>
      </c>
      <c r="Y44" s="91">
        <v>100</v>
      </c>
      <c r="Z44" s="26"/>
      <c r="AA44" s="100">
        <v>0</v>
      </c>
      <c r="AB44" s="101">
        <f t="shared" si="1"/>
        <v>0</v>
      </c>
      <c r="AC44" s="103">
        <v>0</v>
      </c>
      <c r="AD44" s="104">
        <f t="shared" si="2"/>
        <v>0</v>
      </c>
      <c r="AE44" s="157">
        <f t="shared" si="3"/>
        <v>0</v>
      </c>
    </row>
    <row r="45" spans="1:31" ht="16.5" thickBot="1" x14ac:dyDescent="0.3">
      <c r="A45" s="22"/>
      <c r="B45" s="112" t="s">
        <v>91</v>
      </c>
      <c r="C45" s="113" t="s">
        <v>341</v>
      </c>
      <c r="D45" s="114" t="s">
        <v>25</v>
      </c>
      <c r="E45" s="127" t="s">
        <v>432</v>
      </c>
      <c r="F45" s="9"/>
      <c r="G45" s="9"/>
      <c r="H45" s="116">
        <v>192</v>
      </c>
      <c r="I45" s="9"/>
      <c r="J45" s="125" t="s">
        <v>380</v>
      </c>
      <c r="K45" s="117" t="s">
        <v>311</v>
      </c>
      <c r="L45" s="119">
        <v>1</v>
      </c>
      <c r="M45" s="126">
        <v>100</v>
      </c>
      <c r="N45" s="120">
        <v>100</v>
      </c>
      <c r="O45" s="26"/>
      <c r="P45" s="15" t="e">
        <f>SUMIF('[1]Planned Maint v6.2 CSV File'!A:A,J45,'[1]Planned Maint v6.2 CSV File'!I:I)</f>
        <v>#VALUE!</v>
      </c>
      <c r="Q45" s="16">
        <f t="shared" si="4"/>
        <v>100</v>
      </c>
      <c r="R45" s="52" t="str">
        <f>IF(J45="Prov Sum","",IF(MATCH(J45,'[1]Packet Rate Library'!J:J,0),VLOOKUP(J45,'[1]Packet Rate Library'!J:T,9,FALSE),""))</f>
        <v/>
      </c>
      <c r="S45" s="53" t="s">
        <v>382</v>
      </c>
      <c r="T45" s="16">
        <f t="shared" si="5"/>
        <v>100</v>
      </c>
      <c r="V45" s="117" t="s">
        <v>311</v>
      </c>
      <c r="W45" s="119">
        <v>1</v>
      </c>
      <c r="X45" s="53" t="s">
        <v>382</v>
      </c>
      <c r="Y45" s="91">
        <v>100</v>
      </c>
      <c r="Z45" s="26"/>
      <c r="AA45" s="100">
        <v>0</v>
      </c>
      <c r="AB45" s="101">
        <f t="shared" si="1"/>
        <v>0</v>
      </c>
      <c r="AC45" s="103">
        <v>0</v>
      </c>
      <c r="AD45" s="104">
        <f t="shared" si="2"/>
        <v>0</v>
      </c>
      <c r="AE45" s="157">
        <f t="shared" si="3"/>
        <v>0</v>
      </c>
    </row>
    <row r="46" spans="1:31" ht="16.5" thickBot="1" x14ac:dyDescent="0.3">
      <c r="A46" s="22"/>
      <c r="B46" s="112" t="s">
        <v>91</v>
      </c>
      <c r="C46" s="113" t="s">
        <v>341</v>
      </c>
      <c r="D46" s="114" t="s">
        <v>25</v>
      </c>
      <c r="E46" s="127" t="s">
        <v>433</v>
      </c>
      <c r="F46" s="9"/>
      <c r="G46" s="9"/>
      <c r="H46" s="116">
        <v>193</v>
      </c>
      <c r="I46" s="9"/>
      <c r="J46" s="125" t="s">
        <v>380</v>
      </c>
      <c r="K46" s="117" t="s">
        <v>311</v>
      </c>
      <c r="L46" s="119">
        <v>1</v>
      </c>
      <c r="M46" s="126">
        <v>100</v>
      </c>
      <c r="N46" s="120">
        <v>100</v>
      </c>
      <c r="O46" s="26"/>
      <c r="P46" s="15" t="e">
        <f>SUMIF('[1]Planned Maint v6.2 CSV File'!A:A,J46,'[1]Planned Maint v6.2 CSV File'!I:I)</f>
        <v>#VALUE!</v>
      </c>
      <c r="Q46" s="16">
        <f t="shared" si="4"/>
        <v>100</v>
      </c>
      <c r="R46" s="52" t="str">
        <f>IF(J46="Prov Sum","",IF(MATCH(J46,'[1]Packet Rate Library'!J:J,0),VLOOKUP(J46,'[1]Packet Rate Library'!J:T,9,FALSE),""))</f>
        <v/>
      </c>
      <c r="S46" s="53" t="s">
        <v>382</v>
      </c>
      <c r="T46" s="16">
        <f t="shared" si="5"/>
        <v>100</v>
      </c>
      <c r="V46" s="117" t="s">
        <v>311</v>
      </c>
      <c r="W46" s="119">
        <v>1</v>
      </c>
      <c r="X46" s="53" t="s">
        <v>382</v>
      </c>
      <c r="Y46" s="91">
        <v>100</v>
      </c>
      <c r="Z46" s="26"/>
      <c r="AA46" s="100">
        <v>0</v>
      </c>
      <c r="AB46" s="101">
        <f t="shared" si="1"/>
        <v>0</v>
      </c>
      <c r="AC46" s="103">
        <v>0</v>
      </c>
      <c r="AD46" s="104">
        <f t="shared" si="2"/>
        <v>0</v>
      </c>
      <c r="AE46" s="157">
        <f t="shared" si="3"/>
        <v>0</v>
      </c>
    </row>
    <row r="47" spans="1:31" ht="16.5" thickBot="1" x14ac:dyDescent="0.3">
      <c r="A47" s="29"/>
      <c r="B47" s="112" t="s">
        <v>91</v>
      </c>
      <c r="C47" s="113" t="s">
        <v>341</v>
      </c>
      <c r="D47" s="114" t="s">
        <v>25</v>
      </c>
      <c r="E47" s="127" t="s">
        <v>434</v>
      </c>
      <c r="F47" s="42"/>
      <c r="G47" s="42"/>
      <c r="H47" s="116">
        <v>194</v>
      </c>
      <c r="I47" s="42"/>
      <c r="J47" s="125" t="s">
        <v>380</v>
      </c>
      <c r="K47" s="117" t="s">
        <v>311</v>
      </c>
      <c r="L47" s="119">
        <v>1</v>
      </c>
      <c r="M47" s="126">
        <v>350</v>
      </c>
      <c r="N47" s="120">
        <v>350</v>
      </c>
      <c r="O47" s="26"/>
      <c r="P47" s="15" t="e">
        <f>SUMIF('[1]Planned Maint v6.2 CSV File'!A:A,J47,'[1]Planned Maint v6.2 CSV File'!I:I)</f>
        <v>#VALUE!</v>
      </c>
      <c r="Q47" s="16">
        <f t="shared" si="4"/>
        <v>350</v>
      </c>
      <c r="R47" s="52" t="str">
        <f>IF(J47="Prov Sum","",IF(MATCH(J47,'[1]Packet Rate Library'!J:J,0),VLOOKUP(J47,'[1]Packet Rate Library'!J:T,9,FALSE),""))</f>
        <v/>
      </c>
      <c r="S47" s="53" t="str">
        <f t="shared" ref="S47" si="6">IF(R47&gt;0,R47,P47)</f>
        <v/>
      </c>
      <c r="T47" s="16">
        <f t="shared" si="5"/>
        <v>350</v>
      </c>
      <c r="V47" s="117" t="s">
        <v>311</v>
      </c>
      <c r="W47" s="119">
        <v>1</v>
      </c>
      <c r="X47" s="53" t="s">
        <v>382</v>
      </c>
      <c r="Y47" s="91">
        <v>350</v>
      </c>
      <c r="Z47" s="26"/>
      <c r="AA47" s="100">
        <v>0</v>
      </c>
      <c r="AB47" s="101">
        <f t="shared" si="1"/>
        <v>0</v>
      </c>
      <c r="AC47" s="103">
        <v>0</v>
      </c>
      <c r="AD47" s="104">
        <f t="shared" si="2"/>
        <v>0</v>
      </c>
      <c r="AE47" s="157">
        <f t="shared" si="3"/>
        <v>0</v>
      </c>
    </row>
    <row r="48" spans="1:31" ht="15.75" thickBot="1" x14ac:dyDescent="0.3"/>
    <row r="49" spans="19:31" ht="15.75" thickBot="1" x14ac:dyDescent="0.3">
      <c r="S49" s="88" t="s">
        <v>5</v>
      </c>
      <c r="T49" s="89">
        <f>SUM(T8:T47)</f>
        <v>8164.8633579999996</v>
      </c>
      <c r="U49" s="84"/>
      <c r="V49" s="29"/>
      <c r="W49" s="36"/>
      <c r="X49" s="88" t="s">
        <v>5</v>
      </c>
      <c r="Y49" s="89">
        <f>SUM(Y8:Y47)</f>
        <v>8164.8633579999996</v>
      </c>
      <c r="Z49" s="26"/>
      <c r="AA49" s="98"/>
      <c r="AB49" s="143">
        <f>SUM(AB8:AB47)</f>
        <v>0</v>
      </c>
      <c r="AC49" s="98"/>
      <c r="AD49" s="144">
        <f>SUM(AD8:AD47)</f>
        <v>0</v>
      </c>
      <c r="AE49" s="158">
        <f>SUM(AE8:AE47)</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7 S8:S9 S11 S13:S16 S18:S22 S24:S26 S28:S29 S31:S35 S39:S47 X37 X8:X9 X11 X13:X16 X18:X22 X24:X26 X28:X29 X31:X35 X39:X47" xr:uid="{00000000-0002-0000-0D00-000000000000}">
      <formula1>P8</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AE50"/>
  <sheetViews>
    <sheetView topLeftCell="B1" zoomScale="70" zoomScaleNormal="70" workbookViewId="0">
      <pane xSplit="9" ySplit="5" topLeftCell="K39" activePane="bottomRight" state="frozen"/>
      <selection activeCell="B1" sqref="B1"/>
      <selection pane="topRight" activeCell="K1" sqref="K1"/>
      <selection pane="bottomLeft" activeCell="B6" sqref="B6"/>
      <selection pane="bottomRight" activeCell="K6" sqref="K6"/>
    </sheetView>
  </sheetViews>
  <sheetFormatPr defaultRowHeight="15" x14ac:dyDescent="0.25"/>
  <cols>
    <col min="1" max="1" width="14.5703125" hidden="1" customWidth="1"/>
    <col min="2" max="2" width="15.140625" customWidth="1"/>
    <col min="3" max="3" width="20.28515625" customWidth="1"/>
    <col min="4" max="4" width="10.28515625" customWidth="1"/>
    <col min="5" max="5" width="70.28515625" customWidth="1"/>
    <col min="6" max="7" width="0" hidden="1" customWidth="1"/>
    <col min="8" max="8" width="18.7109375" hidden="1" customWidth="1"/>
    <col min="9" max="9" width="0" hidden="1" customWidth="1"/>
    <col min="10" max="10" width="12.28515625" hidden="1" customWidth="1"/>
    <col min="11" max="11" width="9.7109375" customWidth="1"/>
    <col min="12" max="12" width="9.4257812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42578125" customWidth="1"/>
    <col min="20" max="20" width="15" customWidth="1"/>
    <col min="21" max="21" width="2.140625" customWidth="1"/>
    <col min="22" max="22" width="8.28515625" customWidth="1"/>
    <col min="23" max="23" width="9.5703125" customWidth="1"/>
    <col min="24" max="24" width="13"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459</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229</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229</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229</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229</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3" si="0">W9*X9</f>
        <v>399.99552</v>
      </c>
      <c r="Z9" s="26"/>
      <c r="AA9" s="100">
        <v>0</v>
      </c>
      <c r="AB9" s="101">
        <f t="shared" ref="AB9:AB48" si="1">Y9*AA9</f>
        <v>0</v>
      </c>
      <c r="AC9" s="103">
        <v>0</v>
      </c>
      <c r="AD9" s="104">
        <f t="shared" ref="AD9:AD48" si="2">Y9*AC9</f>
        <v>0</v>
      </c>
      <c r="AE9" s="157">
        <f t="shared" ref="AE9:AE48" si="3">AB9-AD9</f>
        <v>0</v>
      </c>
    </row>
    <row r="10" spans="1:31" ht="15.75" thickBot="1" x14ac:dyDescent="0.3">
      <c r="A10" s="22"/>
      <c r="B10" s="5" t="s">
        <v>229</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229</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229</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05.75" thickBot="1" x14ac:dyDescent="0.3">
      <c r="A13" s="22"/>
      <c r="B13" s="5" t="s">
        <v>229</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229</v>
      </c>
      <c r="C14" s="6" t="s">
        <v>285</v>
      </c>
      <c r="D14" s="7" t="s">
        <v>25</v>
      </c>
      <c r="E14" s="153" t="s">
        <v>524</v>
      </c>
      <c r="F14" s="9"/>
      <c r="G14" s="9"/>
      <c r="H14" s="10">
        <v>5.1480000000000201</v>
      </c>
      <c r="I14" s="9"/>
      <c r="J14" s="11" t="s">
        <v>299</v>
      </c>
      <c r="K14" s="12" t="s">
        <v>79</v>
      </c>
      <c r="L14" s="51">
        <v>2</v>
      </c>
      <c r="M14" s="13">
        <v>40.94</v>
      </c>
      <c r="N14" s="14">
        <v>81.88</v>
      </c>
      <c r="O14" s="26"/>
      <c r="P14" s="15" t="e">
        <f>SUMIF('[1]Planned Maint v6.2 CSV File'!A:A,J14,'[1]Planned Maint v6.2 CSV File'!I:I)</f>
        <v>#VALUE!</v>
      </c>
      <c r="Q14" s="16" t="e">
        <f>IF(J14="PROV SUM",N14,L14*P14)</f>
        <v>#VALUE!</v>
      </c>
      <c r="R14" s="52">
        <f>IF(J14="Prov Sum","",IF(MATCH(J14,'[1]Packet Rate Library'!J:J,0),VLOOKUP(J14,'[1]Packet Rate Library'!J:T,9,FALSE),""))</f>
        <v>0</v>
      </c>
      <c r="S14" s="53">
        <v>34.487856000000001</v>
      </c>
      <c r="T14" s="16">
        <f>IF(J14="SC024",N14,IF(ISERROR(S14),"",IF(J14="PROV SUM",N14,L14*S14)))</f>
        <v>68.975712000000001</v>
      </c>
      <c r="V14" s="12" t="s">
        <v>79</v>
      </c>
      <c r="W14" s="51">
        <v>2</v>
      </c>
      <c r="X14" s="53">
        <v>34.487856000000001</v>
      </c>
      <c r="Y14" s="91">
        <f t="shared" si="0"/>
        <v>68.975712000000001</v>
      </c>
      <c r="Z14" s="26"/>
      <c r="AA14" s="100">
        <v>0</v>
      </c>
      <c r="AB14" s="101">
        <f t="shared" si="1"/>
        <v>0</v>
      </c>
      <c r="AC14" s="103">
        <v>0</v>
      </c>
      <c r="AD14" s="104">
        <f t="shared" si="2"/>
        <v>0</v>
      </c>
      <c r="AE14" s="157">
        <f t="shared" si="3"/>
        <v>0</v>
      </c>
    </row>
    <row r="15" spans="1:31" ht="15.75" thickBot="1" x14ac:dyDescent="0.3">
      <c r="A15" s="22"/>
      <c r="B15" s="5" t="s">
        <v>229</v>
      </c>
      <c r="C15" s="54" t="s">
        <v>189</v>
      </c>
      <c r="D15" s="7" t="s">
        <v>379</v>
      </c>
      <c r="E15" s="8"/>
      <c r="F15" s="9"/>
      <c r="G15" s="9"/>
      <c r="H15" s="10"/>
      <c r="I15" s="9"/>
      <c r="J15" s="11"/>
      <c r="K15" s="12"/>
      <c r="L15" s="51"/>
      <c r="M15" s="11"/>
      <c r="N15" s="51"/>
      <c r="O15" s="26"/>
      <c r="P15" s="35"/>
      <c r="Q15" s="55"/>
      <c r="R15" s="55"/>
      <c r="S15" s="55"/>
      <c r="T15" s="55"/>
      <c r="V15" s="12"/>
      <c r="W15" s="51"/>
      <c r="X15" s="55"/>
      <c r="Y15" s="91">
        <f t="shared" si="0"/>
        <v>0</v>
      </c>
      <c r="Z15" s="26"/>
      <c r="AA15" s="100">
        <v>0</v>
      </c>
      <c r="AB15" s="101">
        <f t="shared" si="1"/>
        <v>0</v>
      </c>
      <c r="AC15" s="103">
        <v>0</v>
      </c>
      <c r="AD15" s="104">
        <f t="shared" si="2"/>
        <v>0</v>
      </c>
      <c r="AE15" s="157">
        <f t="shared" si="3"/>
        <v>0</v>
      </c>
    </row>
    <row r="16" spans="1:31" ht="30.75" thickBot="1" x14ac:dyDescent="0.3">
      <c r="A16" s="22"/>
      <c r="B16" s="5" t="s">
        <v>229</v>
      </c>
      <c r="C16" s="54" t="s">
        <v>189</v>
      </c>
      <c r="D16" s="7" t="s">
        <v>25</v>
      </c>
      <c r="E16" s="8" t="s">
        <v>337</v>
      </c>
      <c r="F16" s="9"/>
      <c r="G16" s="9"/>
      <c r="H16" s="10">
        <v>6.91</v>
      </c>
      <c r="I16" s="9"/>
      <c r="J16" s="11" t="s">
        <v>338</v>
      </c>
      <c r="K16" s="12" t="s">
        <v>79</v>
      </c>
      <c r="L16" s="51">
        <v>2</v>
      </c>
      <c r="M16" s="13">
        <v>20.13</v>
      </c>
      <c r="N16" s="51">
        <v>40.26</v>
      </c>
      <c r="O16" s="26"/>
      <c r="P16" s="15" t="e">
        <f>SUMIF('[1]Planned Maint v6.2 CSV File'!A:A,J16,'[1]Planned Maint v6.2 CSV File'!I:I)</f>
        <v>#VALUE!</v>
      </c>
      <c r="Q16" s="16" t="e">
        <f t="shared" ref="Q16:Q22" si="4">IF(J16="PROV SUM",N16,L16*P16)</f>
        <v>#VALUE!</v>
      </c>
      <c r="R16" s="52">
        <f>IF(J16="Prov Sum","",IF(MATCH(J16,'[1]Packet Rate Library'!J:J,0),VLOOKUP(J16,'[1]Packet Rate Library'!J:T,9,FALSE),""))</f>
        <v>0</v>
      </c>
      <c r="S16" s="53">
        <v>14.594249999999999</v>
      </c>
      <c r="T16" s="16">
        <f t="shared" ref="T16:T22" si="5">IF(J16="SC024",N16,IF(ISERROR(S16),"",IF(J16="PROV SUM",N16,L16*S16)))</f>
        <v>29.188499999999998</v>
      </c>
      <c r="V16" s="12" t="s">
        <v>79</v>
      </c>
      <c r="W16" s="51">
        <v>2</v>
      </c>
      <c r="X16" s="53">
        <v>14.594249999999999</v>
      </c>
      <c r="Y16" s="91">
        <f t="shared" si="0"/>
        <v>29.188499999999998</v>
      </c>
      <c r="Z16" s="26"/>
      <c r="AA16" s="100">
        <v>0</v>
      </c>
      <c r="AB16" s="101">
        <f t="shared" si="1"/>
        <v>0</v>
      </c>
      <c r="AC16" s="103">
        <v>0</v>
      </c>
      <c r="AD16" s="104">
        <f t="shared" si="2"/>
        <v>0</v>
      </c>
      <c r="AE16" s="157">
        <f t="shared" si="3"/>
        <v>0</v>
      </c>
    </row>
    <row r="17" spans="1:31" ht="30.75" thickBot="1" x14ac:dyDescent="0.3">
      <c r="A17" s="22"/>
      <c r="B17" s="5" t="s">
        <v>229</v>
      </c>
      <c r="C17" s="54" t="s">
        <v>189</v>
      </c>
      <c r="D17" s="7" t="s">
        <v>25</v>
      </c>
      <c r="E17" s="8" t="s">
        <v>230</v>
      </c>
      <c r="F17" s="9"/>
      <c r="G17" s="9"/>
      <c r="H17" s="10">
        <v>6.1970000000000303</v>
      </c>
      <c r="I17" s="9"/>
      <c r="J17" s="11" t="s">
        <v>231</v>
      </c>
      <c r="K17" s="12" t="s">
        <v>79</v>
      </c>
      <c r="L17" s="51">
        <v>8</v>
      </c>
      <c r="M17" s="13">
        <v>15.71</v>
      </c>
      <c r="N17" s="51">
        <v>125.68</v>
      </c>
      <c r="O17" s="26"/>
      <c r="P17" s="15" t="e">
        <f>SUMIF('[1]Planned Maint v6.2 CSV File'!A:A,J17,'[1]Planned Maint v6.2 CSV File'!I:I)</f>
        <v>#VALUE!</v>
      </c>
      <c r="Q17" s="16" t="e">
        <f t="shared" si="4"/>
        <v>#VALUE!</v>
      </c>
      <c r="R17" s="52">
        <f>IF(J17="Prov Sum","",IF(MATCH(J17,'[1]Packet Rate Library'!J:J,0),VLOOKUP(J17,'[1]Packet Rate Library'!J:T,9,FALSE),""))</f>
        <v>0</v>
      </c>
      <c r="S17" s="53">
        <v>13.3535</v>
      </c>
      <c r="T17" s="16">
        <f t="shared" si="5"/>
        <v>106.828</v>
      </c>
      <c r="V17" s="12" t="s">
        <v>79</v>
      </c>
      <c r="W17" s="51">
        <v>8</v>
      </c>
      <c r="X17" s="53">
        <v>13.3535</v>
      </c>
      <c r="Y17" s="91">
        <f t="shared" si="0"/>
        <v>106.828</v>
      </c>
      <c r="Z17" s="26"/>
      <c r="AA17" s="100">
        <v>0</v>
      </c>
      <c r="AB17" s="101">
        <f t="shared" si="1"/>
        <v>0</v>
      </c>
      <c r="AC17" s="103">
        <v>0</v>
      </c>
      <c r="AD17" s="104">
        <f t="shared" si="2"/>
        <v>0</v>
      </c>
      <c r="AE17" s="157">
        <f t="shared" si="3"/>
        <v>0</v>
      </c>
    </row>
    <row r="18" spans="1:31" ht="45.75" thickBot="1" x14ac:dyDescent="0.3">
      <c r="A18" s="22"/>
      <c r="B18" s="5" t="s">
        <v>229</v>
      </c>
      <c r="C18" s="54" t="s">
        <v>189</v>
      </c>
      <c r="D18" s="7" t="s">
        <v>25</v>
      </c>
      <c r="E18" s="8" t="s">
        <v>232</v>
      </c>
      <c r="F18" s="9"/>
      <c r="G18" s="9"/>
      <c r="H18" s="10">
        <v>6.2030000000000296</v>
      </c>
      <c r="I18" s="9"/>
      <c r="J18" s="11" t="s">
        <v>233</v>
      </c>
      <c r="K18" s="12" t="s">
        <v>139</v>
      </c>
      <c r="L18" s="51">
        <v>1</v>
      </c>
      <c r="M18" s="13">
        <v>21.61</v>
      </c>
      <c r="N18" s="51">
        <v>21.61</v>
      </c>
      <c r="O18" s="26"/>
      <c r="P18" s="15" t="e">
        <f>SUMIF('[1]Planned Maint v6.2 CSV File'!A:A,J18,'[1]Planned Maint v6.2 CSV File'!I:I)</f>
        <v>#VALUE!</v>
      </c>
      <c r="Q18" s="16" t="e">
        <f t="shared" si="4"/>
        <v>#VALUE!</v>
      </c>
      <c r="R18" s="52">
        <f>IF(J18="Prov Sum","",IF(MATCH(J18,'[1]Packet Rate Library'!J:J,0),VLOOKUP(J18,'[1]Packet Rate Library'!J:T,9,FALSE),""))</f>
        <v>0</v>
      </c>
      <c r="S18" s="53">
        <v>18.368499999999997</v>
      </c>
      <c r="T18" s="16">
        <f t="shared" si="5"/>
        <v>18.368499999999997</v>
      </c>
      <c r="V18" s="12" t="s">
        <v>139</v>
      </c>
      <c r="W18" s="51">
        <v>1</v>
      </c>
      <c r="X18" s="53">
        <v>18.368499999999997</v>
      </c>
      <c r="Y18" s="91">
        <f t="shared" si="0"/>
        <v>18.368499999999997</v>
      </c>
      <c r="Z18" s="26"/>
      <c r="AA18" s="100">
        <v>0</v>
      </c>
      <c r="AB18" s="101">
        <f t="shared" si="1"/>
        <v>0</v>
      </c>
      <c r="AC18" s="103">
        <v>0</v>
      </c>
      <c r="AD18" s="104">
        <f t="shared" si="2"/>
        <v>0</v>
      </c>
      <c r="AE18" s="157">
        <f t="shared" si="3"/>
        <v>0</v>
      </c>
    </row>
    <row r="19" spans="1:31" ht="45.75" thickBot="1" x14ac:dyDescent="0.3">
      <c r="A19" s="22"/>
      <c r="B19" s="5" t="s">
        <v>229</v>
      </c>
      <c r="C19" s="54" t="s">
        <v>189</v>
      </c>
      <c r="D19" s="7" t="s">
        <v>25</v>
      </c>
      <c r="E19" s="8" t="s">
        <v>234</v>
      </c>
      <c r="F19" s="9"/>
      <c r="G19" s="9"/>
      <c r="H19" s="10">
        <v>6.2040000000000299</v>
      </c>
      <c r="I19" s="9"/>
      <c r="J19" s="11" t="s">
        <v>235</v>
      </c>
      <c r="K19" s="12" t="s">
        <v>79</v>
      </c>
      <c r="L19" s="51">
        <v>8</v>
      </c>
      <c r="M19" s="13">
        <v>20.51</v>
      </c>
      <c r="N19" s="51">
        <v>164.08</v>
      </c>
      <c r="O19" s="26"/>
      <c r="P19" s="15" t="e">
        <f>SUMIF('[1]Planned Maint v6.2 CSV File'!A:A,J19,'[1]Planned Maint v6.2 CSV File'!I:I)</f>
        <v>#VALUE!</v>
      </c>
      <c r="Q19" s="16" t="e">
        <f t="shared" si="4"/>
        <v>#VALUE!</v>
      </c>
      <c r="R19" s="52">
        <f>IF(J19="Prov Sum","",IF(MATCH(J19,'[1]Packet Rate Library'!J:J,0),VLOOKUP(J19,'[1]Packet Rate Library'!J:T,9,FALSE),""))</f>
        <v>0</v>
      </c>
      <c r="S19" s="53">
        <v>17.433500000000002</v>
      </c>
      <c r="T19" s="16">
        <f t="shared" si="5"/>
        <v>139.46800000000002</v>
      </c>
      <c r="V19" s="12" t="s">
        <v>79</v>
      </c>
      <c r="W19" s="51">
        <v>8</v>
      </c>
      <c r="X19" s="53">
        <v>17.433500000000002</v>
      </c>
      <c r="Y19" s="91">
        <f t="shared" si="0"/>
        <v>139.46800000000002</v>
      </c>
      <c r="Z19" s="26"/>
      <c r="AA19" s="100">
        <v>0</v>
      </c>
      <c r="AB19" s="101">
        <f t="shared" si="1"/>
        <v>0</v>
      </c>
      <c r="AC19" s="103">
        <v>0</v>
      </c>
      <c r="AD19" s="104">
        <f t="shared" si="2"/>
        <v>0</v>
      </c>
      <c r="AE19" s="157">
        <f t="shared" si="3"/>
        <v>0</v>
      </c>
    </row>
    <row r="20" spans="1:31" ht="45.75" thickBot="1" x14ac:dyDescent="0.3">
      <c r="A20" s="22"/>
      <c r="B20" s="5" t="s">
        <v>229</v>
      </c>
      <c r="C20" s="54" t="s">
        <v>189</v>
      </c>
      <c r="D20" s="7" t="s">
        <v>25</v>
      </c>
      <c r="E20" s="8" t="s">
        <v>415</v>
      </c>
      <c r="F20" s="9"/>
      <c r="G20" s="9"/>
      <c r="H20" s="10">
        <v>6.2360000000000504</v>
      </c>
      <c r="I20" s="9"/>
      <c r="J20" s="11" t="s">
        <v>251</v>
      </c>
      <c r="K20" s="12" t="s">
        <v>79</v>
      </c>
      <c r="L20" s="51">
        <v>10</v>
      </c>
      <c r="M20" s="13">
        <v>25.87</v>
      </c>
      <c r="N20" s="51">
        <v>258.7</v>
      </c>
      <c r="O20" s="26"/>
      <c r="P20" s="15" t="e">
        <f>SUMIF('[1]Planned Maint v6.2 CSV File'!A:A,J20,'[1]Planned Maint v6.2 CSV File'!I:I)</f>
        <v>#VALUE!</v>
      </c>
      <c r="Q20" s="16" t="e">
        <f t="shared" si="4"/>
        <v>#VALUE!</v>
      </c>
      <c r="R20" s="52">
        <f>IF(J20="Prov Sum","",IF(MATCH(J20,'[1]Packet Rate Library'!J:J,0),VLOOKUP(J20,'[1]Packet Rate Library'!J:T,9,FALSE),""))</f>
        <v>0</v>
      </c>
      <c r="S20" s="53">
        <v>21.9895</v>
      </c>
      <c r="T20" s="16">
        <f t="shared" si="5"/>
        <v>219.89499999999998</v>
      </c>
      <c r="V20" s="12" t="s">
        <v>79</v>
      </c>
      <c r="W20" s="51">
        <v>10</v>
      </c>
      <c r="X20" s="53">
        <v>21.9895</v>
      </c>
      <c r="Y20" s="91">
        <f t="shared" si="0"/>
        <v>219.89499999999998</v>
      </c>
      <c r="Z20" s="26"/>
      <c r="AA20" s="100">
        <v>0</v>
      </c>
      <c r="AB20" s="101">
        <f t="shared" si="1"/>
        <v>0</v>
      </c>
      <c r="AC20" s="103">
        <v>0</v>
      </c>
      <c r="AD20" s="104">
        <f t="shared" si="2"/>
        <v>0</v>
      </c>
      <c r="AE20" s="157">
        <f t="shared" si="3"/>
        <v>0</v>
      </c>
    </row>
    <row r="21" spans="1:31" ht="30.75" thickBot="1" x14ac:dyDescent="0.3">
      <c r="A21" s="22"/>
      <c r="B21" s="5" t="s">
        <v>229</v>
      </c>
      <c r="C21" s="54" t="s">
        <v>189</v>
      </c>
      <c r="D21" s="7" t="s">
        <v>25</v>
      </c>
      <c r="E21" s="8" t="s">
        <v>416</v>
      </c>
      <c r="F21" s="9"/>
      <c r="G21" s="9"/>
      <c r="H21" s="10">
        <v>6.2370000000000498</v>
      </c>
      <c r="I21" s="9"/>
      <c r="J21" s="11" t="s">
        <v>253</v>
      </c>
      <c r="K21" s="12" t="s">
        <v>104</v>
      </c>
      <c r="L21" s="51">
        <v>14</v>
      </c>
      <c r="M21" s="13">
        <v>6.28</v>
      </c>
      <c r="N21" s="51">
        <v>87.92</v>
      </c>
      <c r="O21" s="26"/>
      <c r="P21" s="15" t="e">
        <f>SUMIF('[1]Planned Maint v6.2 CSV File'!A:A,J21,'[1]Planned Maint v6.2 CSV File'!I:I)</f>
        <v>#VALUE!</v>
      </c>
      <c r="Q21" s="16" t="e">
        <f t="shared" si="4"/>
        <v>#VALUE!</v>
      </c>
      <c r="R21" s="52">
        <f>IF(J21="Prov Sum","",IF(MATCH(J21,'[1]Packet Rate Library'!J:J,0),VLOOKUP(J21,'[1]Packet Rate Library'!J:T,9,FALSE),""))</f>
        <v>0</v>
      </c>
      <c r="S21" s="53">
        <v>5.3380000000000001</v>
      </c>
      <c r="T21" s="16">
        <f t="shared" si="5"/>
        <v>74.731999999999999</v>
      </c>
      <c r="V21" s="12" t="s">
        <v>104</v>
      </c>
      <c r="W21" s="51">
        <v>14</v>
      </c>
      <c r="X21" s="53">
        <v>5.3380000000000001</v>
      </c>
      <c r="Y21" s="91">
        <f t="shared" si="0"/>
        <v>74.731999999999999</v>
      </c>
      <c r="Z21" s="26"/>
      <c r="AA21" s="100">
        <v>0</v>
      </c>
      <c r="AB21" s="101">
        <f t="shared" si="1"/>
        <v>0</v>
      </c>
      <c r="AC21" s="103">
        <v>0</v>
      </c>
      <c r="AD21" s="104">
        <f t="shared" si="2"/>
        <v>0</v>
      </c>
      <c r="AE21" s="157">
        <f t="shared" si="3"/>
        <v>0</v>
      </c>
    </row>
    <row r="22" spans="1:31" ht="45.75" thickBot="1" x14ac:dyDescent="0.3">
      <c r="A22" s="22"/>
      <c r="B22" s="5" t="s">
        <v>229</v>
      </c>
      <c r="C22" s="54" t="s">
        <v>189</v>
      </c>
      <c r="D22" s="7" t="s">
        <v>25</v>
      </c>
      <c r="E22" s="8" t="s">
        <v>417</v>
      </c>
      <c r="F22" s="9"/>
      <c r="G22" s="9"/>
      <c r="H22" s="10">
        <v>6.2380000000000502</v>
      </c>
      <c r="I22" s="9"/>
      <c r="J22" s="11" t="s">
        <v>255</v>
      </c>
      <c r="K22" s="12" t="s">
        <v>139</v>
      </c>
      <c r="L22" s="51">
        <v>3</v>
      </c>
      <c r="M22" s="13">
        <v>20.71</v>
      </c>
      <c r="N22" s="51">
        <v>62.13</v>
      </c>
      <c r="O22" s="26"/>
      <c r="P22" s="15" t="e">
        <f>SUMIF('[1]Planned Maint v6.2 CSV File'!A:A,J22,'[1]Planned Maint v6.2 CSV File'!I:I)</f>
        <v>#VALUE!</v>
      </c>
      <c r="Q22" s="16" t="e">
        <f t="shared" si="4"/>
        <v>#VALUE!</v>
      </c>
      <c r="R22" s="52">
        <f>IF(J22="Prov Sum","",IF(MATCH(J22,'[1]Packet Rate Library'!J:J,0),VLOOKUP(J22,'[1]Packet Rate Library'!J:T,9,FALSE),""))</f>
        <v>0</v>
      </c>
      <c r="S22" s="53">
        <v>17.6035</v>
      </c>
      <c r="T22" s="16">
        <f t="shared" si="5"/>
        <v>52.810500000000005</v>
      </c>
      <c r="V22" s="12" t="s">
        <v>139</v>
      </c>
      <c r="W22" s="51">
        <v>3</v>
      </c>
      <c r="X22" s="53">
        <v>17.6035</v>
      </c>
      <c r="Y22" s="91">
        <f t="shared" si="0"/>
        <v>52.810500000000005</v>
      </c>
      <c r="Z22" s="26"/>
      <c r="AA22" s="100">
        <v>0</v>
      </c>
      <c r="AB22" s="101">
        <f t="shared" si="1"/>
        <v>0</v>
      </c>
      <c r="AC22" s="103">
        <v>0</v>
      </c>
      <c r="AD22" s="104">
        <f t="shared" si="2"/>
        <v>0</v>
      </c>
      <c r="AE22" s="157">
        <f t="shared" si="3"/>
        <v>0</v>
      </c>
    </row>
    <row r="23" spans="1:31" ht="15.75" thickBot="1" x14ac:dyDescent="0.3">
      <c r="A23" s="22"/>
      <c r="B23" s="5" t="s">
        <v>229</v>
      </c>
      <c r="C23" s="54" t="s">
        <v>72</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15.75" thickBot="1" x14ac:dyDescent="0.3">
      <c r="A24" s="22"/>
      <c r="B24" s="5" t="s">
        <v>229</v>
      </c>
      <c r="C24" s="54"/>
      <c r="D24" s="7"/>
      <c r="E24" s="8"/>
      <c r="F24" s="9"/>
      <c r="G24" s="9"/>
      <c r="H24" s="10"/>
      <c r="I24" s="9"/>
      <c r="J24" s="11"/>
      <c r="K24" s="12"/>
      <c r="L24" s="51"/>
      <c r="M24" s="13"/>
      <c r="N24" s="51"/>
      <c r="O24" s="56"/>
      <c r="P24" s="35"/>
      <c r="Q24" s="55"/>
      <c r="R24" s="55"/>
      <c r="S24" s="55"/>
      <c r="T24" s="55"/>
      <c r="V24" s="12"/>
      <c r="W24" s="51"/>
      <c r="X24" s="55"/>
      <c r="Y24" s="91">
        <f t="shared" si="0"/>
        <v>0</v>
      </c>
      <c r="Z24" s="26"/>
      <c r="AA24" s="100">
        <v>0</v>
      </c>
      <c r="AB24" s="101">
        <f t="shared" si="1"/>
        <v>0</v>
      </c>
      <c r="AC24" s="103">
        <v>0</v>
      </c>
      <c r="AD24" s="104">
        <f t="shared" si="2"/>
        <v>0</v>
      </c>
      <c r="AE24" s="157">
        <f t="shared" si="3"/>
        <v>0</v>
      </c>
    </row>
    <row r="25" spans="1:31" ht="15.75" thickBot="1" x14ac:dyDescent="0.3">
      <c r="A25" s="22"/>
      <c r="B25" s="5" t="s">
        <v>229</v>
      </c>
      <c r="C25" s="54" t="s">
        <v>164</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105.75" thickBot="1" x14ac:dyDescent="0.3">
      <c r="A26" s="22"/>
      <c r="B26" s="5" t="s">
        <v>229</v>
      </c>
      <c r="C26" s="54" t="s">
        <v>164</v>
      </c>
      <c r="D26" s="7" t="s">
        <v>25</v>
      </c>
      <c r="E26" s="8" t="s">
        <v>169</v>
      </c>
      <c r="F26" s="9"/>
      <c r="G26" s="9"/>
      <c r="H26" s="10">
        <v>4.8899999999999801</v>
      </c>
      <c r="I26" s="9"/>
      <c r="J26" s="11" t="s">
        <v>170</v>
      </c>
      <c r="K26" s="12" t="s">
        <v>75</v>
      </c>
      <c r="L26" s="51">
        <v>1</v>
      </c>
      <c r="M26" s="13">
        <v>29.05</v>
      </c>
      <c r="N26" s="51">
        <v>29.05</v>
      </c>
      <c r="O26" s="56"/>
      <c r="P26" s="15" t="e">
        <f>SUMIF('[1]Planned Maint v6.2 CSV File'!A:A,J26,'[1]Planned Maint v6.2 CSV File'!I:I)</f>
        <v>#VALUE!</v>
      </c>
      <c r="Q26" s="16" t="e">
        <f>IF(J26="PROV SUM",N26,L26*P26)</f>
        <v>#VALUE!</v>
      </c>
      <c r="R26" s="52">
        <f>IF(J26="Prov Sum","",IF(MATCH(J26,'[1]Packet Rate Library'!J:J,0),VLOOKUP(J26,'[1]Packet Rate Library'!J:T,9,FALSE),""))</f>
        <v>0</v>
      </c>
      <c r="S26" s="53">
        <v>25.752824999999998</v>
      </c>
      <c r="T26" s="16">
        <f>IF(J26="SC024",N26,IF(ISERROR(S26),"",IF(J26="PROV SUM",N26,L26*S26)))</f>
        <v>25.752824999999998</v>
      </c>
      <c r="V26" s="12" t="s">
        <v>75</v>
      </c>
      <c r="W26" s="51">
        <v>1</v>
      </c>
      <c r="X26" s="53">
        <v>25.752824999999998</v>
      </c>
      <c r="Y26" s="91">
        <f t="shared" si="0"/>
        <v>25.752824999999998</v>
      </c>
      <c r="Z26" s="26"/>
      <c r="AA26" s="100">
        <v>0</v>
      </c>
      <c r="AB26" s="101">
        <f t="shared" si="1"/>
        <v>0</v>
      </c>
      <c r="AC26" s="103">
        <v>0</v>
      </c>
      <c r="AD26" s="104">
        <f t="shared" si="2"/>
        <v>0</v>
      </c>
      <c r="AE26" s="157">
        <f t="shared" si="3"/>
        <v>0</v>
      </c>
    </row>
    <row r="27" spans="1:31" ht="105.75" thickBot="1" x14ac:dyDescent="0.3">
      <c r="A27" s="22"/>
      <c r="B27" s="57" t="s">
        <v>229</v>
      </c>
      <c r="C27" s="58" t="s">
        <v>164</v>
      </c>
      <c r="D27" s="59" t="s">
        <v>25</v>
      </c>
      <c r="E27" s="60" t="s">
        <v>171</v>
      </c>
      <c r="F27" s="61"/>
      <c r="G27" s="61"/>
      <c r="H27" s="62">
        <v>4.8999999999999799</v>
      </c>
      <c r="I27" s="61"/>
      <c r="J27" s="63" t="s">
        <v>172</v>
      </c>
      <c r="K27" s="64" t="s">
        <v>75</v>
      </c>
      <c r="L27" s="65">
        <v>5</v>
      </c>
      <c r="M27" s="66">
        <v>35.61</v>
      </c>
      <c r="N27" s="65">
        <v>178.05</v>
      </c>
      <c r="O27" s="56"/>
      <c r="P27" s="15" t="e">
        <f>SUMIF('[1]Planned Maint v6.2 CSV File'!A:A,J27,'[1]Planned Maint v6.2 CSV File'!I:I)</f>
        <v>#VALUE!</v>
      </c>
      <c r="Q27" s="16" t="e">
        <f>IF(J27="PROV SUM",N27,L27*P27)</f>
        <v>#VALUE!</v>
      </c>
      <c r="R27" s="52">
        <f>IF(J27="Prov Sum","",IF(MATCH(J27,'[1]Packet Rate Library'!J:J,0),VLOOKUP(J27,'[1]Packet Rate Library'!J:T,9,FALSE),""))</f>
        <v>0</v>
      </c>
      <c r="S27" s="53">
        <v>31.568264999999997</v>
      </c>
      <c r="T27" s="16">
        <f>IF(J27="SC024",N27,IF(ISERROR(S27),"",IF(J27="PROV SUM",N27,L27*S27)))</f>
        <v>157.84132499999998</v>
      </c>
      <c r="V27" s="64" t="s">
        <v>75</v>
      </c>
      <c r="W27" s="65">
        <v>5</v>
      </c>
      <c r="X27" s="53">
        <v>31.568264999999997</v>
      </c>
      <c r="Y27" s="91">
        <f t="shared" si="0"/>
        <v>157.84132499999998</v>
      </c>
      <c r="Z27" s="26"/>
      <c r="AA27" s="100">
        <v>0</v>
      </c>
      <c r="AB27" s="101">
        <f t="shared" si="1"/>
        <v>0</v>
      </c>
      <c r="AC27" s="103">
        <v>0</v>
      </c>
      <c r="AD27" s="104">
        <f t="shared" si="2"/>
        <v>0</v>
      </c>
      <c r="AE27" s="157">
        <f t="shared" si="3"/>
        <v>0</v>
      </c>
    </row>
    <row r="28" spans="1:31" ht="15.75" thickBot="1" x14ac:dyDescent="0.3">
      <c r="A28" s="22"/>
      <c r="B28" s="57" t="s">
        <v>229</v>
      </c>
      <c r="C28" s="58" t="s">
        <v>24</v>
      </c>
      <c r="D28" s="59" t="s">
        <v>379</v>
      </c>
      <c r="E28" s="60"/>
      <c r="F28" s="61"/>
      <c r="G28" s="61"/>
      <c r="H28" s="62"/>
      <c r="I28" s="61"/>
      <c r="J28" s="63"/>
      <c r="K28" s="64"/>
      <c r="L28" s="65"/>
      <c r="M28" s="63"/>
      <c r="N28" s="65"/>
      <c r="O28" s="56"/>
      <c r="P28" s="35"/>
      <c r="Q28" s="55"/>
      <c r="R28" s="55"/>
      <c r="S28" s="55"/>
      <c r="T28" s="55"/>
      <c r="V28" s="64"/>
      <c r="W28" s="65"/>
      <c r="X28" s="55"/>
      <c r="Y28" s="91">
        <f t="shared" si="0"/>
        <v>0</v>
      </c>
      <c r="Z28" s="26"/>
      <c r="AA28" s="100">
        <v>0</v>
      </c>
      <c r="AB28" s="101">
        <f t="shared" si="1"/>
        <v>0</v>
      </c>
      <c r="AC28" s="103">
        <v>0</v>
      </c>
      <c r="AD28" s="104">
        <f t="shared" si="2"/>
        <v>0</v>
      </c>
      <c r="AE28" s="157">
        <f t="shared" si="3"/>
        <v>0</v>
      </c>
    </row>
    <row r="29" spans="1:31" ht="120.75" thickBot="1" x14ac:dyDescent="0.3">
      <c r="A29" s="29"/>
      <c r="B29" s="67" t="s">
        <v>229</v>
      </c>
      <c r="C29" s="67" t="s">
        <v>24</v>
      </c>
      <c r="D29" s="68" t="s">
        <v>25</v>
      </c>
      <c r="E29" s="69" t="s">
        <v>26</v>
      </c>
      <c r="F29" s="70"/>
      <c r="G29" s="70"/>
      <c r="H29" s="71">
        <v>2.1</v>
      </c>
      <c r="I29" s="70"/>
      <c r="J29" s="72" t="s">
        <v>27</v>
      </c>
      <c r="K29" s="70" t="s">
        <v>28</v>
      </c>
      <c r="L29" s="73">
        <v>140</v>
      </c>
      <c r="M29" s="74">
        <v>12.92</v>
      </c>
      <c r="N29" s="75">
        <v>1808.8</v>
      </c>
      <c r="O29" s="26"/>
      <c r="P29" s="15" t="e">
        <f>SUMIF('[1]Planned Maint v6.2 CSV File'!A:A,J29,'[1]Planned Maint v6.2 CSV File'!I:I)</f>
        <v>#VALUE!</v>
      </c>
      <c r="Q29" s="16" t="e">
        <f>IF(J29="PROV SUM",N29,L29*P29)</f>
        <v>#VALUE!</v>
      </c>
      <c r="R29" s="52">
        <f>IF(J29="Prov Sum","",IF(MATCH(J29,'[1]Packet Rate Library'!J:J,0),VLOOKUP(J29,'[1]Packet Rate Library'!J:T,9,FALSE),""))</f>
        <v>0</v>
      </c>
      <c r="S29" s="53">
        <v>16.4084</v>
      </c>
      <c r="T29" s="16">
        <f>IF(J29="SC024",N29,IF(ISERROR(S29),"",IF(J29="PROV SUM",N29,L29*S29)))</f>
        <v>2297.1759999999999</v>
      </c>
      <c r="V29" s="70" t="s">
        <v>28</v>
      </c>
      <c r="W29" s="73">
        <v>140</v>
      </c>
      <c r="X29" s="53">
        <v>16.4084</v>
      </c>
      <c r="Y29" s="91">
        <f t="shared" si="0"/>
        <v>2297.1759999999999</v>
      </c>
      <c r="Z29" s="26"/>
      <c r="AA29" s="100">
        <v>0</v>
      </c>
      <c r="AB29" s="101">
        <f t="shared" si="1"/>
        <v>0</v>
      </c>
      <c r="AC29" s="103">
        <v>0</v>
      </c>
      <c r="AD29" s="104">
        <f t="shared" si="2"/>
        <v>0</v>
      </c>
      <c r="AE29" s="157">
        <f t="shared" si="3"/>
        <v>0</v>
      </c>
    </row>
    <row r="30" spans="1:31" ht="30.75" thickBot="1" x14ac:dyDescent="0.3">
      <c r="A30" s="29"/>
      <c r="B30" s="67" t="s">
        <v>229</v>
      </c>
      <c r="C30" s="67" t="s">
        <v>24</v>
      </c>
      <c r="D30" s="68" t="s">
        <v>25</v>
      </c>
      <c r="E30" s="69" t="s">
        <v>29</v>
      </c>
      <c r="F30" s="70"/>
      <c r="G30" s="70"/>
      <c r="H30" s="71">
        <v>2.5</v>
      </c>
      <c r="I30" s="70"/>
      <c r="J30" s="72" t="s">
        <v>30</v>
      </c>
      <c r="K30" s="70" t="s">
        <v>31</v>
      </c>
      <c r="L30" s="73">
        <v>1</v>
      </c>
      <c r="M30" s="74">
        <v>420</v>
      </c>
      <c r="N30" s="75">
        <v>420</v>
      </c>
      <c r="O30" s="26"/>
      <c r="P30" s="15" t="e">
        <f>SUMIF('[1]Planned Maint v6.2 CSV File'!A:A,J30,'[1]Planned Maint v6.2 CSV File'!I:I)</f>
        <v>#VALUE!</v>
      </c>
      <c r="Q30" s="16" t="e">
        <f>IF(J30="PROV SUM",N30,L30*P30)</f>
        <v>#VALUE!</v>
      </c>
      <c r="R30" s="52">
        <f>IF(J30="Prov Sum","",IF(MATCH(J30,'[1]Packet Rate Library'!J:J,0),VLOOKUP(J30,'[1]Packet Rate Library'!J:T,9,FALSE),""))</f>
        <v>0</v>
      </c>
      <c r="S30" s="53">
        <v>533.4</v>
      </c>
      <c r="T30" s="16">
        <f>IF(J30="SC024",N30,IF(ISERROR(S30),"",IF(J30="PROV SUM",N30,L30*S30)))</f>
        <v>533.4</v>
      </c>
      <c r="V30" s="70" t="s">
        <v>31</v>
      </c>
      <c r="W30" s="73">
        <v>1</v>
      </c>
      <c r="X30" s="53">
        <v>533.4</v>
      </c>
      <c r="Y30" s="91">
        <f t="shared" si="0"/>
        <v>533.4</v>
      </c>
      <c r="Z30" s="26"/>
      <c r="AA30" s="100">
        <v>0</v>
      </c>
      <c r="AB30" s="101">
        <f t="shared" si="1"/>
        <v>0</v>
      </c>
      <c r="AC30" s="103">
        <v>0</v>
      </c>
      <c r="AD30" s="104">
        <f t="shared" si="2"/>
        <v>0</v>
      </c>
      <c r="AE30" s="157">
        <f t="shared" si="3"/>
        <v>0</v>
      </c>
    </row>
    <row r="31" spans="1:31" ht="15.75" thickBot="1" x14ac:dyDescent="0.3">
      <c r="A31" s="29"/>
      <c r="B31" s="67" t="s">
        <v>229</v>
      </c>
      <c r="C31" s="67" t="s">
        <v>24</v>
      </c>
      <c r="D31" s="68" t="s">
        <v>25</v>
      </c>
      <c r="E31" s="69" t="s">
        <v>32</v>
      </c>
      <c r="F31" s="70"/>
      <c r="G31" s="70"/>
      <c r="H31" s="71">
        <v>2.6</v>
      </c>
      <c r="I31" s="70"/>
      <c r="J31" s="72" t="s">
        <v>33</v>
      </c>
      <c r="K31" s="70" t="s">
        <v>31</v>
      </c>
      <c r="L31" s="73">
        <v>1</v>
      </c>
      <c r="M31" s="74">
        <v>50</v>
      </c>
      <c r="N31" s="75">
        <v>50</v>
      </c>
      <c r="O31" s="26"/>
      <c r="P31" s="15" t="e">
        <f>SUMIF('[1]Planned Maint v6.2 CSV File'!A:A,J31,'[1]Planned Maint v6.2 CSV File'!I:I)</f>
        <v>#VALUE!</v>
      </c>
      <c r="Q31" s="16" t="e">
        <f>IF(J31="PROV SUM",N31,L31*P31)</f>
        <v>#VALUE!</v>
      </c>
      <c r="R31" s="52">
        <f>IF(J31="Prov Sum","",IF(MATCH(J31,'[1]Packet Rate Library'!J:J,0),VLOOKUP(J31,'[1]Packet Rate Library'!J:T,9,FALSE),""))</f>
        <v>0</v>
      </c>
      <c r="S31" s="53">
        <v>63.5</v>
      </c>
      <c r="T31" s="16">
        <f>IF(J31="SC024",N31,IF(ISERROR(S31),"",IF(J31="PROV SUM",N31,L31*S31)))</f>
        <v>63.5</v>
      </c>
      <c r="V31" s="70" t="s">
        <v>31</v>
      </c>
      <c r="W31" s="73">
        <v>1</v>
      </c>
      <c r="X31" s="53">
        <v>63.5</v>
      </c>
      <c r="Y31" s="91">
        <f t="shared" si="0"/>
        <v>63.5</v>
      </c>
      <c r="Z31" s="26"/>
      <c r="AA31" s="100">
        <v>0</v>
      </c>
      <c r="AB31" s="101">
        <f t="shared" si="1"/>
        <v>0</v>
      </c>
      <c r="AC31" s="103">
        <v>0</v>
      </c>
      <c r="AD31" s="104">
        <f t="shared" si="2"/>
        <v>0</v>
      </c>
      <c r="AE31" s="157">
        <f t="shared" si="3"/>
        <v>0</v>
      </c>
    </row>
    <row r="32" spans="1:31" ht="60.75" thickBot="1" x14ac:dyDescent="0.3">
      <c r="A32" s="29"/>
      <c r="B32" s="67" t="s">
        <v>229</v>
      </c>
      <c r="C32" s="67" t="s">
        <v>24</v>
      </c>
      <c r="D32" s="68" t="s">
        <v>25</v>
      </c>
      <c r="E32" s="69" t="s">
        <v>383</v>
      </c>
      <c r="F32" s="70"/>
      <c r="G32" s="70"/>
      <c r="H32" s="71"/>
      <c r="I32" s="70"/>
      <c r="J32" s="72" t="s">
        <v>384</v>
      </c>
      <c r="K32" s="70" t="s">
        <v>31</v>
      </c>
      <c r="L32" s="73"/>
      <c r="M32" s="74">
        <v>4.8300000000000003E-2</v>
      </c>
      <c r="N32" s="75">
        <f>VLOOKUP(B32,'[1]Project Overheads &amp; Scaffold'!$W:$AI,13,FALSE)</f>
        <v>0</v>
      </c>
      <c r="O32" s="26"/>
      <c r="P32" s="15" t="e">
        <f>SUMIF('[1]Planned Maint v6.2 CSV File'!A:A,J32,'[1]Planned Maint v6.2 CSV File'!I:I)</f>
        <v>#VALUE!</v>
      </c>
      <c r="Q32" s="16" t="e">
        <f>IF(J32="PROV SUM",N32,L32*P32)</f>
        <v>#VALUE!</v>
      </c>
      <c r="R32" s="52" t="e">
        <f>IF(J32="Prov Sum","",IF(MATCH(J32,'[1]Packet Rate Library'!J:J,0),VLOOKUP(J32,'[1]Packet Rate Library'!J:T,9,FALSE),""))</f>
        <v>#N/A</v>
      </c>
      <c r="S32" s="53" t="e">
        <v>#N/A</v>
      </c>
      <c r="T32" s="16">
        <f>IF(J32="SC024",N32,IF(ISERROR(S32),"",IF(J32="PROV SUM",N32,L32*S32)))</f>
        <v>0</v>
      </c>
      <c r="V32" s="70" t="s">
        <v>31</v>
      </c>
      <c r="W32" s="73"/>
      <c r="X32" s="53" t="e">
        <v>#N/A</v>
      </c>
      <c r="Y32" s="91"/>
      <c r="Z32" s="26"/>
      <c r="AA32" s="100">
        <v>0</v>
      </c>
      <c r="AB32" s="101">
        <f t="shared" si="1"/>
        <v>0</v>
      </c>
      <c r="AC32" s="103">
        <v>0</v>
      </c>
      <c r="AD32" s="104">
        <f t="shared" si="2"/>
        <v>0</v>
      </c>
      <c r="AE32" s="157">
        <f t="shared" si="3"/>
        <v>0</v>
      </c>
    </row>
    <row r="33" spans="1:31" ht="15.75" thickBot="1" x14ac:dyDescent="0.3">
      <c r="A33" s="29"/>
      <c r="B33" s="76" t="s">
        <v>229</v>
      </c>
      <c r="C33" s="67" t="s">
        <v>312</v>
      </c>
      <c r="D33" s="68" t="s">
        <v>379</v>
      </c>
      <c r="E33" s="69"/>
      <c r="F33" s="70"/>
      <c r="G33" s="70"/>
      <c r="H33" s="71"/>
      <c r="I33" s="70"/>
      <c r="J33" s="72"/>
      <c r="K33" s="70"/>
      <c r="L33" s="73"/>
      <c r="M33" s="72"/>
      <c r="N33" s="75"/>
      <c r="O33" s="26"/>
      <c r="P33" s="24"/>
      <c r="Q33" s="50"/>
      <c r="R33" s="50"/>
      <c r="S33" s="50"/>
      <c r="T33" s="50"/>
      <c r="V33" s="70"/>
      <c r="W33" s="73"/>
      <c r="X33" s="50"/>
      <c r="Y33" s="91">
        <f t="shared" si="0"/>
        <v>0</v>
      </c>
      <c r="Z33" s="26"/>
      <c r="AA33" s="100">
        <v>0</v>
      </c>
      <c r="AB33" s="101">
        <f t="shared" si="1"/>
        <v>0</v>
      </c>
      <c r="AC33" s="103">
        <v>0</v>
      </c>
      <c r="AD33" s="104">
        <f t="shared" si="2"/>
        <v>0</v>
      </c>
      <c r="AE33" s="157">
        <f t="shared" si="3"/>
        <v>0</v>
      </c>
    </row>
    <row r="34" spans="1:31" ht="16.5" thickBot="1" x14ac:dyDescent="0.3">
      <c r="A34" s="22"/>
      <c r="B34" s="112" t="s">
        <v>229</v>
      </c>
      <c r="C34" s="113" t="s">
        <v>341</v>
      </c>
      <c r="D34" s="114" t="s">
        <v>379</v>
      </c>
      <c r="E34" s="115"/>
      <c r="F34" s="9"/>
      <c r="G34" s="9"/>
      <c r="H34" s="116"/>
      <c r="I34" s="9"/>
      <c r="J34" s="115"/>
      <c r="K34" s="117"/>
      <c r="L34" s="65"/>
      <c r="M34" s="118"/>
      <c r="N34" s="14"/>
      <c r="O34" s="26"/>
      <c r="P34" s="24"/>
      <c r="Q34" s="50"/>
      <c r="R34" s="50"/>
      <c r="S34" s="50"/>
      <c r="T34" s="50"/>
      <c r="V34" s="117"/>
      <c r="W34" s="65"/>
      <c r="X34" s="50"/>
      <c r="Y34" s="91">
        <f t="shared" si="0"/>
        <v>0</v>
      </c>
      <c r="Z34" s="26"/>
      <c r="AA34" s="100">
        <v>0</v>
      </c>
      <c r="AB34" s="101">
        <f t="shared" si="1"/>
        <v>0</v>
      </c>
      <c r="AC34" s="103">
        <v>0</v>
      </c>
      <c r="AD34" s="104">
        <f t="shared" si="2"/>
        <v>0</v>
      </c>
      <c r="AE34" s="157">
        <f t="shared" si="3"/>
        <v>0</v>
      </c>
    </row>
    <row r="35" spans="1:31" ht="120.75" thickBot="1" x14ac:dyDescent="0.3">
      <c r="A35" s="22"/>
      <c r="B35" s="112" t="s">
        <v>229</v>
      </c>
      <c r="C35" s="113" t="s">
        <v>341</v>
      </c>
      <c r="D35" s="114" t="s">
        <v>25</v>
      </c>
      <c r="E35" s="115" t="s">
        <v>350</v>
      </c>
      <c r="F35" s="12"/>
      <c r="G35" s="12"/>
      <c r="H35" s="116">
        <v>13</v>
      </c>
      <c r="I35" s="12"/>
      <c r="J35" s="115" t="s">
        <v>351</v>
      </c>
      <c r="K35" s="12" t="s">
        <v>311</v>
      </c>
      <c r="L35" s="119">
        <v>2</v>
      </c>
      <c r="M35" s="118">
        <v>222.2</v>
      </c>
      <c r="N35" s="120">
        <v>444.4</v>
      </c>
      <c r="O35" s="26"/>
      <c r="P35" s="15" t="e">
        <f>SUMIF('[1]Planned Maint v6.2 CSV File'!A:A,J35,'[1]Planned Maint v6.2 CSV File'!I:I)</f>
        <v>#VALUE!</v>
      </c>
      <c r="Q35" s="16" t="e">
        <f t="shared" ref="Q35:Q48" si="6">IF(J35="PROV SUM",N35,L35*P35)</f>
        <v>#VALUE!</v>
      </c>
      <c r="R35" s="52">
        <f>IF(J35="Prov Sum","",IF(MATCH(J35,'[1]Packet Rate Library'!J:J,0),VLOOKUP(J35,'[1]Packet Rate Library'!J:T,9,FALSE),""))</f>
        <v>0</v>
      </c>
      <c r="S35" s="53">
        <v>196.98029999999997</v>
      </c>
      <c r="T35" s="16">
        <f t="shared" ref="T35:T48" si="7">IF(J35="SC024",N35,IF(ISERROR(S35),"",IF(J35="PROV SUM",N35,L35*S35)))</f>
        <v>393.96059999999994</v>
      </c>
      <c r="V35" s="12" t="s">
        <v>311</v>
      </c>
      <c r="W35" s="119">
        <v>2</v>
      </c>
      <c r="X35" s="53">
        <v>196.98029999999997</v>
      </c>
      <c r="Y35" s="91">
        <f t="shared" si="0"/>
        <v>393.96059999999994</v>
      </c>
      <c r="Z35" s="26"/>
      <c r="AA35" s="100">
        <v>0</v>
      </c>
      <c r="AB35" s="101">
        <f t="shared" si="1"/>
        <v>0</v>
      </c>
      <c r="AC35" s="103">
        <v>0</v>
      </c>
      <c r="AD35" s="104">
        <f t="shared" si="2"/>
        <v>0</v>
      </c>
      <c r="AE35" s="157">
        <f t="shared" si="3"/>
        <v>0</v>
      </c>
    </row>
    <row r="36" spans="1:31" ht="105.75" thickBot="1" x14ac:dyDescent="0.3">
      <c r="A36" s="22"/>
      <c r="B36" s="112" t="s">
        <v>229</v>
      </c>
      <c r="C36" s="113" t="s">
        <v>341</v>
      </c>
      <c r="D36" s="114" t="s">
        <v>25</v>
      </c>
      <c r="E36" s="115" t="s">
        <v>356</v>
      </c>
      <c r="F36" s="9"/>
      <c r="G36" s="9"/>
      <c r="H36" s="116">
        <v>27</v>
      </c>
      <c r="I36" s="9"/>
      <c r="J36" s="115" t="s">
        <v>357</v>
      </c>
      <c r="K36" s="117" t="s">
        <v>311</v>
      </c>
      <c r="L36" s="119">
        <v>1</v>
      </c>
      <c r="M36" s="118">
        <v>22.53</v>
      </c>
      <c r="N36" s="120">
        <v>22.53</v>
      </c>
      <c r="O36" s="26"/>
      <c r="P36" s="15" t="e">
        <f>SUMIF('[1]Planned Maint v6.2 CSV File'!A:A,J36,'[1]Planned Maint v6.2 CSV File'!I:I)</f>
        <v>#VALUE!</v>
      </c>
      <c r="Q36" s="16" t="e">
        <f t="shared" si="6"/>
        <v>#VALUE!</v>
      </c>
      <c r="R36" s="52">
        <f>IF(J36="Prov Sum","",IF(MATCH(J36,'[1]Packet Rate Library'!J:J,0),VLOOKUP(J36,'[1]Packet Rate Library'!J:T,9,FALSE),""))</f>
        <v>0</v>
      </c>
      <c r="S36" s="53">
        <v>19.150500000000001</v>
      </c>
      <c r="T36" s="16">
        <f t="shared" si="7"/>
        <v>19.150500000000001</v>
      </c>
      <c r="V36" s="117" t="s">
        <v>311</v>
      </c>
      <c r="W36" s="119">
        <v>1</v>
      </c>
      <c r="X36" s="53">
        <v>19.150500000000001</v>
      </c>
      <c r="Y36" s="91">
        <f t="shared" si="0"/>
        <v>19.150500000000001</v>
      </c>
      <c r="Z36" s="26"/>
      <c r="AA36" s="100">
        <v>0</v>
      </c>
      <c r="AB36" s="101">
        <f t="shared" si="1"/>
        <v>0</v>
      </c>
      <c r="AC36" s="103">
        <v>0</v>
      </c>
      <c r="AD36" s="104">
        <f t="shared" si="2"/>
        <v>0</v>
      </c>
      <c r="AE36" s="157">
        <f t="shared" si="3"/>
        <v>0</v>
      </c>
    </row>
    <row r="37" spans="1:31" ht="120.75" thickBot="1" x14ac:dyDescent="0.3">
      <c r="A37" s="22"/>
      <c r="B37" s="112" t="s">
        <v>229</v>
      </c>
      <c r="C37" s="113" t="s">
        <v>341</v>
      </c>
      <c r="D37" s="114" t="s">
        <v>25</v>
      </c>
      <c r="E37" s="115" t="s">
        <v>358</v>
      </c>
      <c r="F37" s="9"/>
      <c r="G37" s="9"/>
      <c r="H37" s="116">
        <v>41</v>
      </c>
      <c r="I37" s="9"/>
      <c r="J37" s="115" t="s">
        <v>359</v>
      </c>
      <c r="K37" s="117" t="s">
        <v>311</v>
      </c>
      <c r="L37" s="119">
        <v>1</v>
      </c>
      <c r="M37" s="118">
        <v>29.34</v>
      </c>
      <c r="N37" s="120">
        <v>29.34</v>
      </c>
      <c r="O37" s="26"/>
      <c r="P37" s="15" t="e">
        <f>SUMIF('[1]Planned Maint v6.2 CSV File'!A:A,J37,'[1]Planned Maint v6.2 CSV File'!I:I)</f>
        <v>#VALUE!</v>
      </c>
      <c r="Q37" s="16" t="e">
        <f t="shared" si="6"/>
        <v>#VALUE!</v>
      </c>
      <c r="R37" s="52">
        <f>IF(J37="Prov Sum","",IF(MATCH(J37,'[1]Packet Rate Library'!J:J,0),VLOOKUP(J37,'[1]Packet Rate Library'!J:T,9,FALSE),""))</f>
        <v>0</v>
      </c>
      <c r="S37" s="53">
        <v>24.939</v>
      </c>
      <c r="T37" s="16">
        <f t="shared" si="7"/>
        <v>24.939</v>
      </c>
      <c r="V37" s="117" t="s">
        <v>311</v>
      </c>
      <c r="W37" s="119">
        <v>1</v>
      </c>
      <c r="X37" s="53">
        <v>24.939</v>
      </c>
      <c r="Y37" s="91">
        <f t="shared" si="0"/>
        <v>24.939</v>
      </c>
      <c r="Z37" s="26"/>
      <c r="AA37" s="100">
        <v>0</v>
      </c>
      <c r="AB37" s="101">
        <f t="shared" si="1"/>
        <v>0</v>
      </c>
      <c r="AC37" s="103">
        <v>0</v>
      </c>
      <c r="AD37" s="104">
        <f t="shared" si="2"/>
        <v>0</v>
      </c>
      <c r="AE37" s="157">
        <f t="shared" si="3"/>
        <v>0</v>
      </c>
    </row>
    <row r="38" spans="1:31" ht="45.75" thickBot="1" x14ac:dyDescent="0.3">
      <c r="A38" s="22"/>
      <c r="B38" s="112" t="s">
        <v>229</v>
      </c>
      <c r="C38" s="113" t="s">
        <v>341</v>
      </c>
      <c r="D38" s="114" t="s">
        <v>25</v>
      </c>
      <c r="E38" s="115" t="s">
        <v>364</v>
      </c>
      <c r="F38" s="9"/>
      <c r="G38" s="9"/>
      <c r="H38" s="116">
        <v>93</v>
      </c>
      <c r="I38" s="9"/>
      <c r="J38" s="115" t="s">
        <v>365</v>
      </c>
      <c r="K38" s="117" t="s">
        <v>311</v>
      </c>
      <c r="L38" s="119">
        <v>1</v>
      </c>
      <c r="M38" s="118">
        <v>550</v>
      </c>
      <c r="N38" s="120">
        <v>550</v>
      </c>
      <c r="O38" s="26"/>
      <c r="P38" s="15" t="e">
        <f>SUMIF('[1]Planned Maint v6.2 CSV File'!A:A,J38,'[1]Planned Maint v6.2 CSV File'!I:I)</f>
        <v>#VALUE!</v>
      </c>
      <c r="Q38" s="16" t="e">
        <f t="shared" si="6"/>
        <v>#VALUE!</v>
      </c>
      <c r="R38" s="52">
        <f>IF(J38="Prov Sum","",IF(MATCH(J38,'[1]Packet Rate Library'!J:J,0),VLOOKUP(J38,'[1]Packet Rate Library'!J:T,9,FALSE),""))</f>
        <v>0</v>
      </c>
      <c r="S38" s="53">
        <v>440</v>
      </c>
      <c r="T38" s="16">
        <f t="shared" si="7"/>
        <v>440</v>
      </c>
      <c r="V38" s="117" t="s">
        <v>311</v>
      </c>
      <c r="W38" s="119">
        <v>1</v>
      </c>
      <c r="X38" s="53">
        <v>440</v>
      </c>
      <c r="Y38" s="91">
        <f t="shared" si="0"/>
        <v>440</v>
      </c>
      <c r="Z38" s="26"/>
      <c r="AA38" s="100">
        <v>0</v>
      </c>
      <c r="AB38" s="101">
        <f t="shared" si="1"/>
        <v>0</v>
      </c>
      <c r="AC38" s="103">
        <v>0</v>
      </c>
      <c r="AD38" s="104">
        <f t="shared" si="2"/>
        <v>0</v>
      </c>
      <c r="AE38" s="157">
        <f t="shared" si="3"/>
        <v>0</v>
      </c>
    </row>
    <row r="39" spans="1:31" ht="45.75" thickBot="1" x14ac:dyDescent="0.3">
      <c r="A39" s="22"/>
      <c r="B39" s="112" t="s">
        <v>229</v>
      </c>
      <c r="C39" s="113" t="s">
        <v>341</v>
      </c>
      <c r="D39" s="114" t="s">
        <v>25</v>
      </c>
      <c r="E39" s="115" t="s">
        <v>352</v>
      </c>
      <c r="F39" s="9"/>
      <c r="G39" s="9"/>
      <c r="H39" s="116">
        <v>104</v>
      </c>
      <c r="I39" s="9"/>
      <c r="J39" s="115" t="s">
        <v>353</v>
      </c>
      <c r="K39" s="117" t="s">
        <v>311</v>
      </c>
      <c r="L39" s="119">
        <v>2</v>
      </c>
      <c r="M39" s="118">
        <v>3.44</v>
      </c>
      <c r="N39" s="120">
        <v>6.88</v>
      </c>
      <c r="O39" s="26"/>
      <c r="P39" s="15" t="e">
        <f>SUMIF('[1]Planned Maint v6.2 CSV File'!A:A,J39,'[1]Planned Maint v6.2 CSV File'!I:I)</f>
        <v>#VALUE!</v>
      </c>
      <c r="Q39" s="16" t="e">
        <f t="shared" si="6"/>
        <v>#VALUE!</v>
      </c>
      <c r="R39" s="52">
        <f>IF(J39="Prov Sum","",IF(MATCH(J39,'[1]Packet Rate Library'!J:J,0),VLOOKUP(J39,'[1]Packet Rate Library'!J:T,9,FALSE),""))</f>
        <v>0</v>
      </c>
      <c r="S39" s="53">
        <v>3.0495599999999996</v>
      </c>
      <c r="T39" s="16">
        <f t="shared" si="7"/>
        <v>6.0991199999999992</v>
      </c>
      <c r="V39" s="117" t="s">
        <v>311</v>
      </c>
      <c r="W39" s="119">
        <v>2</v>
      </c>
      <c r="X39" s="53">
        <v>3.0495599999999996</v>
      </c>
      <c r="Y39" s="91">
        <f t="shared" si="0"/>
        <v>6.0991199999999992</v>
      </c>
      <c r="Z39" s="26"/>
      <c r="AA39" s="100">
        <v>0</v>
      </c>
      <c r="AB39" s="101">
        <f t="shared" si="1"/>
        <v>0</v>
      </c>
      <c r="AC39" s="103">
        <v>0</v>
      </c>
      <c r="AD39" s="104">
        <f t="shared" si="2"/>
        <v>0</v>
      </c>
      <c r="AE39" s="157">
        <f t="shared" si="3"/>
        <v>0</v>
      </c>
    </row>
    <row r="40" spans="1:31" ht="90.75" thickBot="1" x14ac:dyDescent="0.3">
      <c r="A40" s="22"/>
      <c r="B40" s="112" t="s">
        <v>229</v>
      </c>
      <c r="C40" s="113" t="s">
        <v>341</v>
      </c>
      <c r="D40" s="114" t="s">
        <v>25</v>
      </c>
      <c r="E40" s="115" t="s">
        <v>366</v>
      </c>
      <c r="F40" s="9"/>
      <c r="G40" s="9"/>
      <c r="H40" s="116">
        <v>115</v>
      </c>
      <c r="I40" s="9"/>
      <c r="J40" s="115" t="s">
        <v>367</v>
      </c>
      <c r="K40" s="117" t="s">
        <v>311</v>
      </c>
      <c r="L40" s="119">
        <v>2</v>
      </c>
      <c r="M40" s="118">
        <v>70.11</v>
      </c>
      <c r="N40" s="120">
        <v>140.22</v>
      </c>
      <c r="O40" s="26"/>
      <c r="P40" s="15" t="e">
        <f>SUMIF('[1]Planned Maint v6.2 CSV File'!A:A,J40,'[1]Planned Maint v6.2 CSV File'!I:I)</f>
        <v>#VALUE!</v>
      </c>
      <c r="Q40" s="16" t="e">
        <f t="shared" si="6"/>
        <v>#VALUE!</v>
      </c>
      <c r="R40" s="52">
        <f>IF(J40="Prov Sum","",IF(MATCH(J40,'[1]Packet Rate Library'!J:J,0),VLOOKUP(J40,'[1]Packet Rate Library'!J:T,9,FALSE),""))</f>
        <v>0</v>
      </c>
      <c r="S40" s="53">
        <v>56.088000000000001</v>
      </c>
      <c r="T40" s="16">
        <f t="shared" si="7"/>
        <v>112.176</v>
      </c>
      <c r="V40" s="117" t="s">
        <v>311</v>
      </c>
      <c r="W40" s="119">
        <v>2</v>
      </c>
      <c r="X40" s="53">
        <v>56.088000000000001</v>
      </c>
      <c r="Y40" s="91">
        <f t="shared" si="0"/>
        <v>112.176</v>
      </c>
      <c r="Z40" s="26"/>
      <c r="AA40" s="100">
        <v>0</v>
      </c>
      <c r="AB40" s="101">
        <f t="shared" si="1"/>
        <v>0</v>
      </c>
      <c r="AC40" s="103">
        <v>0</v>
      </c>
      <c r="AD40" s="104">
        <f t="shared" si="2"/>
        <v>0</v>
      </c>
      <c r="AE40" s="157">
        <f t="shared" si="3"/>
        <v>0</v>
      </c>
    </row>
    <row r="41" spans="1:31" ht="46.5" thickBot="1" x14ac:dyDescent="0.3">
      <c r="A41" s="22"/>
      <c r="B41" s="112" t="s">
        <v>229</v>
      </c>
      <c r="C41" s="113" t="s">
        <v>341</v>
      </c>
      <c r="D41" s="114" t="s">
        <v>25</v>
      </c>
      <c r="E41" s="121" t="s">
        <v>354</v>
      </c>
      <c r="F41" s="9"/>
      <c r="G41" s="9"/>
      <c r="H41" s="116">
        <v>175</v>
      </c>
      <c r="I41" s="9"/>
      <c r="J41" s="128" t="s">
        <v>355</v>
      </c>
      <c r="K41" s="117" t="s">
        <v>311</v>
      </c>
      <c r="L41" s="119">
        <v>2</v>
      </c>
      <c r="M41" s="118">
        <v>9.81</v>
      </c>
      <c r="N41" s="120">
        <v>19.62</v>
      </c>
      <c r="O41" s="26"/>
      <c r="P41" s="15" t="e">
        <f>SUMIF('[1]Planned Maint v6.2 CSV File'!A:A,J41,'[1]Planned Maint v6.2 CSV File'!I:I)</f>
        <v>#VALUE!</v>
      </c>
      <c r="Q41" s="16" t="e">
        <f t="shared" si="6"/>
        <v>#VALUE!</v>
      </c>
      <c r="R41" s="52">
        <f>IF(J41="Prov Sum","",IF(MATCH(J41,'[1]Packet Rate Library'!J:J,0),VLOOKUP(J41,'[1]Packet Rate Library'!J:T,9,FALSE),""))</f>
        <v>0</v>
      </c>
      <c r="S41" s="53">
        <v>8.6965649999999997</v>
      </c>
      <c r="T41" s="16">
        <f t="shared" si="7"/>
        <v>17.393129999999999</v>
      </c>
      <c r="V41" s="117" t="s">
        <v>311</v>
      </c>
      <c r="W41" s="119">
        <v>2</v>
      </c>
      <c r="X41" s="53">
        <v>8.6965649999999997</v>
      </c>
      <c r="Y41" s="91">
        <f t="shared" si="0"/>
        <v>17.393129999999999</v>
      </c>
      <c r="Z41" s="26"/>
      <c r="AA41" s="100">
        <v>0</v>
      </c>
      <c r="AB41" s="101">
        <f t="shared" si="1"/>
        <v>0</v>
      </c>
      <c r="AC41" s="103">
        <v>0</v>
      </c>
      <c r="AD41" s="104">
        <f t="shared" si="2"/>
        <v>0</v>
      </c>
      <c r="AE41" s="157">
        <f t="shared" si="3"/>
        <v>0</v>
      </c>
    </row>
    <row r="42" spans="1:31" ht="76.5" thickBot="1" x14ac:dyDescent="0.3">
      <c r="A42" s="22"/>
      <c r="B42" s="112" t="s">
        <v>229</v>
      </c>
      <c r="C42" s="113" t="s">
        <v>341</v>
      </c>
      <c r="D42" s="114" t="s">
        <v>25</v>
      </c>
      <c r="E42" s="121" t="s">
        <v>342</v>
      </c>
      <c r="F42" s="9"/>
      <c r="G42" s="9"/>
      <c r="H42" s="116">
        <v>180</v>
      </c>
      <c r="I42" s="9"/>
      <c r="J42" s="122" t="s">
        <v>343</v>
      </c>
      <c r="K42" s="117" t="s">
        <v>311</v>
      </c>
      <c r="L42" s="119">
        <v>1</v>
      </c>
      <c r="M42" s="118">
        <v>62.11</v>
      </c>
      <c r="N42" s="120">
        <v>62.11</v>
      </c>
      <c r="O42" s="26"/>
      <c r="P42" s="15" t="e">
        <f>SUMIF('[1]Planned Maint v6.2 CSV File'!A:A,J42,'[1]Planned Maint v6.2 CSV File'!I:I)</f>
        <v>#VALUE!</v>
      </c>
      <c r="Q42" s="16" t="e">
        <f t="shared" si="6"/>
        <v>#VALUE!</v>
      </c>
      <c r="R42" s="52">
        <f>IF(J42="Prov Sum","",IF(MATCH(J42,'[1]Packet Rate Library'!J:J,0),VLOOKUP(J42,'[1]Packet Rate Library'!J:T,9,FALSE),""))</f>
        <v>0</v>
      </c>
      <c r="S42" s="53">
        <v>55.060514999999995</v>
      </c>
      <c r="T42" s="16">
        <f t="shared" si="7"/>
        <v>55.060514999999995</v>
      </c>
      <c r="V42" s="117" t="s">
        <v>311</v>
      </c>
      <c r="W42" s="119">
        <v>1</v>
      </c>
      <c r="X42" s="53">
        <v>55.060514999999995</v>
      </c>
      <c r="Y42" s="91">
        <f t="shared" si="0"/>
        <v>55.060514999999995</v>
      </c>
      <c r="Z42" s="26"/>
      <c r="AA42" s="100">
        <v>0</v>
      </c>
      <c r="AB42" s="101">
        <f t="shared" si="1"/>
        <v>0</v>
      </c>
      <c r="AC42" s="103">
        <v>0</v>
      </c>
      <c r="AD42" s="104">
        <f t="shared" si="2"/>
        <v>0</v>
      </c>
      <c r="AE42" s="157">
        <f t="shared" si="3"/>
        <v>0</v>
      </c>
    </row>
    <row r="43" spans="1:31" ht="106.5" thickBot="1" x14ac:dyDescent="0.3">
      <c r="A43" s="29"/>
      <c r="B43" s="112" t="s">
        <v>229</v>
      </c>
      <c r="C43" s="113" t="s">
        <v>341</v>
      </c>
      <c r="D43" s="114" t="s">
        <v>25</v>
      </c>
      <c r="E43" s="121" t="s">
        <v>370</v>
      </c>
      <c r="F43" s="42"/>
      <c r="G43" s="42"/>
      <c r="H43" s="116">
        <v>186</v>
      </c>
      <c r="I43" s="42"/>
      <c r="J43" s="123" t="s">
        <v>371</v>
      </c>
      <c r="K43" s="117" t="s">
        <v>311</v>
      </c>
      <c r="L43" s="119">
        <v>1</v>
      </c>
      <c r="M43" s="118">
        <v>86.88</v>
      </c>
      <c r="N43" s="120">
        <v>86.88</v>
      </c>
      <c r="O43" s="26"/>
      <c r="P43" s="15" t="e">
        <f>SUMIF('[1]Planned Maint v6.2 CSV File'!A:A,J43,'[1]Planned Maint v6.2 CSV File'!I:I)</f>
        <v>#VALUE!</v>
      </c>
      <c r="Q43" s="16" t="e">
        <f t="shared" si="6"/>
        <v>#VALUE!</v>
      </c>
      <c r="R43" s="52">
        <f>IF(J43="Prov Sum","",IF(MATCH(J43,'[1]Packet Rate Library'!J:J,0),VLOOKUP(J43,'[1]Packet Rate Library'!J:T,9,FALSE),""))</f>
        <v>0</v>
      </c>
      <c r="S43" s="53">
        <v>69.504000000000005</v>
      </c>
      <c r="T43" s="16">
        <f t="shared" si="7"/>
        <v>69.504000000000005</v>
      </c>
      <c r="V43" s="117" t="s">
        <v>311</v>
      </c>
      <c r="W43" s="119">
        <v>1</v>
      </c>
      <c r="X43" s="53">
        <v>69.504000000000005</v>
      </c>
      <c r="Y43" s="91">
        <f t="shared" si="0"/>
        <v>69.504000000000005</v>
      </c>
      <c r="Z43" s="26"/>
      <c r="AA43" s="100">
        <v>0</v>
      </c>
      <c r="AB43" s="101">
        <f t="shared" si="1"/>
        <v>0</v>
      </c>
      <c r="AC43" s="103">
        <v>0</v>
      </c>
      <c r="AD43" s="104">
        <f t="shared" si="2"/>
        <v>0</v>
      </c>
      <c r="AE43" s="157">
        <f>AB43-AD43</f>
        <v>0</v>
      </c>
    </row>
    <row r="44" spans="1:31" ht="27" thickBot="1" x14ac:dyDescent="0.3">
      <c r="A44" s="29"/>
      <c r="B44" s="112" t="s">
        <v>229</v>
      </c>
      <c r="C44" s="113" t="s">
        <v>341</v>
      </c>
      <c r="D44" s="114" t="s">
        <v>25</v>
      </c>
      <c r="E44" s="124" t="s">
        <v>430</v>
      </c>
      <c r="F44" s="42"/>
      <c r="G44" s="42"/>
      <c r="H44" s="116">
        <v>190</v>
      </c>
      <c r="I44" s="42"/>
      <c r="J44" s="125" t="s">
        <v>380</v>
      </c>
      <c r="K44" s="117" t="s">
        <v>311</v>
      </c>
      <c r="L44" s="119">
        <v>1</v>
      </c>
      <c r="M44" s="126">
        <v>1500</v>
      </c>
      <c r="N44" s="120">
        <v>1500</v>
      </c>
      <c r="O44" s="26"/>
      <c r="P44" s="15" t="e">
        <f>SUMIF('[1]Planned Maint v6.2 CSV File'!A:A,J44,'[1]Planned Maint v6.2 CSV File'!I:I)</f>
        <v>#VALUE!</v>
      </c>
      <c r="Q44" s="16">
        <f t="shared" si="6"/>
        <v>1500</v>
      </c>
      <c r="R44" s="52" t="str">
        <f>IF(J44="Prov Sum","",IF(MATCH(J44,'[1]Packet Rate Library'!J:J,0),VLOOKUP(J44,'[1]Packet Rate Library'!J:T,9,FALSE),""))</f>
        <v/>
      </c>
      <c r="S44" s="53" t="s">
        <v>382</v>
      </c>
      <c r="T44" s="16">
        <f t="shared" si="7"/>
        <v>1500</v>
      </c>
      <c r="V44" s="117" t="s">
        <v>311</v>
      </c>
      <c r="W44" s="119">
        <v>1</v>
      </c>
      <c r="X44" s="53" t="s">
        <v>382</v>
      </c>
      <c r="Y44" s="91">
        <v>1500</v>
      </c>
      <c r="Z44" s="26"/>
      <c r="AA44" s="100">
        <v>0</v>
      </c>
      <c r="AB44" s="101">
        <f t="shared" si="1"/>
        <v>0</v>
      </c>
      <c r="AC44" s="103">
        <v>0</v>
      </c>
      <c r="AD44" s="104">
        <f t="shared" si="2"/>
        <v>0</v>
      </c>
      <c r="AE44" s="157">
        <f t="shared" si="3"/>
        <v>0</v>
      </c>
    </row>
    <row r="45" spans="1:31" ht="27" thickBot="1" x14ac:dyDescent="0.3">
      <c r="A45" s="29"/>
      <c r="B45" s="112" t="s">
        <v>229</v>
      </c>
      <c r="C45" s="113" t="s">
        <v>341</v>
      </c>
      <c r="D45" s="114" t="s">
        <v>25</v>
      </c>
      <c r="E45" s="127" t="s">
        <v>431</v>
      </c>
      <c r="F45" s="42"/>
      <c r="G45" s="42"/>
      <c r="H45" s="116">
        <v>191</v>
      </c>
      <c r="I45" s="42"/>
      <c r="J45" s="125" t="s">
        <v>380</v>
      </c>
      <c r="K45" s="117" t="s">
        <v>311</v>
      </c>
      <c r="L45" s="119">
        <v>1</v>
      </c>
      <c r="M45" s="126">
        <v>100</v>
      </c>
      <c r="N45" s="120">
        <v>100</v>
      </c>
      <c r="O45" s="26"/>
      <c r="P45" s="15" t="e">
        <f>SUMIF('[1]Planned Maint v6.2 CSV File'!A:A,J45,'[1]Planned Maint v6.2 CSV File'!I:I)</f>
        <v>#VALUE!</v>
      </c>
      <c r="Q45" s="16">
        <f t="shared" si="6"/>
        <v>100</v>
      </c>
      <c r="R45" s="52" t="str">
        <f>IF(J45="Prov Sum","",IF(MATCH(J45,'[1]Packet Rate Library'!J:J,0),VLOOKUP(J45,'[1]Packet Rate Library'!J:T,9,FALSE),""))</f>
        <v/>
      </c>
      <c r="S45" s="53" t="s">
        <v>382</v>
      </c>
      <c r="T45" s="16">
        <f t="shared" si="7"/>
        <v>100</v>
      </c>
      <c r="V45" s="117" t="s">
        <v>311</v>
      </c>
      <c r="W45" s="119">
        <v>1</v>
      </c>
      <c r="X45" s="53" t="s">
        <v>382</v>
      </c>
      <c r="Y45" s="91">
        <v>100</v>
      </c>
      <c r="Z45" s="26"/>
      <c r="AA45" s="100">
        <v>0</v>
      </c>
      <c r="AB45" s="101">
        <f t="shared" si="1"/>
        <v>0</v>
      </c>
      <c r="AC45" s="103">
        <v>0</v>
      </c>
      <c r="AD45" s="104">
        <f>Y45*AC45</f>
        <v>0</v>
      </c>
      <c r="AE45" s="157">
        <f t="shared" si="3"/>
        <v>0</v>
      </c>
    </row>
    <row r="46" spans="1:31" ht="16.5" thickBot="1" x14ac:dyDescent="0.3">
      <c r="A46" s="29"/>
      <c r="B46" s="112" t="s">
        <v>229</v>
      </c>
      <c r="C46" s="113" t="s">
        <v>341</v>
      </c>
      <c r="D46" s="114" t="s">
        <v>25</v>
      </c>
      <c r="E46" s="127" t="s">
        <v>432</v>
      </c>
      <c r="F46" s="42"/>
      <c r="G46" s="42"/>
      <c r="H46" s="116">
        <v>192</v>
      </c>
      <c r="I46" s="42"/>
      <c r="J46" s="125" t="s">
        <v>380</v>
      </c>
      <c r="K46" s="117" t="s">
        <v>311</v>
      </c>
      <c r="L46" s="119">
        <v>1</v>
      </c>
      <c r="M46" s="126">
        <v>100</v>
      </c>
      <c r="N46" s="120">
        <v>100</v>
      </c>
      <c r="O46" s="26"/>
      <c r="P46" s="15" t="e">
        <f>SUMIF('[1]Planned Maint v6.2 CSV File'!A:A,J46,'[1]Planned Maint v6.2 CSV File'!I:I)</f>
        <v>#VALUE!</v>
      </c>
      <c r="Q46" s="16">
        <f t="shared" si="6"/>
        <v>100</v>
      </c>
      <c r="R46" s="52" t="str">
        <f>IF(J46="Prov Sum","",IF(MATCH(J46,'[1]Packet Rate Library'!J:J,0),VLOOKUP(J46,'[1]Packet Rate Library'!J:T,9,FALSE),""))</f>
        <v/>
      </c>
      <c r="S46" s="53" t="s">
        <v>382</v>
      </c>
      <c r="T46" s="16">
        <f t="shared" si="7"/>
        <v>100</v>
      </c>
      <c r="V46" s="117" t="s">
        <v>311</v>
      </c>
      <c r="W46" s="119">
        <v>1</v>
      </c>
      <c r="X46" s="53" t="s">
        <v>382</v>
      </c>
      <c r="Y46" s="91">
        <v>100</v>
      </c>
      <c r="Z46" s="26"/>
      <c r="AA46" s="100">
        <v>0</v>
      </c>
      <c r="AB46" s="101">
        <f t="shared" si="1"/>
        <v>0</v>
      </c>
      <c r="AC46" s="103">
        <v>0</v>
      </c>
      <c r="AD46" s="104">
        <f t="shared" si="2"/>
        <v>0</v>
      </c>
      <c r="AE46" s="157">
        <f t="shared" si="3"/>
        <v>0</v>
      </c>
    </row>
    <row r="47" spans="1:31" ht="16.5" thickBot="1" x14ac:dyDescent="0.3">
      <c r="A47" s="29"/>
      <c r="B47" s="112" t="s">
        <v>229</v>
      </c>
      <c r="C47" s="113" t="s">
        <v>341</v>
      </c>
      <c r="D47" s="114" t="s">
        <v>25</v>
      </c>
      <c r="E47" s="127" t="s">
        <v>433</v>
      </c>
      <c r="F47" s="42"/>
      <c r="G47" s="42"/>
      <c r="H47" s="116">
        <v>193</v>
      </c>
      <c r="I47" s="42"/>
      <c r="J47" s="125" t="s">
        <v>380</v>
      </c>
      <c r="K47" s="117" t="s">
        <v>311</v>
      </c>
      <c r="L47" s="119">
        <v>1</v>
      </c>
      <c r="M47" s="126">
        <v>100</v>
      </c>
      <c r="N47" s="120">
        <v>100</v>
      </c>
      <c r="O47" s="26"/>
      <c r="P47" s="15" t="e">
        <f>SUMIF('[1]Planned Maint v6.2 CSV File'!A:A,J47,'[1]Planned Maint v6.2 CSV File'!I:I)</f>
        <v>#VALUE!</v>
      </c>
      <c r="Q47" s="16">
        <f t="shared" si="6"/>
        <v>100</v>
      </c>
      <c r="R47" s="52" t="str">
        <f>IF(J47="Prov Sum","",IF(MATCH(J47,'[1]Packet Rate Library'!J:J,0),VLOOKUP(J47,'[1]Packet Rate Library'!J:T,9,FALSE),""))</f>
        <v/>
      </c>
      <c r="S47" s="53" t="s">
        <v>382</v>
      </c>
      <c r="T47" s="16">
        <f t="shared" si="7"/>
        <v>100</v>
      </c>
      <c r="V47" s="117" t="s">
        <v>311</v>
      </c>
      <c r="W47" s="119">
        <v>1</v>
      </c>
      <c r="X47" s="53" t="s">
        <v>382</v>
      </c>
      <c r="Y47" s="91">
        <v>100</v>
      </c>
      <c r="Z47" s="26"/>
      <c r="AA47" s="100">
        <v>0</v>
      </c>
      <c r="AB47" s="101">
        <f t="shared" si="1"/>
        <v>0</v>
      </c>
      <c r="AC47" s="103">
        <v>0</v>
      </c>
      <c r="AD47" s="104">
        <f t="shared" si="2"/>
        <v>0</v>
      </c>
      <c r="AE47" s="157">
        <f t="shared" si="3"/>
        <v>0</v>
      </c>
    </row>
    <row r="48" spans="1:31" ht="16.5" thickBot="1" x14ac:dyDescent="0.3">
      <c r="A48" s="29"/>
      <c r="B48" s="112" t="s">
        <v>229</v>
      </c>
      <c r="C48" s="113" t="s">
        <v>341</v>
      </c>
      <c r="D48" s="114" t="s">
        <v>25</v>
      </c>
      <c r="E48" s="127" t="s">
        <v>434</v>
      </c>
      <c r="F48" s="42"/>
      <c r="G48" s="42"/>
      <c r="H48" s="116">
        <v>194</v>
      </c>
      <c r="I48" s="42"/>
      <c r="J48" s="125" t="s">
        <v>380</v>
      </c>
      <c r="K48" s="117" t="s">
        <v>311</v>
      </c>
      <c r="L48" s="119">
        <v>1</v>
      </c>
      <c r="M48" s="126">
        <v>350</v>
      </c>
      <c r="N48" s="120">
        <v>350</v>
      </c>
      <c r="O48" s="26"/>
      <c r="P48" s="15" t="e">
        <f>SUMIF('[1]Planned Maint v6.2 CSV File'!A:A,J48,'[1]Planned Maint v6.2 CSV File'!I:I)</f>
        <v>#VALUE!</v>
      </c>
      <c r="Q48" s="16">
        <f t="shared" si="6"/>
        <v>350</v>
      </c>
      <c r="R48" s="52" t="str">
        <f>IF(J48="Prov Sum","",IF(MATCH(J48,'[1]Packet Rate Library'!J:J,0),VLOOKUP(J48,'[1]Packet Rate Library'!J:T,9,FALSE),""))</f>
        <v/>
      </c>
      <c r="S48" s="53" t="s">
        <v>382</v>
      </c>
      <c r="T48" s="16">
        <f t="shared" si="7"/>
        <v>350</v>
      </c>
      <c r="V48" s="117" t="s">
        <v>311</v>
      </c>
      <c r="W48" s="119">
        <v>1</v>
      </c>
      <c r="X48" s="53" t="s">
        <v>382</v>
      </c>
      <c r="Y48" s="91">
        <v>350</v>
      </c>
      <c r="Z48" s="26"/>
      <c r="AA48" s="100">
        <v>0</v>
      </c>
      <c r="AB48" s="101">
        <f t="shared" si="1"/>
        <v>0</v>
      </c>
      <c r="AC48" s="103">
        <v>0</v>
      </c>
      <c r="AD48" s="104">
        <f t="shared" si="2"/>
        <v>0</v>
      </c>
      <c r="AE48" s="157">
        <f t="shared" si="3"/>
        <v>0</v>
      </c>
    </row>
    <row r="49" spans="1:31" ht="15.75" thickBot="1" x14ac:dyDescent="0.3">
      <c r="A49" s="29"/>
      <c r="B49" s="30"/>
      <c r="C49" s="31"/>
      <c r="D49" s="32"/>
      <c r="E49" s="33"/>
      <c r="F49" s="29"/>
      <c r="G49" s="29"/>
      <c r="H49" s="34"/>
      <c r="I49" s="29"/>
      <c r="J49" s="35"/>
      <c r="K49" s="29"/>
      <c r="L49" s="36"/>
      <c r="M49" s="35"/>
      <c r="N49" s="25"/>
      <c r="O49" s="26"/>
      <c r="P49" s="24"/>
      <c r="Q49" s="50"/>
      <c r="R49" s="50"/>
      <c r="S49" s="50"/>
      <c r="T49" s="50"/>
    </row>
    <row r="50" spans="1:31" ht="15.75" thickBot="1" x14ac:dyDescent="0.3">
      <c r="S50" s="88" t="s">
        <v>5</v>
      </c>
      <c r="T50" s="89">
        <f>SUM(T8:T48)</f>
        <v>8106.5147470000011</v>
      </c>
      <c r="U50" s="84"/>
      <c r="V50" s="29"/>
      <c r="W50" s="36"/>
      <c r="X50" s="88" t="s">
        <v>5</v>
      </c>
      <c r="Y50" s="89">
        <f>SUM(Y8:Y48)</f>
        <v>8106.5147470000011</v>
      </c>
      <c r="Z50" s="26"/>
      <c r="AA50" s="98"/>
      <c r="AB50" s="143">
        <f>SUM(AB8:AB48)</f>
        <v>0</v>
      </c>
      <c r="AC50" s="98"/>
      <c r="AD50" s="144">
        <f>SUM(AD8:AD48)</f>
        <v>0</v>
      </c>
      <c r="AE50" s="156">
        <f>SUM(AE8:AE48)</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2 S8:S9 S11 S13:S14 S16:S22 S26:S27 S35:S48 X29:X32 X8:X9 X11 X13:X14 X16:X22 X26:X27 X35:X48" xr:uid="{00000000-0002-0000-0E00-000000000000}">
      <formula1>P8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AE34"/>
  <sheetViews>
    <sheetView topLeftCell="B1" zoomScale="70" zoomScaleNormal="70" workbookViewId="0">
      <pane xSplit="9" ySplit="5" topLeftCell="K21" activePane="bottomRight" state="frozen"/>
      <selection activeCell="B1" sqref="B1"/>
      <selection pane="topRight" activeCell="K1" sqref="K1"/>
      <selection pane="bottomLeft" activeCell="B6" sqref="B6"/>
      <selection pane="bottomRight" activeCell="AA30" sqref="AA30"/>
    </sheetView>
  </sheetViews>
  <sheetFormatPr defaultRowHeight="15" x14ac:dyDescent="0.25"/>
  <cols>
    <col min="1" max="1" width="14.5703125" hidden="1" customWidth="1"/>
    <col min="2" max="2" width="18.140625" customWidth="1"/>
    <col min="3" max="3" width="22.7109375" customWidth="1"/>
    <col min="4" max="4" width="12.7109375" customWidth="1"/>
    <col min="5" max="5" width="76.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09" t="s">
        <v>460</v>
      </c>
      <c r="C3" s="19"/>
      <c r="D3" s="20"/>
      <c r="E3" s="21"/>
      <c r="F3" s="22"/>
      <c r="G3" s="22"/>
      <c r="H3" s="23"/>
      <c r="I3" s="22"/>
      <c r="J3" s="24"/>
      <c r="K3" s="22"/>
      <c r="L3" s="25"/>
      <c r="M3" s="24"/>
      <c r="N3" s="25"/>
      <c r="O3" s="26"/>
      <c r="P3" s="27"/>
      <c r="Q3" s="28"/>
      <c r="R3" s="24"/>
      <c r="S3" s="24"/>
      <c r="T3" s="24"/>
    </row>
    <row r="4" spans="1:31" ht="15.75" thickBot="1" x14ac:dyDescent="0.3">
      <c r="A4" s="29"/>
      <c r="B4" s="98"/>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5" t="s">
        <v>271</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111"/>
      <c r="C6" s="45"/>
      <c r="D6" s="45"/>
      <c r="E6" s="42"/>
      <c r="F6" s="42"/>
      <c r="G6" s="42"/>
      <c r="H6" s="47"/>
      <c r="I6" s="42"/>
      <c r="J6" s="42"/>
      <c r="K6" s="42"/>
      <c r="L6" s="139"/>
      <c r="M6" s="42"/>
      <c r="N6" s="139"/>
      <c r="O6" s="2"/>
      <c r="P6" s="27"/>
      <c r="Q6" s="28"/>
      <c r="R6" s="50"/>
      <c r="S6" s="50"/>
      <c r="T6" s="50"/>
      <c r="AA6" s="98"/>
      <c r="AB6" s="98"/>
      <c r="AC6" s="98"/>
      <c r="AD6" s="98"/>
    </row>
    <row r="7" spans="1:31" ht="15.75" thickBot="1" x14ac:dyDescent="0.3">
      <c r="A7" s="42" t="s">
        <v>436</v>
      </c>
      <c r="B7" s="5" t="s">
        <v>271</v>
      </c>
      <c r="C7" s="6" t="s">
        <v>372</v>
      </c>
      <c r="D7" s="7" t="s">
        <v>379</v>
      </c>
      <c r="E7" s="8"/>
      <c r="F7" s="42"/>
      <c r="G7" s="42"/>
      <c r="H7" s="10"/>
      <c r="I7" s="42"/>
      <c r="J7" s="11"/>
      <c r="K7" s="11"/>
      <c r="L7" s="11"/>
      <c r="M7" s="11"/>
      <c r="N7" s="11"/>
      <c r="O7" s="26"/>
      <c r="P7" s="24"/>
      <c r="Q7" s="50"/>
      <c r="R7" s="50"/>
      <c r="S7" s="50"/>
      <c r="T7" s="50"/>
      <c r="AA7" s="98"/>
      <c r="AB7" s="98"/>
      <c r="AC7" s="98"/>
      <c r="AD7" s="98"/>
    </row>
    <row r="8" spans="1:31" ht="75.75" thickBot="1" x14ac:dyDescent="0.3">
      <c r="A8" s="42"/>
      <c r="B8" s="5" t="s">
        <v>271</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271</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32" si="0">W9*X9</f>
        <v>399.99552</v>
      </c>
      <c r="Z9" s="26"/>
      <c r="AA9" s="100">
        <v>0</v>
      </c>
      <c r="AB9" s="101">
        <f t="shared" ref="AB9:AB32" si="1">Y9*AA9</f>
        <v>0</v>
      </c>
      <c r="AC9" s="103">
        <v>0</v>
      </c>
      <c r="AD9" s="104">
        <f t="shared" ref="AD9:AD31" si="2">Y9*AC9</f>
        <v>0</v>
      </c>
      <c r="AE9" s="157">
        <f t="shared" ref="AE9:AE32" si="3">AB9-AD9</f>
        <v>0</v>
      </c>
    </row>
    <row r="10" spans="1:31" ht="15.75" thickBot="1" x14ac:dyDescent="0.3">
      <c r="A10" s="22"/>
      <c r="B10" s="5" t="s">
        <v>271</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271</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271</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5.75" thickBot="1" x14ac:dyDescent="0.3">
      <c r="A13" s="22"/>
      <c r="B13" s="5" t="s">
        <v>271</v>
      </c>
      <c r="C13" s="54" t="s">
        <v>189</v>
      </c>
      <c r="D13" s="7" t="s">
        <v>379</v>
      </c>
      <c r="E13" s="8"/>
      <c r="F13" s="9"/>
      <c r="G13" s="9"/>
      <c r="H13" s="10"/>
      <c r="I13" s="9"/>
      <c r="J13" s="11"/>
      <c r="K13" s="12"/>
      <c r="L13" s="51"/>
      <c r="M13" s="11"/>
      <c r="N13" s="51"/>
      <c r="O13" s="26"/>
      <c r="P13" s="35"/>
      <c r="Q13" s="55"/>
      <c r="R13" s="55"/>
      <c r="S13" s="55"/>
      <c r="T13" s="55"/>
      <c r="V13" s="12"/>
      <c r="W13" s="51"/>
      <c r="X13" s="55"/>
      <c r="Y13" s="91"/>
      <c r="Z13" s="26"/>
      <c r="AA13" s="100"/>
      <c r="AB13" s="101"/>
      <c r="AC13" s="103"/>
      <c r="AD13" s="104"/>
      <c r="AE13" s="157">
        <f t="shared" si="3"/>
        <v>0</v>
      </c>
    </row>
    <row r="14" spans="1:31" ht="61.5" thickBot="1" x14ac:dyDescent="0.3">
      <c r="A14" s="22"/>
      <c r="B14" s="5" t="s">
        <v>271</v>
      </c>
      <c r="C14" s="54" t="s">
        <v>189</v>
      </c>
      <c r="D14" s="7" t="s">
        <v>25</v>
      </c>
      <c r="E14" s="153" t="s">
        <v>524</v>
      </c>
      <c r="F14" s="9"/>
      <c r="G14" s="9"/>
      <c r="H14" s="10">
        <v>6.91</v>
      </c>
      <c r="I14" s="9"/>
      <c r="J14" s="11" t="s">
        <v>338</v>
      </c>
      <c r="K14" s="12" t="s">
        <v>79</v>
      </c>
      <c r="L14" s="51">
        <v>12</v>
      </c>
      <c r="M14" s="13">
        <v>20.13</v>
      </c>
      <c r="N14" s="51">
        <v>241.56</v>
      </c>
      <c r="O14" s="26"/>
      <c r="P14" s="15" t="e">
        <f>SUMIF('[1]Planned Maint v6.2 CSV File'!A:A,J14,'[1]Planned Maint v6.2 CSV File'!I:I)</f>
        <v>#VALUE!</v>
      </c>
      <c r="Q14" s="16" t="e">
        <f>IF(J14="PROV SUM",N14,L14*P14)</f>
        <v>#VALUE!</v>
      </c>
      <c r="R14" s="52">
        <f>IF(J14="Prov Sum","",IF(MATCH(J14,'[1]Packet Rate Library'!J:J,0),VLOOKUP(J14,'[1]Packet Rate Library'!J:T,9,FALSE),""))</f>
        <v>0</v>
      </c>
      <c r="S14" s="53">
        <v>14.594249999999999</v>
      </c>
      <c r="T14" s="16">
        <f>IF(J14="SC024",N14,IF(ISERROR(S14),"",IF(J14="PROV SUM",N14,L14*S14)))</f>
        <v>175.13099999999997</v>
      </c>
      <c r="V14" s="12" t="s">
        <v>79</v>
      </c>
      <c r="W14" s="51">
        <v>12</v>
      </c>
      <c r="X14" s="53">
        <v>14.594249999999999</v>
      </c>
      <c r="Y14" s="91">
        <f t="shared" si="0"/>
        <v>175.13099999999997</v>
      </c>
      <c r="Z14" s="26"/>
      <c r="AA14" s="100">
        <v>0</v>
      </c>
      <c r="AB14" s="101">
        <f t="shared" si="1"/>
        <v>0</v>
      </c>
      <c r="AC14" s="103">
        <v>0</v>
      </c>
      <c r="AD14" s="104">
        <f t="shared" si="2"/>
        <v>0</v>
      </c>
      <c r="AE14" s="157">
        <f t="shared" si="3"/>
        <v>0</v>
      </c>
    </row>
    <row r="15" spans="1:31" ht="45.75" thickBot="1" x14ac:dyDescent="0.3">
      <c r="A15" s="22"/>
      <c r="B15" s="5" t="s">
        <v>271</v>
      </c>
      <c r="C15" s="54" t="s">
        <v>189</v>
      </c>
      <c r="D15" s="7" t="s">
        <v>25</v>
      </c>
      <c r="E15" s="8" t="s">
        <v>461</v>
      </c>
      <c r="F15" s="9"/>
      <c r="G15" s="9"/>
      <c r="H15" s="10">
        <v>6.2030000000000296</v>
      </c>
      <c r="I15" s="9"/>
      <c r="J15" s="11" t="s">
        <v>233</v>
      </c>
      <c r="K15" s="12" t="s">
        <v>139</v>
      </c>
      <c r="L15" s="51">
        <v>1</v>
      </c>
      <c r="M15" s="13">
        <v>21.61</v>
      </c>
      <c r="N15" s="51">
        <v>21.61</v>
      </c>
      <c r="O15" s="26"/>
      <c r="P15" s="15" t="e">
        <f>SUMIF('[1]Planned Maint v6.2 CSV File'!A:A,J15,'[1]Planned Maint v6.2 CSV File'!I:I)</f>
        <v>#VALUE!</v>
      </c>
      <c r="Q15" s="16" t="e">
        <f>IF(J15="PROV SUM",N15,L15*P15)</f>
        <v>#VALUE!</v>
      </c>
      <c r="R15" s="52">
        <f>IF(J15="Prov Sum","",IF(MATCH(J15,'[1]Packet Rate Library'!J:J,0),VLOOKUP(J15,'[1]Packet Rate Library'!J:T,9,FALSE),""))</f>
        <v>0</v>
      </c>
      <c r="S15" s="53">
        <v>18.368499999999997</v>
      </c>
      <c r="T15" s="16">
        <f>IF(J15="SC024",N15,IF(ISERROR(S15),"",IF(J15="PROV SUM",N15,L15*S15)))</f>
        <v>18.368499999999997</v>
      </c>
      <c r="V15" s="12" t="s">
        <v>139</v>
      </c>
      <c r="W15" s="51">
        <v>1</v>
      </c>
      <c r="X15" s="53">
        <v>18.368499999999997</v>
      </c>
      <c r="Y15" s="91">
        <f t="shared" si="0"/>
        <v>18.368499999999997</v>
      </c>
      <c r="Z15" s="26"/>
      <c r="AA15" s="100">
        <v>0</v>
      </c>
      <c r="AB15" s="101">
        <f t="shared" si="1"/>
        <v>0</v>
      </c>
      <c r="AC15" s="103">
        <v>0</v>
      </c>
      <c r="AD15" s="104">
        <f t="shared" si="2"/>
        <v>0</v>
      </c>
      <c r="AE15" s="157">
        <f t="shared" si="3"/>
        <v>0</v>
      </c>
    </row>
    <row r="16" spans="1:31" ht="30.75" thickBot="1" x14ac:dyDescent="0.3">
      <c r="A16" s="22"/>
      <c r="B16" s="5" t="s">
        <v>271</v>
      </c>
      <c r="C16" s="54" t="s">
        <v>189</v>
      </c>
      <c r="D16" s="7" t="s">
        <v>25</v>
      </c>
      <c r="E16" s="8" t="s">
        <v>269</v>
      </c>
      <c r="F16" s="9"/>
      <c r="G16" s="9"/>
      <c r="H16" s="10">
        <v>6.2620000000000502</v>
      </c>
      <c r="I16" s="9"/>
      <c r="J16" s="11" t="s">
        <v>270</v>
      </c>
      <c r="K16" s="12" t="s">
        <v>79</v>
      </c>
      <c r="L16" s="51">
        <v>22</v>
      </c>
      <c r="M16" s="13">
        <v>16.86</v>
      </c>
      <c r="N16" s="51">
        <v>370.92</v>
      </c>
      <c r="O16" s="26"/>
      <c r="P16" s="15" t="e">
        <f>SUMIF('[1]Planned Maint v6.2 CSV File'!A:A,J16,'[1]Planned Maint v6.2 CSV File'!I:I)</f>
        <v>#VALUE!</v>
      </c>
      <c r="Q16" s="16" t="e">
        <f>IF(J16="PROV SUM",N16,L16*P16)</f>
        <v>#VALUE!</v>
      </c>
      <c r="R16" s="52">
        <f>IF(J16="Prov Sum","",IF(MATCH(J16,'[1]Packet Rate Library'!J:J,0),VLOOKUP(J16,'[1]Packet Rate Library'!J:T,9,FALSE),""))</f>
        <v>0</v>
      </c>
      <c r="S16" s="53">
        <v>14.331</v>
      </c>
      <c r="T16" s="16">
        <f>IF(J16="SC024",N16,IF(ISERROR(S16),"",IF(J16="PROV SUM",N16,L16*S16)))</f>
        <v>315.28199999999998</v>
      </c>
      <c r="V16" s="12" t="s">
        <v>79</v>
      </c>
      <c r="W16" s="51">
        <v>22</v>
      </c>
      <c r="X16" s="53">
        <v>14.331</v>
      </c>
      <c r="Y16" s="91">
        <f t="shared" si="0"/>
        <v>315.28199999999998</v>
      </c>
      <c r="Z16" s="26"/>
      <c r="AA16" s="100">
        <v>0</v>
      </c>
      <c r="AB16" s="101">
        <f t="shared" si="1"/>
        <v>0</v>
      </c>
      <c r="AC16" s="103">
        <v>0</v>
      </c>
      <c r="AD16" s="104">
        <f t="shared" si="2"/>
        <v>0</v>
      </c>
      <c r="AE16" s="157">
        <f t="shared" si="3"/>
        <v>0</v>
      </c>
    </row>
    <row r="17" spans="1:31" ht="30.75" thickBot="1" x14ac:dyDescent="0.3">
      <c r="A17" s="22"/>
      <c r="B17" s="5" t="s">
        <v>271</v>
      </c>
      <c r="C17" s="54" t="s">
        <v>189</v>
      </c>
      <c r="D17" s="7" t="s">
        <v>25</v>
      </c>
      <c r="E17" s="8" t="s">
        <v>272</v>
      </c>
      <c r="F17" s="9"/>
      <c r="G17" s="9"/>
      <c r="H17" s="10">
        <v>6.2630000000000496</v>
      </c>
      <c r="I17" s="9"/>
      <c r="J17" s="11" t="s">
        <v>273</v>
      </c>
      <c r="K17" s="12" t="s">
        <v>104</v>
      </c>
      <c r="L17" s="51">
        <v>44</v>
      </c>
      <c r="M17" s="13">
        <v>3.81</v>
      </c>
      <c r="N17" s="51">
        <v>167.64</v>
      </c>
      <c r="O17" s="26"/>
      <c r="P17" s="15" t="e">
        <f>SUMIF('[1]Planned Maint v6.2 CSV File'!A:A,J17,'[1]Planned Maint v6.2 CSV File'!I:I)</f>
        <v>#VALUE!</v>
      </c>
      <c r="Q17" s="16" t="e">
        <f>IF(J17="PROV SUM",N17,L17*P17)</f>
        <v>#VALUE!</v>
      </c>
      <c r="R17" s="52">
        <f>IF(J17="Prov Sum","",IF(MATCH(J17,'[1]Packet Rate Library'!J:J,0),VLOOKUP(J17,'[1]Packet Rate Library'!J:T,9,FALSE),""))</f>
        <v>0</v>
      </c>
      <c r="S17" s="53">
        <v>3.2385000000000002</v>
      </c>
      <c r="T17" s="16">
        <f>IF(J17="SC024",N17,IF(ISERROR(S17),"",IF(J17="PROV SUM",N17,L17*S17)))</f>
        <v>142.494</v>
      </c>
      <c r="V17" s="12" t="s">
        <v>104</v>
      </c>
      <c r="W17" s="51">
        <v>44</v>
      </c>
      <c r="X17" s="53">
        <v>3.2385000000000002</v>
      </c>
      <c r="Y17" s="91">
        <f t="shared" si="0"/>
        <v>142.494</v>
      </c>
      <c r="Z17" s="26"/>
      <c r="AA17" s="100">
        <v>0</v>
      </c>
      <c r="AB17" s="101">
        <f t="shared" si="1"/>
        <v>0</v>
      </c>
      <c r="AC17" s="103">
        <v>0</v>
      </c>
      <c r="AD17" s="104">
        <f t="shared" si="2"/>
        <v>0</v>
      </c>
      <c r="AE17" s="157">
        <f t="shared" si="3"/>
        <v>0</v>
      </c>
    </row>
    <row r="18" spans="1:31" ht="45.75" thickBot="1" x14ac:dyDescent="0.3">
      <c r="A18" s="22"/>
      <c r="B18" s="5" t="s">
        <v>271</v>
      </c>
      <c r="C18" s="54" t="s">
        <v>189</v>
      </c>
      <c r="D18" s="7" t="s">
        <v>25</v>
      </c>
      <c r="E18" s="8" t="s">
        <v>274</v>
      </c>
      <c r="F18" s="9"/>
      <c r="G18" s="9"/>
      <c r="H18" s="10">
        <v>6.26400000000005</v>
      </c>
      <c r="I18" s="9"/>
      <c r="J18" s="11" t="s">
        <v>275</v>
      </c>
      <c r="K18" s="12" t="s">
        <v>139</v>
      </c>
      <c r="L18" s="51">
        <v>2</v>
      </c>
      <c r="M18" s="13">
        <v>9.67</v>
      </c>
      <c r="N18" s="51">
        <v>19.34</v>
      </c>
      <c r="O18" s="26"/>
      <c r="P18" s="15" t="e">
        <f>SUMIF('[1]Planned Maint v6.2 CSV File'!A:A,J18,'[1]Planned Maint v6.2 CSV File'!I:I)</f>
        <v>#VALUE!</v>
      </c>
      <c r="Q18" s="16" t="e">
        <f>IF(J18="PROV SUM",N18,L18*P18)</f>
        <v>#VALUE!</v>
      </c>
      <c r="R18" s="52">
        <f>IF(J18="Prov Sum","",IF(MATCH(J18,'[1]Packet Rate Library'!J:J,0),VLOOKUP(J18,'[1]Packet Rate Library'!J:T,9,FALSE),""))</f>
        <v>0</v>
      </c>
      <c r="S18" s="53">
        <v>8.2195</v>
      </c>
      <c r="T18" s="16">
        <f>IF(J18="SC024",N18,IF(ISERROR(S18),"",IF(J18="PROV SUM",N18,L18*S18)))</f>
        <v>16.439</v>
      </c>
      <c r="V18" s="12" t="s">
        <v>139</v>
      </c>
      <c r="W18" s="51">
        <v>2</v>
      </c>
      <c r="X18" s="53">
        <v>8.2195</v>
      </c>
      <c r="Y18" s="91">
        <f t="shared" si="0"/>
        <v>16.439</v>
      </c>
      <c r="Z18" s="26"/>
      <c r="AA18" s="100">
        <v>0</v>
      </c>
      <c r="AB18" s="101">
        <f t="shared" si="1"/>
        <v>0</v>
      </c>
      <c r="AC18" s="103">
        <v>0</v>
      </c>
      <c r="AD18" s="104">
        <f t="shared" si="2"/>
        <v>0</v>
      </c>
      <c r="AE18" s="157">
        <f t="shared" si="3"/>
        <v>0</v>
      </c>
    </row>
    <row r="19" spans="1:31" ht="15.75" thickBot="1" x14ac:dyDescent="0.3">
      <c r="A19" s="22"/>
      <c r="B19" s="5" t="s">
        <v>271</v>
      </c>
      <c r="C19" s="54" t="s">
        <v>72</v>
      </c>
      <c r="D19" s="7" t="s">
        <v>379</v>
      </c>
      <c r="E19" s="8"/>
      <c r="F19" s="9"/>
      <c r="G19" s="9"/>
      <c r="H19" s="10"/>
      <c r="I19" s="9"/>
      <c r="J19" s="11"/>
      <c r="K19" s="12"/>
      <c r="L19" s="51"/>
      <c r="M19" s="11"/>
      <c r="N19" s="51"/>
      <c r="O19" s="56"/>
      <c r="P19" s="35"/>
      <c r="Q19" s="55"/>
      <c r="R19" s="55"/>
      <c r="S19" s="55"/>
      <c r="T19" s="55"/>
      <c r="V19" s="12"/>
      <c r="W19" s="51"/>
      <c r="X19" s="55"/>
      <c r="Y19" s="91">
        <f t="shared" si="0"/>
        <v>0</v>
      </c>
      <c r="Z19" s="26"/>
      <c r="AA19" s="100">
        <v>0</v>
      </c>
      <c r="AB19" s="101">
        <f t="shared" si="1"/>
        <v>0</v>
      </c>
      <c r="AC19" s="103">
        <v>0</v>
      </c>
      <c r="AD19" s="104">
        <f t="shared" si="2"/>
        <v>0</v>
      </c>
      <c r="AE19" s="157">
        <f t="shared" si="3"/>
        <v>0</v>
      </c>
    </row>
    <row r="20" spans="1:31" ht="105.75" thickBot="1" x14ac:dyDescent="0.3">
      <c r="A20" s="22"/>
      <c r="B20" s="5" t="s">
        <v>271</v>
      </c>
      <c r="C20" s="54" t="s">
        <v>72</v>
      </c>
      <c r="D20" s="7" t="s">
        <v>25</v>
      </c>
      <c r="E20" s="8" t="s">
        <v>424</v>
      </c>
      <c r="F20" s="9"/>
      <c r="G20" s="9"/>
      <c r="H20" s="10">
        <v>3.1799999999999899</v>
      </c>
      <c r="I20" s="9"/>
      <c r="J20" s="11" t="s">
        <v>106</v>
      </c>
      <c r="K20" s="12" t="s">
        <v>79</v>
      </c>
      <c r="L20" s="51">
        <v>2</v>
      </c>
      <c r="M20" s="13">
        <v>10.17</v>
      </c>
      <c r="N20" s="51">
        <v>20.34</v>
      </c>
      <c r="O20" s="56"/>
      <c r="P20" s="15" t="e">
        <f>SUMIF('[1]Planned Maint v6.2 CSV File'!A:A,J20,'[1]Planned Maint v6.2 CSV File'!I:I)</f>
        <v>#VALUE!</v>
      </c>
      <c r="Q20" s="16" t="e">
        <f>IF(J20="PROV SUM",N20,L20*P20)</f>
        <v>#VALUE!</v>
      </c>
      <c r="R20" s="52">
        <f>IF(J20="Prov Sum","",IF(MATCH(J20,'[1]Packet Rate Library'!J:J,0),VLOOKUP(J20,'[1]Packet Rate Library'!J:T,9,FALSE),""))</f>
        <v>0</v>
      </c>
      <c r="S20" s="53">
        <v>8.136000000000001</v>
      </c>
      <c r="T20" s="16">
        <f>IF(J20="SC024",N20,IF(ISERROR(S20),"",IF(J20="PROV SUM",N20,L20*S20)))</f>
        <v>16.272000000000002</v>
      </c>
      <c r="V20" s="12" t="s">
        <v>79</v>
      </c>
      <c r="W20" s="51">
        <v>2</v>
      </c>
      <c r="X20" s="53">
        <v>8.136000000000001</v>
      </c>
      <c r="Y20" s="91">
        <f t="shared" si="0"/>
        <v>16.272000000000002</v>
      </c>
      <c r="Z20" s="26"/>
      <c r="AA20" s="100">
        <v>0</v>
      </c>
      <c r="AB20" s="101">
        <f t="shared" si="1"/>
        <v>0</v>
      </c>
      <c r="AC20" s="103">
        <v>0</v>
      </c>
      <c r="AD20" s="104">
        <f t="shared" si="2"/>
        <v>0</v>
      </c>
      <c r="AE20" s="157">
        <f t="shared" si="3"/>
        <v>0</v>
      </c>
    </row>
    <row r="21" spans="1:31" ht="45.75" thickBot="1" x14ac:dyDescent="0.3">
      <c r="A21" s="22"/>
      <c r="B21" s="5" t="s">
        <v>271</v>
      </c>
      <c r="C21" s="54" t="s">
        <v>72</v>
      </c>
      <c r="D21" s="7" t="s">
        <v>25</v>
      </c>
      <c r="E21" s="8" t="s">
        <v>462</v>
      </c>
      <c r="F21" s="9"/>
      <c r="G21" s="9"/>
      <c r="H21" s="10">
        <v>3.3640000000000101</v>
      </c>
      <c r="I21" s="9"/>
      <c r="J21" s="11" t="s">
        <v>155</v>
      </c>
      <c r="K21" s="12" t="s">
        <v>139</v>
      </c>
      <c r="L21" s="51">
        <v>2</v>
      </c>
      <c r="M21" s="13">
        <v>20.13</v>
      </c>
      <c r="N21" s="51">
        <v>40.26</v>
      </c>
      <c r="O21" s="56"/>
      <c r="P21" s="15" t="e">
        <f>SUMIF('[1]Planned Maint v6.2 CSV File'!A:A,J21,'[1]Planned Maint v6.2 CSV File'!I:I)</f>
        <v>#VALUE!</v>
      </c>
      <c r="Q21" s="16" t="e">
        <f>IF(J21="PROV SUM",N21,L21*P21)</f>
        <v>#VALUE!</v>
      </c>
      <c r="R21" s="52">
        <f>IF(J21="Prov Sum","",IF(MATCH(J21,'[1]Packet Rate Library'!J:J,0),VLOOKUP(J21,'[1]Packet Rate Library'!J:T,9,FALSE),""))</f>
        <v>0</v>
      </c>
      <c r="S21" s="53">
        <v>14.918342999999998</v>
      </c>
      <c r="T21" s="16">
        <f>IF(J21="SC024",N21,IF(ISERROR(S21),"",IF(J21="PROV SUM",N21,L21*S21)))</f>
        <v>29.836685999999997</v>
      </c>
      <c r="V21" s="12" t="s">
        <v>139</v>
      </c>
      <c r="W21" s="51">
        <v>2</v>
      </c>
      <c r="X21" s="53">
        <v>14.918342999999998</v>
      </c>
      <c r="Y21" s="91">
        <f t="shared" si="0"/>
        <v>29.836685999999997</v>
      </c>
      <c r="Z21" s="26"/>
      <c r="AA21" s="100">
        <v>0</v>
      </c>
      <c r="AB21" s="101">
        <f t="shared" si="1"/>
        <v>0</v>
      </c>
      <c r="AC21" s="103">
        <v>0</v>
      </c>
      <c r="AD21" s="104">
        <f t="shared" si="2"/>
        <v>0</v>
      </c>
      <c r="AE21" s="157">
        <f t="shared" si="3"/>
        <v>0</v>
      </c>
    </row>
    <row r="22" spans="1:31" ht="15.75" thickBot="1" x14ac:dyDescent="0.3">
      <c r="A22" s="22"/>
      <c r="B22" s="5" t="s">
        <v>271</v>
      </c>
      <c r="C22" s="54" t="s">
        <v>164</v>
      </c>
      <c r="D22" s="7" t="s">
        <v>379</v>
      </c>
      <c r="E22" s="8"/>
      <c r="F22" s="9"/>
      <c r="G22" s="9"/>
      <c r="H22" s="10"/>
      <c r="I22" s="9"/>
      <c r="J22" s="11"/>
      <c r="K22" s="12"/>
      <c r="L22" s="51"/>
      <c r="M22" s="11"/>
      <c r="N22" s="51"/>
      <c r="O22" s="56"/>
      <c r="P22" s="35"/>
      <c r="Q22" s="55"/>
      <c r="R22" s="55"/>
      <c r="S22" s="55"/>
      <c r="T22" s="55"/>
      <c r="V22" s="12"/>
      <c r="W22" s="51"/>
      <c r="X22" s="55"/>
      <c r="Y22" s="91">
        <f t="shared" si="0"/>
        <v>0</v>
      </c>
      <c r="Z22" s="26"/>
      <c r="AA22" s="100">
        <v>0</v>
      </c>
      <c r="AB22" s="101">
        <f t="shared" si="1"/>
        <v>0</v>
      </c>
      <c r="AC22" s="103">
        <v>0</v>
      </c>
      <c r="AD22" s="104">
        <f t="shared" si="2"/>
        <v>0</v>
      </c>
      <c r="AE22" s="157">
        <f t="shared" si="3"/>
        <v>0</v>
      </c>
    </row>
    <row r="23" spans="1:31" ht="90.75" thickBot="1" x14ac:dyDescent="0.3">
      <c r="A23" s="22"/>
      <c r="B23" s="5" t="s">
        <v>271</v>
      </c>
      <c r="C23" s="54" t="s">
        <v>164</v>
      </c>
      <c r="D23" s="7" t="s">
        <v>25</v>
      </c>
      <c r="E23" s="8" t="s">
        <v>169</v>
      </c>
      <c r="F23" s="9"/>
      <c r="G23" s="9"/>
      <c r="H23" s="10">
        <v>4.8899999999999801</v>
      </c>
      <c r="I23" s="9"/>
      <c r="J23" s="11" t="s">
        <v>170</v>
      </c>
      <c r="K23" s="12" t="s">
        <v>75</v>
      </c>
      <c r="L23" s="51">
        <v>6</v>
      </c>
      <c r="M23" s="13">
        <v>29.05</v>
      </c>
      <c r="N23" s="51">
        <v>174.3</v>
      </c>
      <c r="O23" s="56"/>
      <c r="P23" s="15" t="e">
        <f>SUMIF('[1]Planned Maint v6.2 CSV File'!A:A,J23,'[1]Planned Maint v6.2 CSV File'!I:I)</f>
        <v>#VALUE!</v>
      </c>
      <c r="Q23" s="16" t="e">
        <f>IF(J23="PROV SUM",N23,L23*P23)</f>
        <v>#VALUE!</v>
      </c>
      <c r="R23" s="52">
        <f>IF(J23="Prov Sum","",IF(MATCH(J23,'[1]Packet Rate Library'!J:J,0),VLOOKUP(J23,'[1]Packet Rate Library'!J:T,9,FALSE),""))</f>
        <v>0</v>
      </c>
      <c r="S23" s="53">
        <v>25.752824999999998</v>
      </c>
      <c r="T23" s="16">
        <f>IF(J23="SC024",N23,IF(ISERROR(S23),"",IF(J23="PROV SUM",N23,L23*S23)))</f>
        <v>154.51694999999998</v>
      </c>
      <c r="V23" s="12" t="s">
        <v>75</v>
      </c>
      <c r="W23" s="51">
        <v>6</v>
      </c>
      <c r="X23" s="53">
        <v>25.752824999999998</v>
      </c>
      <c r="Y23" s="91">
        <f t="shared" si="0"/>
        <v>154.51694999999998</v>
      </c>
      <c r="Z23" s="26"/>
      <c r="AA23" s="100">
        <v>0</v>
      </c>
      <c r="AB23" s="101">
        <f t="shared" si="1"/>
        <v>0</v>
      </c>
      <c r="AC23" s="103">
        <v>0</v>
      </c>
      <c r="AD23" s="104">
        <f t="shared" si="2"/>
        <v>0</v>
      </c>
      <c r="AE23" s="157">
        <f t="shared" si="3"/>
        <v>0</v>
      </c>
    </row>
    <row r="24" spans="1:31" ht="90.75" thickBot="1" x14ac:dyDescent="0.3">
      <c r="A24" s="22"/>
      <c r="B24" s="57" t="s">
        <v>271</v>
      </c>
      <c r="C24" s="58" t="s">
        <v>164</v>
      </c>
      <c r="D24" s="59" t="s">
        <v>25</v>
      </c>
      <c r="E24" s="60" t="s">
        <v>173</v>
      </c>
      <c r="F24" s="61"/>
      <c r="G24" s="61"/>
      <c r="H24" s="62">
        <v>4.9099999999999797</v>
      </c>
      <c r="I24" s="61"/>
      <c r="J24" s="63" t="s">
        <v>174</v>
      </c>
      <c r="K24" s="64" t="s">
        <v>75</v>
      </c>
      <c r="L24" s="65">
        <v>5</v>
      </c>
      <c r="M24" s="66">
        <v>98.99</v>
      </c>
      <c r="N24" s="65">
        <v>494.95</v>
      </c>
      <c r="O24" s="56"/>
      <c r="P24" s="15" t="e">
        <f>SUMIF('[1]Planned Maint v6.2 CSV File'!A:A,J24,'[1]Planned Maint v6.2 CSV File'!I:I)</f>
        <v>#VALUE!</v>
      </c>
      <c r="Q24" s="16" t="e">
        <f>IF(J24="PROV SUM",N24,L24*P24)</f>
        <v>#VALUE!</v>
      </c>
      <c r="R24" s="52">
        <f>IF(J24="Prov Sum","",IF(MATCH(J24,'[1]Packet Rate Library'!J:J,0),VLOOKUP(J24,'[1]Packet Rate Library'!J:T,9,FALSE),""))</f>
        <v>0</v>
      </c>
      <c r="S24" s="53">
        <v>87.754634999999993</v>
      </c>
      <c r="T24" s="16">
        <f>IF(J24="SC024",N24,IF(ISERROR(S24),"",IF(J24="PROV SUM",N24,L24*S24)))</f>
        <v>438.77317499999998</v>
      </c>
      <c r="V24" s="64" t="s">
        <v>75</v>
      </c>
      <c r="W24" s="65">
        <v>5</v>
      </c>
      <c r="X24" s="53">
        <v>87.754634999999993</v>
      </c>
      <c r="Y24" s="91">
        <f t="shared" si="0"/>
        <v>438.77317499999998</v>
      </c>
      <c r="Z24" s="26"/>
      <c r="AA24" s="100">
        <v>0</v>
      </c>
      <c r="AB24" s="101">
        <f t="shared" si="1"/>
        <v>0</v>
      </c>
      <c r="AC24" s="103">
        <v>0</v>
      </c>
      <c r="AD24" s="104">
        <f t="shared" si="2"/>
        <v>0</v>
      </c>
      <c r="AE24" s="157">
        <f t="shared" si="3"/>
        <v>0</v>
      </c>
    </row>
    <row r="25" spans="1:31" ht="15.75" thickBot="1" x14ac:dyDescent="0.3">
      <c r="A25" s="22"/>
      <c r="B25" s="57" t="s">
        <v>271</v>
      </c>
      <c r="C25" s="58" t="s">
        <v>24</v>
      </c>
      <c r="D25" s="59" t="s">
        <v>379</v>
      </c>
      <c r="E25" s="60"/>
      <c r="F25" s="61"/>
      <c r="G25" s="61"/>
      <c r="H25" s="62"/>
      <c r="I25" s="61"/>
      <c r="J25" s="63"/>
      <c r="K25" s="64"/>
      <c r="L25" s="65"/>
      <c r="M25" s="63"/>
      <c r="N25" s="65"/>
      <c r="O25" s="56"/>
      <c r="P25" s="35"/>
      <c r="Q25" s="55"/>
      <c r="R25" s="55"/>
      <c r="S25" s="55"/>
      <c r="T25" s="55"/>
      <c r="V25" s="64"/>
      <c r="W25" s="65"/>
      <c r="X25" s="55"/>
      <c r="Y25" s="91">
        <f t="shared" si="0"/>
        <v>0</v>
      </c>
      <c r="Z25" s="26"/>
      <c r="AA25" s="100">
        <v>0</v>
      </c>
      <c r="AB25" s="101">
        <f t="shared" si="1"/>
        <v>0</v>
      </c>
      <c r="AC25" s="103">
        <v>0</v>
      </c>
      <c r="AD25" s="104">
        <f t="shared" si="2"/>
        <v>0</v>
      </c>
      <c r="AE25" s="157">
        <f t="shared" si="3"/>
        <v>0</v>
      </c>
    </row>
    <row r="26" spans="1:31" ht="120.75" thickBot="1" x14ac:dyDescent="0.3">
      <c r="A26" s="29"/>
      <c r="B26" s="67" t="s">
        <v>271</v>
      </c>
      <c r="C26" s="67" t="s">
        <v>24</v>
      </c>
      <c r="D26" s="68" t="s">
        <v>25</v>
      </c>
      <c r="E26" s="69" t="s">
        <v>26</v>
      </c>
      <c r="F26" s="70"/>
      <c r="G26" s="70"/>
      <c r="H26" s="71">
        <v>2.1</v>
      </c>
      <c r="I26" s="70"/>
      <c r="J26" s="72" t="s">
        <v>27</v>
      </c>
      <c r="K26" s="70" t="s">
        <v>28</v>
      </c>
      <c r="L26" s="73">
        <v>100</v>
      </c>
      <c r="M26" s="74">
        <v>12.92</v>
      </c>
      <c r="N26" s="75">
        <v>1292</v>
      </c>
      <c r="O26" s="26"/>
      <c r="P26" s="15" t="e">
        <f>SUMIF('[1]Planned Maint v6.2 CSV File'!A:A,J26,'[1]Planned Maint v6.2 CSV File'!I:I)</f>
        <v>#VALUE!</v>
      </c>
      <c r="Q26" s="16" t="e">
        <f>IF(J26="PROV SUM",N26,L26*P26)</f>
        <v>#VALUE!</v>
      </c>
      <c r="R26" s="52">
        <f>IF(J26="Prov Sum","",IF(MATCH(J26,'[1]Packet Rate Library'!J:J,0),VLOOKUP(J26,'[1]Packet Rate Library'!J:T,9,FALSE),""))</f>
        <v>0</v>
      </c>
      <c r="S26" s="53">
        <v>16.4084</v>
      </c>
      <c r="T26" s="16">
        <f>IF(J26="SC024",N26,IF(ISERROR(S26),"",IF(J26="PROV SUM",N26,L26*S26)))</f>
        <v>1640.8400000000001</v>
      </c>
      <c r="V26" s="70" t="s">
        <v>28</v>
      </c>
      <c r="W26" s="73">
        <v>100</v>
      </c>
      <c r="X26" s="53">
        <v>16.4084</v>
      </c>
      <c r="Y26" s="91">
        <f t="shared" si="0"/>
        <v>1640.8400000000001</v>
      </c>
      <c r="Z26" s="26"/>
      <c r="AA26" s="100">
        <v>0</v>
      </c>
      <c r="AB26" s="101">
        <f t="shared" si="1"/>
        <v>0</v>
      </c>
      <c r="AC26" s="103">
        <v>0</v>
      </c>
      <c r="AD26" s="104">
        <f t="shared" si="2"/>
        <v>0</v>
      </c>
      <c r="AE26" s="157">
        <f t="shared" si="3"/>
        <v>0</v>
      </c>
    </row>
    <row r="27" spans="1:31" ht="30.75" thickBot="1" x14ac:dyDescent="0.3">
      <c r="A27" s="29"/>
      <c r="B27" s="67" t="s">
        <v>271</v>
      </c>
      <c r="C27" s="67" t="s">
        <v>24</v>
      </c>
      <c r="D27" s="68" t="s">
        <v>25</v>
      </c>
      <c r="E27" s="69" t="s">
        <v>29</v>
      </c>
      <c r="F27" s="70"/>
      <c r="G27" s="70"/>
      <c r="H27" s="71">
        <v>2.5</v>
      </c>
      <c r="I27" s="70"/>
      <c r="J27" s="72" t="s">
        <v>30</v>
      </c>
      <c r="K27" s="70" t="s">
        <v>31</v>
      </c>
      <c r="L27" s="73">
        <v>1</v>
      </c>
      <c r="M27" s="74">
        <v>420</v>
      </c>
      <c r="N27" s="75">
        <v>420</v>
      </c>
      <c r="O27" s="26"/>
      <c r="P27" s="15" t="e">
        <f>SUMIF('[1]Planned Maint v6.2 CSV File'!A:A,J27,'[1]Planned Maint v6.2 CSV File'!I:I)</f>
        <v>#VALUE!</v>
      </c>
      <c r="Q27" s="16" t="e">
        <f>IF(J27="PROV SUM",N27,L27*P27)</f>
        <v>#VALUE!</v>
      </c>
      <c r="R27" s="52">
        <f>IF(J27="Prov Sum","",IF(MATCH(J27,'[1]Packet Rate Library'!J:J,0),VLOOKUP(J27,'[1]Packet Rate Library'!J:T,9,FALSE),""))</f>
        <v>0</v>
      </c>
      <c r="S27" s="53">
        <v>533.4</v>
      </c>
      <c r="T27" s="16">
        <f>IF(J27="SC024",N27,IF(ISERROR(S27),"",IF(J27="PROV SUM",N27,L27*S27)))</f>
        <v>533.4</v>
      </c>
      <c r="V27" s="70" t="s">
        <v>31</v>
      </c>
      <c r="W27" s="73">
        <v>1</v>
      </c>
      <c r="X27" s="53">
        <v>533.4</v>
      </c>
      <c r="Y27" s="91">
        <f t="shared" si="0"/>
        <v>533.4</v>
      </c>
      <c r="Z27" s="26"/>
      <c r="AA27" s="100">
        <v>0</v>
      </c>
      <c r="AB27" s="101">
        <f t="shared" si="1"/>
        <v>0</v>
      </c>
      <c r="AC27" s="103">
        <v>0</v>
      </c>
      <c r="AD27" s="104">
        <f t="shared" si="2"/>
        <v>0</v>
      </c>
      <c r="AE27" s="157">
        <f t="shared" si="3"/>
        <v>0</v>
      </c>
    </row>
    <row r="28" spans="1:31" ht="15.75" thickBot="1" x14ac:dyDescent="0.3">
      <c r="A28" s="29"/>
      <c r="B28" s="67" t="s">
        <v>271</v>
      </c>
      <c r="C28" s="67" t="s">
        <v>24</v>
      </c>
      <c r="D28" s="68" t="s">
        <v>25</v>
      </c>
      <c r="E28" s="69" t="s">
        <v>32</v>
      </c>
      <c r="F28" s="70"/>
      <c r="G28" s="70"/>
      <c r="H28" s="71">
        <v>2.6</v>
      </c>
      <c r="I28" s="70"/>
      <c r="J28" s="72" t="s">
        <v>33</v>
      </c>
      <c r="K28" s="70" t="s">
        <v>31</v>
      </c>
      <c r="L28" s="73">
        <v>1</v>
      </c>
      <c r="M28" s="74">
        <v>50</v>
      </c>
      <c r="N28" s="75">
        <v>50</v>
      </c>
      <c r="O28" s="26"/>
      <c r="P28" s="15" t="e">
        <f>SUMIF('[1]Planned Maint v6.2 CSV File'!A:A,J28,'[1]Planned Maint v6.2 CSV File'!I:I)</f>
        <v>#VALUE!</v>
      </c>
      <c r="Q28" s="16" t="e">
        <f>IF(J28="PROV SUM",N28,L28*P28)</f>
        <v>#VALUE!</v>
      </c>
      <c r="R28" s="52">
        <f>IF(J28="Prov Sum","",IF(MATCH(J28,'[1]Packet Rate Library'!J:J,0),VLOOKUP(J28,'[1]Packet Rate Library'!J:T,9,FALSE),""))</f>
        <v>0</v>
      </c>
      <c r="S28" s="53">
        <v>63.5</v>
      </c>
      <c r="T28" s="16">
        <f>IF(J28="SC024",N28,IF(ISERROR(S28),"",IF(J28="PROV SUM",N28,L28*S28)))</f>
        <v>63.5</v>
      </c>
      <c r="V28" s="70" t="s">
        <v>31</v>
      </c>
      <c r="W28" s="73">
        <v>1</v>
      </c>
      <c r="X28" s="53">
        <v>63.5</v>
      </c>
      <c r="Y28" s="91">
        <f t="shared" si="0"/>
        <v>63.5</v>
      </c>
      <c r="Z28" s="26"/>
      <c r="AA28" s="100">
        <v>0</v>
      </c>
      <c r="AB28" s="101">
        <f t="shared" si="1"/>
        <v>0</v>
      </c>
      <c r="AC28" s="103">
        <v>0</v>
      </c>
      <c r="AD28" s="104">
        <f t="shared" si="2"/>
        <v>0</v>
      </c>
      <c r="AE28" s="157">
        <f t="shared" si="3"/>
        <v>0</v>
      </c>
    </row>
    <row r="29" spans="1:31" ht="15.75" thickBot="1" x14ac:dyDescent="0.3">
      <c r="A29" s="29"/>
      <c r="B29" s="67" t="s">
        <v>271</v>
      </c>
      <c r="C29" s="67" t="s">
        <v>24</v>
      </c>
      <c r="D29" s="68" t="s">
        <v>25</v>
      </c>
      <c r="E29" s="69" t="s">
        <v>43</v>
      </c>
      <c r="F29" s="70"/>
      <c r="G29" s="70"/>
      <c r="H29" s="71">
        <v>2.17</v>
      </c>
      <c r="I29" s="70"/>
      <c r="J29" s="72" t="s">
        <v>44</v>
      </c>
      <c r="K29" s="70" t="s">
        <v>31</v>
      </c>
      <c r="L29" s="73">
        <v>1</v>
      </c>
      <c r="M29" s="74">
        <v>842</v>
      </c>
      <c r="N29" s="75">
        <v>842</v>
      </c>
      <c r="O29" s="26"/>
      <c r="P29" s="15" t="e">
        <f>SUMIF('[1]Planned Maint v6.2 CSV File'!A:A,J29,'[1]Planned Maint v6.2 CSV File'!I:I)</f>
        <v>#VALUE!</v>
      </c>
      <c r="Q29" s="16" t="e">
        <f>IF(J29="PROV SUM",N29,L29*P29)</f>
        <v>#VALUE!</v>
      </c>
      <c r="R29" s="52">
        <f>IF(J29="Prov Sum","",IF(MATCH(J29,'[1]Packet Rate Library'!J:J,0),VLOOKUP(J29,'[1]Packet Rate Library'!J:T,9,FALSE),""))</f>
        <v>0</v>
      </c>
      <c r="S29" s="53">
        <v>1069.3399999999999</v>
      </c>
      <c r="T29" s="16">
        <f>IF(J29="SC024",N29,IF(ISERROR(S29),"",IF(J29="PROV SUM",N29,L29*S29)))</f>
        <v>1069.3399999999999</v>
      </c>
      <c r="V29" s="70" t="s">
        <v>31</v>
      </c>
      <c r="W29" s="73">
        <v>1</v>
      </c>
      <c r="X29" s="53">
        <v>1069.3399999999999</v>
      </c>
      <c r="Y29" s="91">
        <f t="shared" si="0"/>
        <v>1069.3399999999999</v>
      </c>
      <c r="Z29" s="26"/>
      <c r="AA29" s="100">
        <v>0</v>
      </c>
      <c r="AB29" s="101">
        <f t="shared" si="1"/>
        <v>0</v>
      </c>
      <c r="AC29" s="103">
        <v>0</v>
      </c>
      <c r="AD29" s="104">
        <f t="shared" si="2"/>
        <v>0</v>
      </c>
      <c r="AE29" s="157">
        <f t="shared" si="3"/>
        <v>0</v>
      </c>
    </row>
    <row r="30" spans="1:31" ht="60.75" thickBot="1" x14ac:dyDescent="0.3">
      <c r="A30" s="29"/>
      <c r="B30" s="5" t="s">
        <v>271</v>
      </c>
      <c r="C30" s="67" t="s">
        <v>24</v>
      </c>
      <c r="D30" s="68" t="s">
        <v>25</v>
      </c>
      <c r="E30" s="69" t="s">
        <v>383</v>
      </c>
      <c r="F30" s="70"/>
      <c r="G30" s="70"/>
      <c r="H30" s="71"/>
      <c r="I30" s="70"/>
      <c r="J30" s="72" t="s">
        <v>384</v>
      </c>
      <c r="K30" s="70" t="s">
        <v>31</v>
      </c>
      <c r="L30" s="73"/>
      <c r="M30" s="74">
        <v>4.8300000000000003E-2</v>
      </c>
      <c r="N30" s="75">
        <f>VLOOKUP(B30,'[1]Project Overheads &amp; Scaffold'!$W:$AI,13,FALSE)</f>
        <v>0</v>
      </c>
      <c r="O30" s="26"/>
      <c r="P30" s="15" t="e">
        <f>SUMIF('[1]Planned Maint v6.2 CSV File'!A:A,J30,'[1]Planned Maint v6.2 CSV File'!I:I)</f>
        <v>#VALUE!</v>
      </c>
      <c r="Q30" s="16" t="e">
        <f>IF(J30="PROV SUM",N30,L30*P30)</f>
        <v>#VALUE!</v>
      </c>
      <c r="R30" s="52" t="e">
        <f>IF(J30="Prov Sum","",IF(MATCH(J30,'[1]Packet Rate Library'!J:J,0),VLOOKUP(J30,'[1]Packet Rate Library'!J:T,9,FALSE),""))</f>
        <v>#N/A</v>
      </c>
      <c r="S30" s="53" t="e">
        <v>#N/A</v>
      </c>
      <c r="T30" s="16">
        <f>IF(J30="SC024",N30,IF(ISERROR(S30),"",IF(J30="PROV SUM",N30,L30*S30)))</f>
        <v>0</v>
      </c>
      <c r="V30" s="70" t="s">
        <v>31</v>
      </c>
      <c r="W30" s="73"/>
      <c r="X30" s="53" t="e">
        <v>#N/A</v>
      </c>
      <c r="Y30" s="91"/>
      <c r="Z30" s="26"/>
      <c r="AA30" s="100">
        <v>0</v>
      </c>
      <c r="AB30" s="101">
        <f t="shared" si="1"/>
        <v>0</v>
      </c>
      <c r="AC30" s="103">
        <v>0</v>
      </c>
      <c r="AD30" s="104">
        <f t="shared" si="2"/>
        <v>0</v>
      </c>
      <c r="AE30" s="157">
        <f>AB30-AD30</f>
        <v>0</v>
      </c>
    </row>
    <row r="31" spans="1:31" ht="15.75" thickBot="1" x14ac:dyDescent="0.3">
      <c r="A31" s="29"/>
      <c r="B31" s="76" t="s">
        <v>271</v>
      </c>
      <c r="C31" s="67" t="s">
        <v>312</v>
      </c>
      <c r="D31" s="68" t="s">
        <v>379</v>
      </c>
      <c r="E31" s="69"/>
      <c r="F31" s="70"/>
      <c r="G31" s="70"/>
      <c r="H31" s="71"/>
      <c r="I31" s="70"/>
      <c r="J31" s="72"/>
      <c r="K31" s="70"/>
      <c r="L31" s="73"/>
      <c r="M31" s="72"/>
      <c r="N31" s="75"/>
      <c r="O31" s="26"/>
      <c r="P31" s="24"/>
      <c r="Q31" s="50"/>
      <c r="R31" s="50"/>
      <c r="S31" s="50"/>
      <c r="T31" s="50"/>
      <c r="V31" s="70"/>
      <c r="W31" s="73"/>
      <c r="X31" s="50"/>
      <c r="Y31" s="91">
        <f t="shared" si="0"/>
        <v>0</v>
      </c>
      <c r="Z31" s="26"/>
      <c r="AA31" s="100">
        <v>0</v>
      </c>
      <c r="AB31" s="101">
        <f t="shared" si="1"/>
        <v>0</v>
      </c>
      <c r="AC31" s="103">
        <v>0</v>
      </c>
      <c r="AD31" s="104">
        <f t="shared" si="2"/>
        <v>0</v>
      </c>
      <c r="AE31" s="157">
        <f t="shared" si="3"/>
        <v>0</v>
      </c>
    </row>
    <row r="32" spans="1:31" ht="60.75" thickBot="1" x14ac:dyDescent="0.3">
      <c r="A32" s="29"/>
      <c r="B32" s="76" t="s">
        <v>271</v>
      </c>
      <c r="C32" s="67" t="s">
        <v>312</v>
      </c>
      <c r="D32" s="68" t="s">
        <v>25</v>
      </c>
      <c r="E32" s="69" t="s">
        <v>313</v>
      </c>
      <c r="F32" s="70"/>
      <c r="G32" s="70"/>
      <c r="H32" s="71">
        <v>7.4000000000000199</v>
      </c>
      <c r="I32" s="70"/>
      <c r="J32" s="72" t="s">
        <v>314</v>
      </c>
      <c r="K32" s="70" t="s">
        <v>79</v>
      </c>
      <c r="L32" s="73">
        <v>18</v>
      </c>
      <c r="M32" s="77">
        <v>58.8</v>
      </c>
      <c r="N32" s="75">
        <v>1058.4000000000001</v>
      </c>
      <c r="O32" s="26"/>
      <c r="P32" s="15" t="e">
        <f>SUMIF('[1]Planned Maint v6.2 CSV File'!A:A,J32,'[1]Planned Maint v6.2 CSV File'!I:I)</f>
        <v>#VALUE!</v>
      </c>
      <c r="Q32" s="16" t="e">
        <f>IF(J32="PROV SUM",N32,L32*P32)</f>
        <v>#VALUE!</v>
      </c>
      <c r="R32" s="52">
        <f>IF(J32="Prov Sum","",IF(MATCH(J32,'[1]Packet Rate Library'!J:J,0),VLOOKUP(J32,'[1]Packet Rate Library'!J:T,9,FALSE),""))</f>
        <v>0</v>
      </c>
      <c r="S32" s="53">
        <v>48.351239999999997</v>
      </c>
      <c r="T32" s="16">
        <f>IF(J32="SC024",N32,IF(ISERROR(S32),"",IF(J32="PROV SUM",N32,L32*S32)))</f>
        <v>870.32231999999999</v>
      </c>
      <c r="V32" s="70" t="s">
        <v>79</v>
      </c>
      <c r="W32" s="73">
        <v>18</v>
      </c>
      <c r="X32" s="53">
        <v>48.351239999999997</v>
      </c>
      <c r="Y32" s="91">
        <f t="shared" si="0"/>
        <v>870.32231999999999</v>
      </c>
      <c r="Z32" s="26"/>
      <c r="AA32" s="100">
        <v>0</v>
      </c>
      <c r="AB32" s="101">
        <f t="shared" si="1"/>
        <v>0</v>
      </c>
      <c r="AC32" s="103">
        <v>0</v>
      </c>
      <c r="AD32" s="104">
        <f>Y32*AC32</f>
        <v>0</v>
      </c>
      <c r="AE32" s="157">
        <f t="shared" si="3"/>
        <v>0</v>
      </c>
    </row>
    <row r="33" spans="19:31" ht="15.75" thickBot="1" x14ac:dyDescent="0.3"/>
    <row r="34" spans="19:31" ht="15.75" thickBot="1" x14ac:dyDescent="0.3">
      <c r="S34" s="88" t="s">
        <v>5</v>
      </c>
      <c r="T34" s="89">
        <f>SUM(T8:T32)</f>
        <v>6106.8111509999999</v>
      </c>
      <c r="U34" s="84"/>
      <c r="V34" s="29"/>
      <c r="W34" s="36"/>
      <c r="X34" s="88" t="s">
        <v>5</v>
      </c>
      <c r="Y34" s="89">
        <f>SUM(Y8:Y32)</f>
        <v>6106.8111509999999</v>
      </c>
      <c r="Z34" s="26"/>
      <c r="AA34" s="98"/>
      <c r="AB34" s="143">
        <f>SUM(AB8:AB32)</f>
        <v>0</v>
      </c>
      <c r="AC34" s="98"/>
      <c r="AD34" s="144">
        <f>SUM(AD8:AD32)</f>
        <v>0</v>
      </c>
      <c r="AE34" s="156">
        <f>SUM(AE8:AE32)</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3:S24 S8:S9 S11 S14:S18 S20:S21 S26:S30 S32 X23:X24 X8:X9 X11 X14:X18 X20:X21 X26:X30 X32" xr:uid="{00000000-0002-0000-0F00-000000000000}">
      <formula1>P8</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AE51"/>
  <sheetViews>
    <sheetView topLeftCell="B1" zoomScale="70" zoomScaleNormal="70" workbookViewId="0">
      <pane xSplit="9" ySplit="5" topLeftCell="K42" activePane="bottomRight" state="frozen"/>
      <selection activeCell="B1" sqref="B1"/>
      <selection pane="topRight" activeCell="K1" sqref="K1"/>
      <selection pane="bottomLeft" activeCell="B6" sqref="B6"/>
      <selection pane="bottomRight" activeCell="V9" sqref="V9"/>
    </sheetView>
  </sheetViews>
  <sheetFormatPr defaultRowHeight="15" x14ac:dyDescent="0.25"/>
  <cols>
    <col min="1" max="1" width="14.5703125" hidden="1" customWidth="1"/>
    <col min="2" max="2" width="13.7109375" customWidth="1"/>
    <col min="3" max="3" width="20.140625" customWidth="1"/>
    <col min="4" max="4" width="11.28515625" customWidth="1"/>
    <col min="5" max="5" width="64.140625" customWidth="1"/>
    <col min="6" max="7" width="0" hidden="1" customWidth="1"/>
    <col min="8" max="8" width="18.7109375" hidden="1" customWidth="1"/>
    <col min="9" max="9" width="0" hidden="1" customWidth="1"/>
    <col min="10" max="10" width="12.28515625" hidden="1" customWidth="1"/>
    <col min="11" max="11" width="9.28515625" customWidth="1"/>
    <col min="12" max="12" width="9.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2.28515625" customWidth="1"/>
    <col min="20" max="20" width="14.710937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463</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37</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37</v>
      </c>
      <c r="C7" s="6" t="s">
        <v>372</v>
      </c>
      <c r="D7" s="7" t="s">
        <v>379</v>
      </c>
      <c r="E7" s="8"/>
      <c r="F7" s="42"/>
      <c r="G7" s="42"/>
      <c r="H7" s="10"/>
      <c r="I7" s="42"/>
      <c r="J7" s="11"/>
      <c r="K7" s="11"/>
      <c r="L7" s="11"/>
      <c r="M7" s="11"/>
      <c r="N7" s="11"/>
      <c r="O7" s="26"/>
      <c r="P7" s="24"/>
      <c r="Q7" s="50"/>
      <c r="R7" s="50"/>
      <c r="S7" s="50"/>
      <c r="T7" s="50"/>
      <c r="AA7" s="98"/>
      <c r="AB7" s="98"/>
      <c r="AC7" s="98"/>
      <c r="AD7" s="98"/>
    </row>
    <row r="8" spans="1:31" ht="105.75" thickBot="1" x14ac:dyDescent="0.3">
      <c r="A8" s="42"/>
      <c r="B8" s="5" t="s">
        <v>37</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37</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4" si="0">W9*X9</f>
        <v>399.99552</v>
      </c>
      <c r="Z9" s="26"/>
      <c r="AA9" s="100">
        <v>0</v>
      </c>
      <c r="AB9" s="101">
        <f t="shared" ref="AB9:AB49" si="1">Y9*AA9</f>
        <v>0</v>
      </c>
      <c r="AC9" s="103">
        <v>0</v>
      </c>
      <c r="AD9" s="104">
        <f t="shared" ref="AD9:AD49" si="2">Y9*AC9</f>
        <v>0</v>
      </c>
      <c r="AE9" s="157">
        <f t="shared" ref="AE9:AE49" si="3">AB9-AD9</f>
        <v>0</v>
      </c>
    </row>
    <row r="10" spans="1:31" ht="15.75" thickBot="1" x14ac:dyDescent="0.3">
      <c r="A10" s="22"/>
      <c r="B10" s="5" t="s">
        <v>37</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37</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37</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20.75" thickBot="1" x14ac:dyDescent="0.3">
      <c r="A13" s="22"/>
      <c r="B13" s="5" t="s">
        <v>37</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76.5" thickBot="1" x14ac:dyDescent="0.3">
      <c r="A14" s="22"/>
      <c r="B14" s="5" t="s">
        <v>37</v>
      </c>
      <c r="C14" s="6" t="s">
        <v>285</v>
      </c>
      <c r="D14" s="7" t="s">
        <v>25</v>
      </c>
      <c r="E14" s="153" t="s">
        <v>524</v>
      </c>
      <c r="F14" s="9"/>
      <c r="G14" s="9"/>
      <c r="H14" s="10">
        <v>5.1540000000000203</v>
      </c>
      <c r="I14" s="9"/>
      <c r="J14" s="11" t="s">
        <v>301</v>
      </c>
      <c r="K14" s="12" t="s">
        <v>79</v>
      </c>
      <c r="L14" s="51">
        <v>6</v>
      </c>
      <c r="M14" s="13">
        <v>16.28</v>
      </c>
      <c r="N14" s="14">
        <v>97.68</v>
      </c>
      <c r="O14" s="26"/>
      <c r="P14" s="15" t="e">
        <f>SUMIF('[1]Planned Maint v6.2 CSV File'!A:A,J14,'[1]Planned Maint v6.2 CSV File'!I:I)</f>
        <v>#VALUE!</v>
      </c>
      <c r="Q14" s="16" t="e">
        <f>IF(J14="PROV SUM",N14,L14*P14)</f>
        <v>#VALUE!</v>
      </c>
      <c r="R14" s="52">
        <f>IF(J14="Prov Sum","",IF(MATCH(J14,'[1]Packet Rate Library'!J:J,0),VLOOKUP(J14,'[1]Packet Rate Library'!J:T,9,FALSE),""))</f>
        <v>0</v>
      </c>
      <c r="S14" s="53">
        <v>13.714272000000001</v>
      </c>
      <c r="T14" s="16">
        <f>IF(J14="SC024",N14,IF(ISERROR(S14),"",IF(J14="PROV SUM",N14,L14*S14)))</f>
        <v>82.285632000000007</v>
      </c>
      <c r="V14" s="12" t="s">
        <v>79</v>
      </c>
      <c r="W14" s="51">
        <v>6</v>
      </c>
      <c r="X14" s="53">
        <v>13.714272000000001</v>
      </c>
      <c r="Y14" s="91">
        <f t="shared" si="0"/>
        <v>82.285632000000007</v>
      </c>
      <c r="Z14" s="26"/>
      <c r="AA14" s="100">
        <v>0</v>
      </c>
      <c r="AB14" s="101">
        <f t="shared" si="1"/>
        <v>0</v>
      </c>
      <c r="AC14" s="103">
        <v>0</v>
      </c>
      <c r="AD14" s="104">
        <f t="shared" si="2"/>
        <v>0</v>
      </c>
      <c r="AE14" s="157">
        <f t="shared" si="3"/>
        <v>0</v>
      </c>
    </row>
    <row r="15" spans="1:31" ht="15.75" thickBot="1" x14ac:dyDescent="0.3">
      <c r="A15" s="22"/>
      <c r="B15" s="5" t="s">
        <v>37</v>
      </c>
      <c r="C15" s="54" t="s">
        <v>189</v>
      </c>
      <c r="D15" s="7" t="s">
        <v>379</v>
      </c>
      <c r="E15" s="8"/>
      <c r="F15" s="9"/>
      <c r="G15" s="9"/>
      <c r="H15" s="10"/>
      <c r="I15" s="9"/>
      <c r="J15" s="11"/>
      <c r="K15" s="12"/>
      <c r="L15" s="51"/>
      <c r="M15" s="11"/>
      <c r="N15" s="51"/>
      <c r="O15" s="26"/>
      <c r="P15" s="35"/>
      <c r="Q15" s="55"/>
      <c r="R15" s="55"/>
      <c r="S15" s="55"/>
      <c r="T15" s="55"/>
      <c r="V15" s="12"/>
      <c r="W15" s="51"/>
      <c r="X15" s="55"/>
      <c r="Y15" s="91">
        <f t="shared" si="0"/>
        <v>0</v>
      </c>
      <c r="Z15" s="26"/>
      <c r="AA15" s="100">
        <v>0</v>
      </c>
      <c r="AB15" s="101">
        <f t="shared" si="1"/>
        <v>0</v>
      </c>
      <c r="AC15" s="103">
        <v>0</v>
      </c>
      <c r="AD15" s="104">
        <f t="shared" si="2"/>
        <v>0</v>
      </c>
      <c r="AE15" s="157">
        <f t="shared" si="3"/>
        <v>0</v>
      </c>
    </row>
    <row r="16" spans="1:31" ht="75.75" thickBot="1" x14ac:dyDescent="0.3">
      <c r="A16" s="22"/>
      <c r="B16" s="5" t="s">
        <v>37</v>
      </c>
      <c r="C16" s="54" t="s">
        <v>189</v>
      </c>
      <c r="D16" s="7" t="s">
        <v>25</v>
      </c>
      <c r="E16" s="8" t="s">
        <v>190</v>
      </c>
      <c r="F16" s="9"/>
      <c r="G16" s="9"/>
      <c r="H16" s="10">
        <v>6.82</v>
      </c>
      <c r="I16" s="9"/>
      <c r="J16" s="11" t="s">
        <v>191</v>
      </c>
      <c r="K16" s="12" t="s">
        <v>104</v>
      </c>
      <c r="L16" s="51">
        <v>4</v>
      </c>
      <c r="M16" s="13">
        <v>44.12</v>
      </c>
      <c r="N16" s="51">
        <v>176.48</v>
      </c>
      <c r="O16" s="26"/>
      <c r="P16" s="15" t="e">
        <f>SUMIF('[1]Planned Maint v6.2 CSV File'!A:A,J16,'[1]Planned Maint v6.2 CSV File'!I:I)</f>
        <v>#VALUE!</v>
      </c>
      <c r="Q16" s="16" t="e">
        <f t="shared" ref="Q16:Q22" si="4">IF(J16="PROV SUM",N16,L16*P16)</f>
        <v>#VALUE!</v>
      </c>
      <c r="R16" s="52">
        <f>IF(J16="Prov Sum","",IF(MATCH(J16,'[1]Packet Rate Library'!J:J,0),VLOOKUP(J16,'[1]Packet Rate Library'!J:T,9,FALSE),""))</f>
        <v>0</v>
      </c>
      <c r="S16" s="53">
        <v>31.986999999999998</v>
      </c>
      <c r="T16" s="16">
        <f t="shared" ref="T16:T22" si="5">IF(J16="SC024",N16,IF(ISERROR(S16),"",IF(J16="PROV SUM",N16,L16*S16)))</f>
        <v>127.94799999999999</v>
      </c>
      <c r="V16" s="12" t="s">
        <v>104</v>
      </c>
      <c r="W16" s="51">
        <v>4</v>
      </c>
      <c r="X16" s="53">
        <v>31.986999999999998</v>
      </c>
      <c r="Y16" s="91">
        <f t="shared" si="0"/>
        <v>127.94799999999999</v>
      </c>
      <c r="Z16" s="26"/>
      <c r="AA16" s="100">
        <v>0</v>
      </c>
      <c r="AB16" s="101">
        <f t="shared" si="1"/>
        <v>0</v>
      </c>
      <c r="AC16" s="103">
        <v>0</v>
      </c>
      <c r="AD16" s="104">
        <f t="shared" si="2"/>
        <v>0</v>
      </c>
      <c r="AE16" s="157">
        <f t="shared" si="3"/>
        <v>0</v>
      </c>
    </row>
    <row r="17" spans="1:31" ht="30.75" thickBot="1" x14ac:dyDescent="0.3">
      <c r="A17" s="22"/>
      <c r="B17" s="5" t="s">
        <v>37</v>
      </c>
      <c r="C17" s="54" t="s">
        <v>189</v>
      </c>
      <c r="D17" s="7" t="s">
        <v>25</v>
      </c>
      <c r="E17" s="8" t="s">
        <v>337</v>
      </c>
      <c r="F17" s="9"/>
      <c r="G17" s="9"/>
      <c r="H17" s="10">
        <v>6.91</v>
      </c>
      <c r="I17" s="9"/>
      <c r="J17" s="11" t="s">
        <v>338</v>
      </c>
      <c r="K17" s="12" t="s">
        <v>79</v>
      </c>
      <c r="L17" s="51">
        <v>8</v>
      </c>
      <c r="M17" s="13">
        <v>20.13</v>
      </c>
      <c r="N17" s="51">
        <v>161.04</v>
      </c>
      <c r="O17" s="26"/>
      <c r="P17" s="15" t="e">
        <f>SUMIF('[1]Planned Maint v6.2 CSV File'!A:A,J17,'[1]Planned Maint v6.2 CSV File'!I:I)</f>
        <v>#VALUE!</v>
      </c>
      <c r="Q17" s="16" t="e">
        <f t="shared" si="4"/>
        <v>#VALUE!</v>
      </c>
      <c r="R17" s="52">
        <f>IF(J17="Prov Sum","",IF(MATCH(J17,'[1]Packet Rate Library'!J:J,0),VLOOKUP(J17,'[1]Packet Rate Library'!J:T,9,FALSE),""))</f>
        <v>0</v>
      </c>
      <c r="S17" s="53">
        <v>14.594249999999999</v>
      </c>
      <c r="T17" s="16">
        <f t="shared" si="5"/>
        <v>116.75399999999999</v>
      </c>
      <c r="V17" s="12" t="s">
        <v>79</v>
      </c>
      <c r="W17" s="51">
        <v>8</v>
      </c>
      <c r="X17" s="53">
        <v>14.594249999999999</v>
      </c>
      <c r="Y17" s="91">
        <f t="shared" si="0"/>
        <v>116.75399999999999</v>
      </c>
      <c r="Z17" s="26"/>
      <c r="AA17" s="100">
        <v>0</v>
      </c>
      <c r="AB17" s="101">
        <f t="shared" si="1"/>
        <v>0</v>
      </c>
      <c r="AC17" s="103">
        <v>0</v>
      </c>
      <c r="AD17" s="104">
        <f t="shared" si="2"/>
        <v>0</v>
      </c>
      <c r="AE17" s="157">
        <f t="shared" si="3"/>
        <v>0</v>
      </c>
    </row>
    <row r="18" spans="1:31" ht="45.75" thickBot="1" x14ac:dyDescent="0.3">
      <c r="A18" s="22"/>
      <c r="B18" s="5" t="s">
        <v>37</v>
      </c>
      <c r="C18" s="54" t="s">
        <v>189</v>
      </c>
      <c r="D18" s="7" t="s">
        <v>25</v>
      </c>
      <c r="E18" s="8" t="s">
        <v>217</v>
      </c>
      <c r="F18" s="9"/>
      <c r="G18" s="9"/>
      <c r="H18" s="10">
        <v>6.1820000000000297</v>
      </c>
      <c r="I18" s="9"/>
      <c r="J18" s="11" t="s">
        <v>218</v>
      </c>
      <c r="K18" s="12" t="s">
        <v>79</v>
      </c>
      <c r="L18" s="51">
        <v>6</v>
      </c>
      <c r="M18" s="13">
        <v>10.17</v>
      </c>
      <c r="N18" s="51">
        <v>61.02</v>
      </c>
      <c r="O18" s="26"/>
      <c r="P18" s="15" t="e">
        <f>SUMIF('[1]Planned Maint v6.2 CSV File'!A:A,J18,'[1]Planned Maint v6.2 CSV File'!I:I)</f>
        <v>#VALUE!</v>
      </c>
      <c r="Q18" s="16" t="e">
        <f t="shared" si="4"/>
        <v>#VALUE!</v>
      </c>
      <c r="R18" s="52">
        <f>IF(J18="Prov Sum","",IF(MATCH(J18,'[1]Packet Rate Library'!J:J,0),VLOOKUP(J18,'[1]Packet Rate Library'!J:T,9,FALSE),""))</f>
        <v>0</v>
      </c>
      <c r="S18" s="53">
        <v>8.644499999999999</v>
      </c>
      <c r="T18" s="16">
        <f t="shared" si="5"/>
        <v>51.86699999999999</v>
      </c>
      <c r="V18" s="12" t="s">
        <v>79</v>
      </c>
      <c r="W18" s="51">
        <v>6</v>
      </c>
      <c r="X18" s="53">
        <v>8.644499999999999</v>
      </c>
      <c r="Y18" s="91">
        <f t="shared" si="0"/>
        <v>51.86699999999999</v>
      </c>
      <c r="Z18" s="26"/>
      <c r="AA18" s="100">
        <v>0</v>
      </c>
      <c r="AB18" s="101">
        <f t="shared" si="1"/>
        <v>0</v>
      </c>
      <c r="AC18" s="103">
        <v>0</v>
      </c>
      <c r="AD18" s="104">
        <f t="shared" si="2"/>
        <v>0</v>
      </c>
      <c r="AE18" s="157">
        <f t="shared" si="3"/>
        <v>0</v>
      </c>
    </row>
    <row r="19" spans="1:31" ht="60.75" thickBot="1" x14ac:dyDescent="0.3">
      <c r="A19" s="22"/>
      <c r="B19" s="5" t="s">
        <v>37</v>
      </c>
      <c r="C19" s="54" t="s">
        <v>189</v>
      </c>
      <c r="D19" s="7" t="s">
        <v>25</v>
      </c>
      <c r="E19" s="8" t="s">
        <v>236</v>
      </c>
      <c r="F19" s="9"/>
      <c r="G19" s="9"/>
      <c r="H19" s="10">
        <v>6.2140000000000404</v>
      </c>
      <c r="I19" s="9"/>
      <c r="J19" s="11" t="s">
        <v>237</v>
      </c>
      <c r="K19" s="12" t="s">
        <v>139</v>
      </c>
      <c r="L19" s="51">
        <v>1</v>
      </c>
      <c r="M19" s="13">
        <v>16.98</v>
      </c>
      <c r="N19" s="51">
        <v>16.98</v>
      </c>
      <c r="O19" s="26"/>
      <c r="P19" s="15" t="e">
        <f>SUMIF('[1]Planned Maint v6.2 CSV File'!A:A,J19,'[1]Planned Maint v6.2 CSV File'!I:I)</f>
        <v>#VALUE!</v>
      </c>
      <c r="Q19" s="16" t="e">
        <f t="shared" si="4"/>
        <v>#VALUE!</v>
      </c>
      <c r="R19" s="52">
        <f>IF(J19="Prov Sum","",IF(MATCH(J19,'[1]Packet Rate Library'!J:J,0),VLOOKUP(J19,'[1]Packet Rate Library'!J:T,9,FALSE),""))</f>
        <v>0</v>
      </c>
      <c r="S19" s="53">
        <v>14.433</v>
      </c>
      <c r="T19" s="16">
        <f t="shared" si="5"/>
        <v>14.433</v>
      </c>
      <c r="V19" s="12" t="s">
        <v>139</v>
      </c>
      <c r="W19" s="51">
        <v>1</v>
      </c>
      <c r="X19" s="53">
        <v>14.433</v>
      </c>
      <c r="Y19" s="91">
        <f t="shared" si="0"/>
        <v>14.433</v>
      </c>
      <c r="Z19" s="26"/>
      <c r="AA19" s="100">
        <v>0</v>
      </c>
      <c r="AB19" s="101">
        <f t="shared" si="1"/>
        <v>0</v>
      </c>
      <c r="AC19" s="103">
        <v>0</v>
      </c>
      <c r="AD19" s="104">
        <f t="shared" si="2"/>
        <v>0</v>
      </c>
      <c r="AE19" s="157">
        <f t="shared" si="3"/>
        <v>0</v>
      </c>
    </row>
    <row r="20" spans="1:31" ht="45.75" thickBot="1" x14ac:dyDescent="0.3">
      <c r="A20" s="22"/>
      <c r="B20" s="5" t="s">
        <v>37</v>
      </c>
      <c r="C20" s="54" t="s">
        <v>189</v>
      </c>
      <c r="D20" s="7" t="s">
        <v>25</v>
      </c>
      <c r="E20" s="8" t="s">
        <v>416</v>
      </c>
      <c r="F20" s="9"/>
      <c r="G20" s="9"/>
      <c r="H20" s="10">
        <v>6.2370000000000498</v>
      </c>
      <c r="I20" s="9"/>
      <c r="J20" s="11" t="s">
        <v>253</v>
      </c>
      <c r="K20" s="12" t="s">
        <v>104</v>
      </c>
      <c r="L20" s="51">
        <v>6</v>
      </c>
      <c r="M20" s="13">
        <v>6.28</v>
      </c>
      <c r="N20" s="51">
        <v>37.68</v>
      </c>
      <c r="O20" s="26"/>
      <c r="P20" s="15" t="e">
        <f>SUMIF('[1]Planned Maint v6.2 CSV File'!A:A,J20,'[1]Planned Maint v6.2 CSV File'!I:I)</f>
        <v>#VALUE!</v>
      </c>
      <c r="Q20" s="16" t="e">
        <f t="shared" si="4"/>
        <v>#VALUE!</v>
      </c>
      <c r="R20" s="52">
        <f>IF(J20="Prov Sum","",IF(MATCH(J20,'[1]Packet Rate Library'!J:J,0),VLOOKUP(J20,'[1]Packet Rate Library'!J:T,9,FALSE),""))</f>
        <v>0</v>
      </c>
      <c r="S20" s="53">
        <v>5.3380000000000001</v>
      </c>
      <c r="T20" s="16">
        <f t="shared" si="5"/>
        <v>32.027999999999999</v>
      </c>
      <c r="V20" s="12" t="s">
        <v>104</v>
      </c>
      <c r="W20" s="51">
        <v>6</v>
      </c>
      <c r="X20" s="53">
        <v>5.3380000000000001</v>
      </c>
      <c r="Y20" s="91">
        <f t="shared" si="0"/>
        <v>32.027999999999999</v>
      </c>
      <c r="Z20" s="26"/>
      <c r="AA20" s="100">
        <v>0</v>
      </c>
      <c r="AB20" s="101">
        <f t="shared" si="1"/>
        <v>0</v>
      </c>
      <c r="AC20" s="103">
        <v>0</v>
      </c>
      <c r="AD20" s="104">
        <f t="shared" si="2"/>
        <v>0</v>
      </c>
      <c r="AE20" s="157">
        <f t="shared" si="3"/>
        <v>0</v>
      </c>
    </row>
    <row r="21" spans="1:31" ht="45.75" thickBot="1" x14ac:dyDescent="0.3">
      <c r="A21" s="22"/>
      <c r="B21" s="5" t="s">
        <v>37</v>
      </c>
      <c r="C21" s="54" t="s">
        <v>189</v>
      </c>
      <c r="D21" s="7" t="s">
        <v>25</v>
      </c>
      <c r="E21" s="8" t="s">
        <v>256</v>
      </c>
      <c r="F21" s="9"/>
      <c r="G21" s="9"/>
      <c r="H21" s="10">
        <v>6.2390000000000496</v>
      </c>
      <c r="I21" s="9"/>
      <c r="J21" s="11" t="s">
        <v>257</v>
      </c>
      <c r="K21" s="12" t="s">
        <v>139</v>
      </c>
      <c r="L21" s="51">
        <v>2</v>
      </c>
      <c r="M21" s="13">
        <v>39.28</v>
      </c>
      <c r="N21" s="51">
        <v>78.56</v>
      </c>
      <c r="O21" s="26"/>
      <c r="P21" s="15" t="e">
        <f>SUMIF('[1]Planned Maint v6.2 CSV File'!A:A,J21,'[1]Planned Maint v6.2 CSV File'!I:I)</f>
        <v>#VALUE!</v>
      </c>
      <c r="Q21" s="16" t="e">
        <f t="shared" si="4"/>
        <v>#VALUE!</v>
      </c>
      <c r="R21" s="52">
        <f>IF(J21="Prov Sum","",IF(MATCH(J21,'[1]Packet Rate Library'!J:J,0),VLOOKUP(J21,'[1]Packet Rate Library'!J:T,9,FALSE),""))</f>
        <v>0</v>
      </c>
      <c r="S21" s="53">
        <v>33.387999999999998</v>
      </c>
      <c r="T21" s="16">
        <f t="shared" si="5"/>
        <v>66.775999999999996</v>
      </c>
      <c r="V21" s="12" t="s">
        <v>139</v>
      </c>
      <c r="W21" s="51">
        <v>2</v>
      </c>
      <c r="X21" s="53">
        <v>33.387999999999998</v>
      </c>
      <c r="Y21" s="91">
        <f t="shared" si="0"/>
        <v>66.775999999999996</v>
      </c>
      <c r="Z21" s="26"/>
      <c r="AA21" s="100">
        <v>0</v>
      </c>
      <c r="AB21" s="101">
        <f t="shared" si="1"/>
        <v>0</v>
      </c>
      <c r="AC21" s="103">
        <v>0</v>
      </c>
      <c r="AD21" s="104">
        <f t="shared" si="2"/>
        <v>0</v>
      </c>
      <c r="AE21" s="157">
        <f t="shared" si="3"/>
        <v>0</v>
      </c>
    </row>
    <row r="22" spans="1:31" ht="45.75" thickBot="1" x14ac:dyDescent="0.3">
      <c r="A22" s="22"/>
      <c r="B22" s="5" t="s">
        <v>37</v>
      </c>
      <c r="C22" s="54" t="s">
        <v>189</v>
      </c>
      <c r="D22" s="7" t="s">
        <v>25</v>
      </c>
      <c r="E22" s="8" t="s">
        <v>441</v>
      </c>
      <c r="F22" s="9"/>
      <c r="G22" s="9"/>
      <c r="H22" s="10">
        <v>6.2620000000000502</v>
      </c>
      <c r="I22" s="9"/>
      <c r="J22" s="11" t="s">
        <v>270</v>
      </c>
      <c r="K22" s="12" t="s">
        <v>79</v>
      </c>
      <c r="L22" s="51">
        <v>16</v>
      </c>
      <c r="M22" s="13">
        <v>16.86</v>
      </c>
      <c r="N22" s="51">
        <v>269.76</v>
      </c>
      <c r="O22" s="26"/>
      <c r="P22" s="15" t="e">
        <f>SUMIF('[1]Planned Maint v6.2 CSV File'!A:A,J22,'[1]Planned Maint v6.2 CSV File'!I:I)</f>
        <v>#VALUE!</v>
      </c>
      <c r="Q22" s="16" t="e">
        <f t="shared" si="4"/>
        <v>#VALUE!</v>
      </c>
      <c r="R22" s="52">
        <f>IF(J22="Prov Sum","",IF(MATCH(J22,'[1]Packet Rate Library'!J:J,0),VLOOKUP(J22,'[1]Packet Rate Library'!J:T,9,FALSE),""))</f>
        <v>0</v>
      </c>
      <c r="S22" s="53">
        <v>14.331</v>
      </c>
      <c r="T22" s="16">
        <f t="shared" si="5"/>
        <v>229.29599999999999</v>
      </c>
      <c r="V22" s="12" t="s">
        <v>79</v>
      </c>
      <c r="W22" s="51">
        <v>16</v>
      </c>
      <c r="X22" s="53">
        <v>14.331</v>
      </c>
      <c r="Y22" s="91">
        <f t="shared" si="0"/>
        <v>229.29599999999999</v>
      </c>
      <c r="Z22" s="26"/>
      <c r="AA22" s="100">
        <v>0</v>
      </c>
      <c r="AB22" s="101">
        <f t="shared" si="1"/>
        <v>0</v>
      </c>
      <c r="AC22" s="103">
        <v>0</v>
      </c>
      <c r="AD22" s="104">
        <f t="shared" si="2"/>
        <v>0</v>
      </c>
      <c r="AE22" s="157">
        <f t="shared" si="3"/>
        <v>0</v>
      </c>
    </row>
    <row r="23" spans="1:31" ht="15.75" thickBot="1" x14ac:dyDescent="0.3">
      <c r="A23" s="22"/>
      <c r="B23" s="5" t="s">
        <v>37</v>
      </c>
      <c r="C23" s="54" t="s">
        <v>72</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75.75" thickBot="1" x14ac:dyDescent="0.3">
      <c r="A24" s="22"/>
      <c r="B24" s="5" t="s">
        <v>37</v>
      </c>
      <c r="C24" s="54" t="s">
        <v>72</v>
      </c>
      <c r="D24" s="7" t="s">
        <v>25</v>
      </c>
      <c r="E24" s="8" t="s">
        <v>92</v>
      </c>
      <c r="F24" s="9"/>
      <c r="G24" s="9"/>
      <c r="H24" s="10">
        <v>3.2149999999999901</v>
      </c>
      <c r="I24" s="9"/>
      <c r="J24" s="11" t="s">
        <v>93</v>
      </c>
      <c r="K24" s="12" t="s">
        <v>79</v>
      </c>
      <c r="L24" s="51">
        <v>50</v>
      </c>
      <c r="M24" s="13">
        <v>30.56</v>
      </c>
      <c r="N24" s="51">
        <v>1528</v>
      </c>
      <c r="O24" s="56"/>
      <c r="P24" s="15" t="e">
        <f>SUMIF('[1]Planned Maint v6.2 CSV File'!A:A,J24,'[1]Planned Maint v6.2 CSV File'!I:I)</f>
        <v>#VALUE!</v>
      </c>
      <c r="Q24" s="16" t="e">
        <f>IF(J24="PROV SUM",N24,L24*P24)</f>
        <v>#VALUE!</v>
      </c>
      <c r="R24" s="52">
        <f>IF(J24="Prov Sum","",IF(MATCH(J24,'[1]Packet Rate Library'!J:J,0),VLOOKUP(J24,'[1]Packet Rate Library'!J:T,9,FALSE),""))</f>
        <v>0</v>
      </c>
      <c r="S24" s="53">
        <v>24.448</v>
      </c>
      <c r="T24" s="16">
        <f>IF(J24="SC024",N24,IF(ISERROR(S24),"",IF(J24="PROV SUM",N24,L24*S24)))</f>
        <v>1222.4000000000001</v>
      </c>
      <c r="V24" s="12" t="s">
        <v>79</v>
      </c>
      <c r="W24" s="51">
        <v>50</v>
      </c>
      <c r="X24" s="53">
        <v>24.448</v>
      </c>
      <c r="Y24" s="91">
        <f t="shared" si="0"/>
        <v>1222.4000000000001</v>
      </c>
      <c r="Z24" s="26"/>
      <c r="AA24" s="100">
        <v>0</v>
      </c>
      <c r="AB24" s="101">
        <f t="shared" si="1"/>
        <v>0</v>
      </c>
      <c r="AC24" s="103">
        <v>0</v>
      </c>
      <c r="AD24" s="104">
        <f t="shared" si="2"/>
        <v>0</v>
      </c>
      <c r="AE24" s="157">
        <f t="shared" si="3"/>
        <v>0</v>
      </c>
    </row>
    <row r="25" spans="1:31" ht="15.75" thickBot="1" x14ac:dyDescent="0.3">
      <c r="A25" s="22"/>
      <c r="B25" s="5" t="s">
        <v>37</v>
      </c>
      <c r="C25" s="54" t="s">
        <v>164</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105.75" thickBot="1" x14ac:dyDescent="0.3">
      <c r="A26" s="22"/>
      <c r="B26" s="5" t="s">
        <v>37</v>
      </c>
      <c r="C26" s="54" t="s">
        <v>164</v>
      </c>
      <c r="D26" s="7" t="s">
        <v>25</v>
      </c>
      <c r="E26" s="8" t="s">
        <v>171</v>
      </c>
      <c r="F26" s="9"/>
      <c r="G26" s="9"/>
      <c r="H26" s="10">
        <v>4.8999999999999799</v>
      </c>
      <c r="I26" s="9"/>
      <c r="J26" s="11" t="s">
        <v>172</v>
      </c>
      <c r="K26" s="12" t="s">
        <v>75</v>
      </c>
      <c r="L26" s="51">
        <v>40</v>
      </c>
      <c r="M26" s="13">
        <v>35.61</v>
      </c>
      <c r="N26" s="51">
        <v>1424.4</v>
      </c>
      <c r="O26" s="56"/>
      <c r="P26" s="15" t="e">
        <f>SUMIF('[1]Planned Maint v6.2 CSV File'!A:A,J26,'[1]Planned Maint v6.2 CSV File'!I:I)</f>
        <v>#VALUE!</v>
      </c>
      <c r="Q26" s="16" t="e">
        <f>IF(J26="PROV SUM",N26,L26*P26)</f>
        <v>#VALUE!</v>
      </c>
      <c r="R26" s="52">
        <f>IF(J26="Prov Sum","",IF(MATCH(J26,'[1]Packet Rate Library'!J:J,0),VLOOKUP(J26,'[1]Packet Rate Library'!J:T,9,FALSE),""))</f>
        <v>0</v>
      </c>
      <c r="S26" s="53">
        <v>31.568264999999997</v>
      </c>
      <c r="T26" s="16">
        <f>IF(J26="SC024",N26,IF(ISERROR(S26),"",IF(J26="PROV SUM",N26,L26*S26)))</f>
        <v>1262.7305999999999</v>
      </c>
      <c r="V26" s="12" t="s">
        <v>75</v>
      </c>
      <c r="W26" s="51">
        <v>40</v>
      </c>
      <c r="X26" s="53">
        <v>31.568264999999997</v>
      </c>
      <c r="Y26" s="91">
        <f t="shared" si="0"/>
        <v>1262.7305999999999</v>
      </c>
      <c r="Z26" s="26"/>
      <c r="AA26" s="100">
        <v>0</v>
      </c>
      <c r="AB26" s="101">
        <f t="shared" si="1"/>
        <v>0</v>
      </c>
      <c r="AC26" s="103">
        <v>0</v>
      </c>
      <c r="AD26" s="104">
        <f t="shared" si="2"/>
        <v>0</v>
      </c>
      <c r="AE26" s="157">
        <f t="shared" si="3"/>
        <v>0</v>
      </c>
    </row>
    <row r="27" spans="1:31" ht="15.75" thickBot="1" x14ac:dyDescent="0.3">
      <c r="A27" s="22"/>
      <c r="B27" s="57" t="s">
        <v>37</v>
      </c>
      <c r="C27" s="58" t="s">
        <v>24</v>
      </c>
      <c r="D27" s="59" t="s">
        <v>379</v>
      </c>
      <c r="E27" s="60"/>
      <c r="F27" s="61"/>
      <c r="G27" s="61"/>
      <c r="H27" s="62"/>
      <c r="I27" s="61"/>
      <c r="J27" s="63"/>
      <c r="K27" s="64"/>
      <c r="L27" s="65"/>
      <c r="M27" s="63"/>
      <c r="N27" s="65"/>
      <c r="O27" s="56"/>
      <c r="P27" s="35"/>
      <c r="Q27" s="55"/>
      <c r="R27" s="55"/>
      <c r="S27" s="55"/>
      <c r="T27" s="55"/>
      <c r="V27" s="64"/>
      <c r="W27" s="65"/>
      <c r="X27" s="55"/>
      <c r="Y27" s="91">
        <f t="shared" si="0"/>
        <v>0</v>
      </c>
      <c r="Z27" s="26"/>
      <c r="AA27" s="100">
        <v>0</v>
      </c>
      <c r="AB27" s="101">
        <f t="shared" si="1"/>
        <v>0</v>
      </c>
      <c r="AC27" s="103">
        <v>0</v>
      </c>
      <c r="AD27" s="104">
        <f t="shared" si="2"/>
        <v>0</v>
      </c>
      <c r="AE27" s="157">
        <f t="shared" si="3"/>
        <v>0</v>
      </c>
    </row>
    <row r="28" spans="1:31" ht="135.75" thickBot="1" x14ac:dyDescent="0.3">
      <c r="A28" s="29"/>
      <c r="B28" s="67" t="s">
        <v>37</v>
      </c>
      <c r="C28" s="67" t="s">
        <v>24</v>
      </c>
      <c r="D28" s="68" t="s">
        <v>25</v>
      </c>
      <c r="E28" s="69" t="s">
        <v>26</v>
      </c>
      <c r="F28" s="70"/>
      <c r="G28" s="70"/>
      <c r="H28" s="71">
        <v>2.1</v>
      </c>
      <c r="I28" s="70"/>
      <c r="J28" s="72" t="s">
        <v>27</v>
      </c>
      <c r="K28" s="70" t="s">
        <v>28</v>
      </c>
      <c r="L28" s="73">
        <v>106</v>
      </c>
      <c r="M28" s="74">
        <v>12.92</v>
      </c>
      <c r="N28" s="75">
        <v>1369.52</v>
      </c>
      <c r="O28" s="26"/>
      <c r="P28" s="15" t="e">
        <f>SUMIF('[1]Planned Maint v6.2 CSV File'!A:A,J28,'[1]Planned Maint v6.2 CSV File'!I:I)</f>
        <v>#VALUE!</v>
      </c>
      <c r="Q28" s="16" t="e">
        <f>IF(J28="PROV SUM",N28,L28*P28)</f>
        <v>#VALUE!</v>
      </c>
      <c r="R28" s="52">
        <f>IF(J28="Prov Sum","",IF(MATCH(J28,'[1]Packet Rate Library'!J:J,0),VLOOKUP(J28,'[1]Packet Rate Library'!J:T,9,FALSE),""))</f>
        <v>0</v>
      </c>
      <c r="S28" s="53">
        <v>16.4084</v>
      </c>
      <c r="T28" s="16">
        <f>IF(J28="SC024",N28,IF(ISERROR(S28),"",IF(J28="PROV SUM",N28,L28*S28)))</f>
        <v>1739.2904000000001</v>
      </c>
      <c r="V28" s="70" t="s">
        <v>28</v>
      </c>
      <c r="W28" s="73">
        <v>106</v>
      </c>
      <c r="X28" s="53">
        <v>16.4084</v>
      </c>
      <c r="Y28" s="91">
        <f t="shared" si="0"/>
        <v>1739.2904000000001</v>
      </c>
      <c r="Z28" s="26"/>
      <c r="AA28" s="100">
        <v>0</v>
      </c>
      <c r="AB28" s="101">
        <f t="shared" si="1"/>
        <v>0</v>
      </c>
      <c r="AC28" s="103">
        <v>0</v>
      </c>
      <c r="AD28" s="104">
        <f t="shared" si="2"/>
        <v>0</v>
      </c>
      <c r="AE28" s="157">
        <f t="shared" si="3"/>
        <v>0</v>
      </c>
    </row>
    <row r="29" spans="1:31" ht="30.75" thickBot="1" x14ac:dyDescent="0.3">
      <c r="A29" s="29"/>
      <c r="B29" s="67" t="s">
        <v>37</v>
      </c>
      <c r="C29" s="67" t="s">
        <v>24</v>
      </c>
      <c r="D29" s="68" t="s">
        <v>25</v>
      </c>
      <c r="E29" s="69" t="s">
        <v>29</v>
      </c>
      <c r="F29" s="70"/>
      <c r="G29" s="70"/>
      <c r="H29" s="71">
        <v>2.5</v>
      </c>
      <c r="I29" s="70"/>
      <c r="J29" s="72" t="s">
        <v>30</v>
      </c>
      <c r="K29" s="70" t="s">
        <v>31</v>
      </c>
      <c r="L29" s="73">
        <v>1</v>
      </c>
      <c r="M29" s="74">
        <v>420</v>
      </c>
      <c r="N29" s="75">
        <v>420</v>
      </c>
      <c r="O29" s="26"/>
      <c r="P29" s="15" t="e">
        <f>SUMIF('[1]Planned Maint v6.2 CSV File'!A:A,J29,'[1]Planned Maint v6.2 CSV File'!I:I)</f>
        <v>#VALUE!</v>
      </c>
      <c r="Q29" s="16" t="e">
        <f>IF(J29="PROV SUM",N29,L29*P29)</f>
        <v>#VALUE!</v>
      </c>
      <c r="R29" s="52">
        <f>IF(J29="Prov Sum","",IF(MATCH(J29,'[1]Packet Rate Library'!J:J,0),VLOOKUP(J29,'[1]Packet Rate Library'!J:T,9,FALSE),""))</f>
        <v>0</v>
      </c>
      <c r="S29" s="53">
        <v>533.4</v>
      </c>
      <c r="T29" s="16">
        <f>IF(J29="SC024",N29,IF(ISERROR(S29),"",IF(J29="PROV SUM",N29,L29*S29)))</f>
        <v>533.4</v>
      </c>
      <c r="V29" s="70" t="s">
        <v>31</v>
      </c>
      <c r="W29" s="73">
        <v>1</v>
      </c>
      <c r="X29" s="53">
        <v>533.4</v>
      </c>
      <c r="Y29" s="91">
        <f t="shared" si="0"/>
        <v>533.4</v>
      </c>
      <c r="Z29" s="26"/>
      <c r="AA29" s="100">
        <v>0</v>
      </c>
      <c r="AB29" s="101">
        <f t="shared" si="1"/>
        <v>0</v>
      </c>
      <c r="AC29" s="103">
        <v>0</v>
      </c>
      <c r="AD29" s="104">
        <f t="shared" si="2"/>
        <v>0</v>
      </c>
      <c r="AE29" s="157">
        <f t="shared" si="3"/>
        <v>0</v>
      </c>
    </row>
    <row r="30" spans="1:31" ht="15.75" thickBot="1" x14ac:dyDescent="0.3">
      <c r="A30" s="29"/>
      <c r="B30" s="67" t="s">
        <v>37</v>
      </c>
      <c r="C30" s="67" t="s">
        <v>24</v>
      </c>
      <c r="D30" s="68" t="s">
        <v>25</v>
      </c>
      <c r="E30" s="69" t="s">
        <v>32</v>
      </c>
      <c r="F30" s="70"/>
      <c r="G30" s="70"/>
      <c r="H30" s="71">
        <v>2.6</v>
      </c>
      <c r="I30" s="70"/>
      <c r="J30" s="72" t="s">
        <v>33</v>
      </c>
      <c r="K30" s="70" t="s">
        <v>31</v>
      </c>
      <c r="L30" s="73">
        <v>1</v>
      </c>
      <c r="M30" s="74">
        <v>50</v>
      </c>
      <c r="N30" s="75">
        <v>50</v>
      </c>
      <c r="O30" s="26"/>
      <c r="P30" s="15" t="e">
        <f>SUMIF('[1]Planned Maint v6.2 CSV File'!A:A,J30,'[1]Planned Maint v6.2 CSV File'!I:I)</f>
        <v>#VALUE!</v>
      </c>
      <c r="Q30" s="16" t="e">
        <f>IF(J30="PROV SUM",N30,L30*P30)</f>
        <v>#VALUE!</v>
      </c>
      <c r="R30" s="52">
        <f>IF(J30="Prov Sum","",IF(MATCH(J30,'[1]Packet Rate Library'!J:J,0),VLOOKUP(J30,'[1]Packet Rate Library'!J:T,9,FALSE),""))</f>
        <v>0</v>
      </c>
      <c r="S30" s="53">
        <v>63.5</v>
      </c>
      <c r="T30" s="16">
        <f>IF(J30="SC024",N30,IF(ISERROR(S30),"",IF(J30="PROV SUM",N30,L30*S30)))</f>
        <v>63.5</v>
      </c>
      <c r="V30" s="70" t="s">
        <v>31</v>
      </c>
      <c r="W30" s="73">
        <v>1</v>
      </c>
      <c r="X30" s="53">
        <v>63.5</v>
      </c>
      <c r="Y30" s="91">
        <f t="shared" si="0"/>
        <v>63.5</v>
      </c>
      <c r="Z30" s="26"/>
      <c r="AA30" s="100">
        <v>0</v>
      </c>
      <c r="AB30" s="101">
        <f t="shared" si="1"/>
        <v>0</v>
      </c>
      <c r="AC30" s="103">
        <v>0</v>
      </c>
      <c r="AD30" s="104">
        <f t="shared" si="2"/>
        <v>0</v>
      </c>
      <c r="AE30" s="157">
        <f t="shared" si="3"/>
        <v>0</v>
      </c>
    </row>
    <row r="31" spans="1:31" ht="30.75" thickBot="1" x14ac:dyDescent="0.3">
      <c r="A31" s="29"/>
      <c r="B31" s="67" t="s">
        <v>37</v>
      </c>
      <c r="C31" s="67" t="s">
        <v>24</v>
      </c>
      <c r="D31" s="68" t="s">
        <v>25</v>
      </c>
      <c r="E31" s="69" t="s">
        <v>38</v>
      </c>
      <c r="F31" s="70"/>
      <c r="G31" s="70"/>
      <c r="H31" s="71">
        <v>2.15</v>
      </c>
      <c r="I31" s="70"/>
      <c r="J31" s="72" t="s">
        <v>39</v>
      </c>
      <c r="K31" s="70" t="s">
        <v>31</v>
      </c>
      <c r="L31" s="73">
        <v>1</v>
      </c>
      <c r="M31" s="74">
        <v>1310</v>
      </c>
      <c r="N31" s="75">
        <v>1310</v>
      </c>
      <c r="O31" s="26"/>
      <c r="P31" s="15" t="e">
        <f>SUMIF('[1]Planned Maint v6.2 CSV File'!A:A,J31,'[1]Planned Maint v6.2 CSV File'!I:I)</f>
        <v>#VALUE!</v>
      </c>
      <c r="Q31" s="16" t="e">
        <f>IF(J31="PROV SUM",N31,L31*P31)</f>
        <v>#VALUE!</v>
      </c>
      <c r="R31" s="52">
        <f>IF(J31="Prov Sum","",IF(MATCH(J31,'[1]Packet Rate Library'!J:J,0),VLOOKUP(J31,'[1]Packet Rate Library'!J:T,9,FALSE),""))</f>
        <v>0</v>
      </c>
      <c r="S31" s="53">
        <v>1663.7</v>
      </c>
      <c r="T31" s="16">
        <f>IF(J31="SC024",N31,IF(ISERROR(S31),"",IF(J31="PROV SUM",N31,L31*S31)))</f>
        <v>1663.7</v>
      </c>
      <c r="V31" s="70" t="s">
        <v>31</v>
      </c>
      <c r="W31" s="73">
        <v>1</v>
      </c>
      <c r="X31" s="53">
        <v>1663.7</v>
      </c>
      <c r="Y31" s="91">
        <f t="shared" si="0"/>
        <v>1663.7</v>
      </c>
      <c r="Z31" s="26"/>
      <c r="AA31" s="100">
        <v>0</v>
      </c>
      <c r="AB31" s="101">
        <f t="shared" si="1"/>
        <v>0</v>
      </c>
      <c r="AC31" s="103">
        <v>0</v>
      </c>
      <c r="AD31" s="104">
        <f t="shared" si="2"/>
        <v>0</v>
      </c>
      <c r="AE31" s="157">
        <f t="shared" si="3"/>
        <v>0</v>
      </c>
    </row>
    <row r="32" spans="1:31" ht="60.75" thickBot="1" x14ac:dyDescent="0.3">
      <c r="A32" s="29"/>
      <c r="B32" s="67" t="s">
        <v>37</v>
      </c>
      <c r="C32" s="67" t="s">
        <v>24</v>
      </c>
      <c r="D32" s="68" t="s">
        <v>25</v>
      </c>
      <c r="E32" s="69" t="s">
        <v>383</v>
      </c>
      <c r="F32" s="70"/>
      <c r="G32" s="70"/>
      <c r="H32" s="71"/>
      <c r="I32" s="70"/>
      <c r="J32" s="72" t="s">
        <v>384</v>
      </c>
      <c r="K32" s="70" t="s">
        <v>31</v>
      </c>
      <c r="L32" s="73"/>
      <c r="M32" s="74">
        <v>4.8300000000000003E-2</v>
      </c>
      <c r="N32" s="75">
        <f>VLOOKUP(B32,'[1]Project Overheads &amp; Scaffold'!$W:$AI,13,FALSE)</f>
        <v>0</v>
      </c>
      <c r="O32" s="26"/>
      <c r="P32" s="15" t="e">
        <f>SUMIF('[1]Planned Maint v6.2 CSV File'!A:A,J32,'[1]Planned Maint v6.2 CSV File'!I:I)</f>
        <v>#VALUE!</v>
      </c>
      <c r="Q32" s="16" t="e">
        <f>IF(J32="PROV SUM",N32,L32*P32)</f>
        <v>#VALUE!</v>
      </c>
      <c r="R32" s="52" t="e">
        <f>IF(J32="Prov Sum","",IF(MATCH(J32,'[1]Packet Rate Library'!J:J,0),VLOOKUP(J32,'[1]Packet Rate Library'!J:T,9,FALSE),""))</f>
        <v>#N/A</v>
      </c>
      <c r="S32" s="53" t="e">
        <v>#N/A</v>
      </c>
      <c r="T32" s="16">
        <f>IF(J32="SC024",N32,IF(ISERROR(S32),"",IF(J32="PROV SUM",N32,L32*S32)))</f>
        <v>0</v>
      </c>
      <c r="V32" s="70" t="s">
        <v>31</v>
      </c>
      <c r="W32" s="73"/>
      <c r="X32" s="53" t="e">
        <v>#N/A</v>
      </c>
      <c r="Y32" s="91"/>
      <c r="Z32" s="26"/>
      <c r="AA32" s="100">
        <v>0</v>
      </c>
      <c r="AB32" s="101">
        <f t="shared" si="1"/>
        <v>0</v>
      </c>
      <c r="AC32" s="103">
        <v>0</v>
      </c>
      <c r="AD32" s="104">
        <f t="shared" si="2"/>
        <v>0</v>
      </c>
      <c r="AE32" s="157">
        <f t="shared" si="3"/>
        <v>0</v>
      </c>
    </row>
    <row r="33" spans="1:31" ht="15.75" thickBot="1" x14ac:dyDescent="0.3">
      <c r="A33" s="29"/>
      <c r="B33" s="76" t="s">
        <v>37</v>
      </c>
      <c r="C33" s="67" t="s">
        <v>312</v>
      </c>
      <c r="D33" s="68" t="s">
        <v>379</v>
      </c>
      <c r="E33" s="69"/>
      <c r="F33" s="70"/>
      <c r="G33" s="70"/>
      <c r="H33" s="71"/>
      <c r="I33" s="70"/>
      <c r="J33" s="72"/>
      <c r="K33" s="70"/>
      <c r="L33" s="73"/>
      <c r="M33" s="72"/>
      <c r="N33" s="75"/>
      <c r="O33" s="26"/>
      <c r="P33" s="24"/>
      <c r="Q33" s="50"/>
      <c r="R33" s="50"/>
      <c r="S33" s="50"/>
      <c r="T33" s="50"/>
      <c r="V33" s="70"/>
      <c r="W33" s="73"/>
      <c r="X33" s="50"/>
      <c r="Y33" s="91">
        <f t="shared" si="0"/>
        <v>0</v>
      </c>
      <c r="Z33" s="26"/>
      <c r="AA33" s="100">
        <v>0</v>
      </c>
      <c r="AB33" s="101">
        <f t="shared" si="1"/>
        <v>0</v>
      </c>
      <c r="AC33" s="103">
        <v>0</v>
      </c>
      <c r="AD33" s="104">
        <f t="shared" si="2"/>
        <v>0</v>
      </c>
      <c r="AE33" s="157">
        <f t="shared" si="3"/>
        <v>0</v>
      </c>
    </row>
    <row r="34" spans="1:31" ht="30.75" thickBot="1" x14ac:dyDescent="0.3">
      <c r="A34" s="29"/>
      <c r="B34" s="76" t="s">
        <v>37</v>
      </c>
      <c r="C34" s="67" t="s">
        <v>312</v>
      </c>
      <c r="D34" s="68" t="s">
        <v>25</v>
      </c>
      <c r="E34" s="69" t="s">
        <v>325</v>
      </c>
      <c r="F34" s="70"/>
      <c r="G34" s="70"/>
      <c r="H34" s="71">
        <v>7.1900000000000297</v>
      </c>
      <c r="I34" s="70"/>
      <c r="J34" s="72" t="s">
        <v>326</v>
      </c>
      <c r="K34" s="70" t="s">
        <v>79</v>
      </c>
      <c r="L34" s="73">
        <v>4</v>
      </c>
      <c r="M34" s="77">
        <v>39.57</v>
      </c>
      <c r="N34" s="75">
        <v>158.28</v>
      </c>
      <c r="O34" s="26"/>
      <c r="P34" s="15" t="e">
        <f>SUMIF('[1]Planned Maint v6.2 CSV File'!A:A,J34,'[1]Planned Maint v6.2 CSV File'!I:I)</f>
        <v>#VALUE!</v>
      </c>
      <c r="Q34" s="16" t="e">
        <f>IF(J34="PROV SUM",N34,L34*P34)</f>
        <v>#VALUE!</v>
      </c>
      <c r="R34" s="52">
        <f>IF(J34="Prov Sum","",IF(MATCH(J34,'[1]Packet Rate Library'!J:J,0),VLOOKUP(J34,'[1]Packet Rate Library'!J:T,9,FALSE),""))</f>
        <v>0</v>
      </c>
      <c r="S34" s="53">
        <v>28.68825</v>
      </c>
      <c r="T34" s="16">
        <f>IF(J34="SC024",N34,IF(ISERROR(S34),"",IF(J34="PROV SUM",N34,L34*S34)))</f>
        <v>114.753</v>
      </c>
      <c r="V34" s="70" t="s">
        <v>79</v>
      </c>
      <c r="W34" s="73">
        <v>4</v>
      </c>
      <c r="X34" s="53">
        <v>28.68825</v>
      </c>
      <c r="Y34" s="91">
        <f t="shared" si="0"/>
        <v>114.753</v>
      </c>
      <c r="Z34" s="26"/>
      <c r="AA34" s="100">
        <v>0</v>
      </c>
      <c r="AB34" s="101">
        <f t="shared" si="1"/>
        <v>0</v>
      </c>
      <c r="AC34" s="103">
        <v>0</v>
      </c>
      <c r="AD34" s="104">
        <f t="shared" si="2"/>
        <v>0</v>
      </c>
      <c r="AE34" s="157">
        <f t="shared" si="3"/>
        <v>0</v>
      </c>
    </row>
    <row r="35" spans="1:31" ht="30.75" thickBot="1" x14ac:dyDescent="0.3">
      <c r="A35" s="29"/>
      <c r="B35" s="76" t="s">
        <v>37</v>
      </c>
      <c r="C35" s="67" t="s">
        <v>312</v>
      </c>
      <c r="D35" s="68" t="s">
        <v>25</v>
      </c>
      <c r="E35" s="69" t="s">
        <v>329</v>
      </c>
      <c r="F35" s="70"/>
      <c r="G35" s="70"/>
      <c r="H35" s="71">
        <v>7.2020000000000302</v>
      </c>
      <c r="I35" s="70"/>
      <c r="J35" s="72" t="s">
        <v>330</v>
      </c>
      <c r="K35" s="70" t="s">
        <v>79</v>
      </c>
      <c r="L35" s="73">
        <v>6</v>
      </c>
      <c r="M35" s="72">
        <v>133.12</v>
      </c>
      <c r="N35" s="75">
        <v>798.72</v>
      </c>
      <c r="O35" s="26"/>
      <c r="P35" s="15" t="e">
        <f>SUMIF('[1]Planned Maint v6.2 CSV File'!A:A,J35,'[1]Planned Maint v6.2 CSV File'!I:I)</f>
        <v>#VALUE!</v>
      </c>
      <c r="Q35" s="16" t="e">
        <f>IF(J35="PROV SUM",N35,L35*P35)</f>
        <v>#VALUE!</v>
      </c>
      <c r="R35" s="52">
        <f>IF(J35="Prov Sum","",IF(MATCH(J35,'[1]Packet Rate Library'!J:J,0),VLOOKUP(J35,'[1]Packet Rate Library'!J:T,9,FALSE),""))</f>
        <v>0</v>
      </c>
      <c r="S35" s="53">
        <v>96.512</v>
      </c>
      <c r="T35" s="16">
        <f>IF(J35="SC024",N35,IF(ISERROR(S35),"",IF(J35="PROV SUM",N35,L35*S35)))</f>
        <v>579.072</v>
      </c>
      <c r="V35" s="70" t="s">
        <v>79</v>
      </c>
      <c r="W35" s="73">
        <v>6</v>
      </c>
      <c r="X35" s="53">
        <v>96.512</v>
      </c>
      <c r="Y35" s="91">
        <f t="shared" si="0"/>
        <v>579.072</v>
      </c>
      <c r="Z35" s="26"/>
      <c r="AA35" s="100">
        <v>0</v>
      </c>
      <c r="AB35" s="101">
        <f t="shared" si="1"/>
        <v>0</v>
      </c>
      <c r="AC35" s="103">
        <v>0</v>
      </c>
      <c r="AD35" s="104">
        <f t="shared" si="2"/>
        <v>0</v>
      </c>
      <c r="AE35" s="157">
        <f t="shared" si="3"/>
        <v>0</v>
      </c>
    </row>
    <row r="36" spans="1:31" ht="60.75" thickBot="1" x14ac:dyDescent="0.3">
      <c r="A36" s="29"/>
      <c r="B36" s="76" t="s">
        <v>37</v>
      </c>
      <c r="C36" s="31" t="s">
        <v>312</v>
      </c>
      <c r="D36" s="32" t="s">
        <v>25</v>
      </c>
      <c r="E36" s="33" t="s">
        <v>333</v>
      </c>
      <c r="F36" s="29"/>
      <c r="G36" s="29"/>
      <c r="H36" s="34">
        <v>7.2360000000000504</v>
      </c>
      <c r="I36" s="29"/>
      <c r="J36" s="35" t="s">
        <v>334</v>
      </c>
      <c r="K36" s="29" t="s">
        <v>104</v>
      </c>
      <c r="L36" s="36">
        <v>1</v>
      </c>
      <c r="M36" s="35">
        <v>21.51</v>
      </c>
      <c r="N36" s="25">
        <v>21.51</v>
      </c>
      <c r="O36" s="26"/>
      <c r="P36" s="15" t="e">
        <f>SUMIF('[1]Planned Maint v6.2 CSV File'!A:A,J36,'[1]Planned Maint v6.2 CSV File'!I:I)</f>
        <v>#VALUE!</v>
      </c>
      <c r="Q36" s="16" t="e">
        <f>IF(J36="PROV SUM",N36,L36*P36)</f>
        <v>#VALUE!</v>
      </c>
      <c r="R36" s="52">
        <f>IF(J36="Prov Sum","",IF(MATCH(J36,'[1]Packet Rate Library'!J:J,0),VLOOKUP(J36,'[1]Packet Rate Library'!J:T,9,FALSE),""))</f>
        <v>0</v>
      </c>
      <c r="S36" s="53">
        <v>15.594750000000001</v>
      </c>
      <c r="T36" s="16">
        <f>IF(J36="SC024",N36,IF(ISERROR(S36),"",IF(J36="PROV SUM",N36,L36*S36)))</f>
        <v>15.594750000000001</v>
      </c>
      <c r="V36" s="29" t="s">
        <v>104</v>
      </c>
      <c r="W36" s="36">
        <v>1</v>
      </c>
      <c r="X36" s="53">
        <v>15.594750000000001</v>
      </c>
      <c r="Y36" s="91">
        <f t="shared" si="0"/>
        <v>15.594750000000001</v>
      </c>
      <c r="Z36" s="26"/>
      <c r="AA36" s="100">
        <v>0</v>
      </c>
      <c r="AB36" s="101">
        <f t="shared" si="1"/>
        <v>0</v>
      </c>
      <c r="AC36" s="103">
        <v>0</v>
      </c>
      <c r="AD36" s="104">
        <f t="shared" si="2"/>
        <v>0</v>
      </c>
      <c r="AE36" s="157">
        <f t="shared" si="3"/>
        <v>0</v>
      </c>
    </row>
    <row r="37" spans="1:31" ht="31.5" thickBot="1" x14ac:dyDescent="0.3">
      <c r="A37" s="29"/>
      <c r="B37" s="76" t="s">
        <v>37</v>
      </c>
      <c r="C37" s="31" t="s">
        <v>312</v>
      </c>
      <c r="D37" s="32" t="s">
        <v>25</v>
      </c>
      <c r="E37" s="33" t="s">
        <v>464</v>
      </c>
      <c r="F37" s="29"/>
      <c r="G37" s="29"/>
      <c r="H37" s="34">
        <v>7.3159999999999998</v>
      </c>
      <c r="I37" s="29"/>
      <c r="J37" s="35" t="s">
        <v>380</v>
      </c>
      <c r="K37" s="29" t="s">
        <v>381</v>
      </c>
      <c r="L37" s="36">
        <v>1</v>
      </c>
      <c r="M37" s="140">
        <v>400</v>
      </c>
      <c r="N37" s="25">
        <v>400</v>
      </c>
      <c r="O37" s="26"/>
      <c r="P37" s="15" t="e">
        <f>SUMIF('[1]Planned Maint v6.2 CSV File'!A:A,J37,'[1]Planned Maint v6.2 CSV File'!I:I)</f>
        <v>#VALUE!</v>
      </c>
      <c r="Q37" s="16">
        <f>IF(J37="PROV SUM",N37,L37*P37)</f>
        <v>400</v>
      </c>
      <c r="R37" s="52" t="str">
        <f>IF(J37="Prov Sum","",IF(MATCH(J37,'[1]Packet Rate Library'!J:J,0),VLOOKUP(J37,'[1]Packet Rate Library'!J:T,9,FALSE),""))</f>
        <v/>
      </c>
      <c r="S37" s="53" t="s">
        <v>382</v>
      </c>
      <c r="T37" s="16">
        <f>IF(J37="SC024",N37,IF(ISERROR(S37),"",IF(J37="PROV SUM",N37,L37*S37)))</f>
        <v>400</v>
      </c>
      <c r="V37" s="29" t="s">
        <v>381</v>
      </c>
      <c r="W37" s="36">
        <v>1</v>
      </c>
      <c r="X37" s="53" t="s">
        <v>382</v>
      </c>
      <c r="Y37" s="91">
        <v>400</v>
      </c>
      <c r="Z37" s="26"/>
      <c r="AA37" s="100">
        <v>0</v>
      </c>
      <c r="AB37" s="101">
        <f t="shared" si="1"/>
        <v>0</v>
      </c>
      <c r="AC37" s="103">
        <v>0</v>
      </c>
      <c r="AD37" s="104">
        <f t="shared" si="2"/>
        <v>0</v>
      </c>
      <c r="AE37" s="157">
        <f t="shared" si="3"/>
        <v>0</v>
      </c>
    </row>
    <row r="38" spans="1:31" ht="16.5" thickBot="1" x14ac:dyDescent="0.3">
      <c r="A38" s="22"/>
      <c r="B38" s="112" t="s">
        <v>37</v>
      </c>
      <c r="C38" s="113" t="s">
        <v>341</v>
      </c>
      <c r="D38" s="114" t="s">
        <v>379</v>
      </c>
      <c r="E38" s="115"/>
      <c r="F38" s="9"/>
      <c r="G38" s="9"/>
      <c r="H38" s="116"/>
      <c r="I38" s="9"/>
      <c r="J38" s="115"/>
      <c r="K38" s="117"/>
      <c r="L38" s="65"/>
      <c r="M38" s="118"/>
      <c r="N38" s="14"/>
      <c r="O38" s="26"/>
      <c r="P38" s="24"/>
      <c r="Q38" s="50"/>
      <c r="R38" s="50"/>
      <c r="S38" s="50"/>
      <c r="T38" s="50"/>
      <c r="V38" s="117"/>
      <c r="W38" s="65"/>
      <c r="X38" s="50"/>
      <c r="Y38" s="91">
        <f t="shared" si="0"/>
        <v>0</v>
      </c>
      <c r="Z38" s="26"/>
      <c r="AA38" s="100">
        <v>0</v>
      </c>
      <c r="AB38" s="101">
        <f t="shared" si="1"/>
        <v>0</v>
      </c>
      <c r="AC38" s="103">
        <v>0</v>
      </c>
      <c r="AD38" s="104">
        <f t="shared" si="2"/>
        <v>0</v>
      </c>
      <c r="AE38" s="157">
        <f t="shared" si="3"/>
        <v>0</v>
      </c>
    </row>
    <row r="39" spans="1:31" ht="120.75" thickBot="1" x14ac:dyDescent="0.3">
      <c r="A39" s="22"/>
      <c r="B39" s="112" t="s">
        <v>37</v>
      </c>
      <c r="C39" s="113" t="s">
        <v>341</v>
      </c>
      <c r="D39" s="114" t="s">
        <v>25</v>
      </c>
      <c r="E39" s="115" t="s">
        <v>350</v>
      </c>
      <c r="F39" s="12"/>
      <c r="G39" s="12"/>
      <c r="H39" s="116">
        <v>13</v>
      </c>
      <c r="I39" s="12"/>
      <c r="J39" s="115" t="s">
        <v>351</v>
      </c>
      <c r="K39" s="12" t="s">
        <v>311</v>
      </c>
      <c r="L39" s="119">
        <v>2</v>
      </c>
      <c r="M39" s="118">
        <v>222.2</v>
      </c>
      <c r="N39" s="120">
        <v>444.4</v>
      </c>
      <c r="O39" s="26"/>
      <c r="P39" s="15" t="e">
        <f>SUMIF('[1]Planned Maint v6.2 CSV File'!A:A,J39,'[1]Planned Maint v6.2 CSV File'!I:I)</f>
        <v>#VALUE!</v>
      </c>
      <c r="Q39" s="16" t="e">
        <f t="shared" ref="Q39:Q49" si="6">IF(J39="PROV SUM",N39,L39*P39)</f>
        <v>#VALUE!</v>
      </c>
      <c r="R39" s="52">
        <f>IF(J39="Prov Sum","",IF(MATCH(J39,'[1]Packet Rate Library'!J:J,0),VLOOKUP(J39,'[1]Packet Rate Library'!J:T,9,FALSE),""))</f>
        <v>0</v>
      </c>
      <c r="S39" s="53">
        <v>196.98029999999997</v>
      </c>
      <c r="T39" s="16">
        <f t="shared" ref="T39:T49" si="7">IF(J39="SC024",N39,IF(ISERROR(S39),"",IF(J39="PROV SUM",N39,L39*S39)))</f>
        <v>393.96059999999994</v>
      </c>
      <c r="V39" s="12" t="s">
        <v>311</v>
      </c>
      <c r="W39" s="119">
        <v>2</v>
      </c>
      <c r="X39" s="53">
        <v>196.98029999999997</v>
      </c>
      <c r="Y39" s="91">
        <f t="shared" si="0"/>
        <v>393.96059999999994</v>
      </c>
      <c r="Z39" s="26"/>
      <c r="AA39" s="100">
        <v>0</v>
      </c>
      <c r="AB39" s="101">
        <f t="shared" si="1"/>
        <v>0</v>
      </c>
      <c r="AC39" s="103">
        <v>0</v>
      </c>
      <c r="AD39" s="104">
        <f t="shared" si="2"/>
        <v>0</v>
      </c>
      <c r="AE39" s="157">
        <f t="shared" si="3"/>
        <v>0</v>
      </c>
    </row>
    <row r="40" spans="1:31" ht="120.75" thickBot="1" x14ac:dyDescent="0.3">
      <c r="A40" s="22"/>
      <c r="B40" s="112" t="s">
        <v>37</v>
      </c>
      <c r="C40" s="113" t="s">
        <v>341</v>
      </c>
      <c r="D40" s="114" t="s">
        <v>25</v>
      </c>
      <c r="E40" s="115" t="s">
        <v>356</v>
      </c>
      <c r="F40" s="9"/>
      <c r="G40" s="9"/>
      <c r="H40" s="116">
        <v>27</v>
      </c>
      <c r="I40" s="9"/>
      <c r="J40" s="115" t="s">
        <v>357</v>
      </c>
      <c r="K40" s="117" t="s">
        <v>311</v>
      </c>
      <c r="L40" s="119">
        <v>1</v>
      </c>
      <c r="M40" s="118">
        <v>22.53</v>
      </c>
      <c r="N40" s="120">
        <v>22.53</v>
      </c>
      <c r="O40" s="26"/>
      <c r="P40" s="15" t="e">
        <f>SUMIF('[1]Planned Maint v6.2 CSV File'!A:A,J40,'[1]Planned Maint v6.2 CSV File'!I:I)</f>
        <v>#VALUE!</v>
      </c>
      <c r="Q40" s="16" t="e">
        <f t="shared" si="6"/>
        <v>#VALUE!</v>
      </c>
      <c r="R40" s="52">
        <f>IF(J40="Prov Sum","",IF(MATCH(J40,'[1]Packet Rate Library'!J:J,0),VLOOKUP(J40,'[1]Packet Rate Library'!J:T,9,FALSE),""))</f>
        <v>0</v>
      </c>
      <c r="S40" s="53">
        <v>19.150500000000001</v>
      </c>
      <c r="T40" s="16">
        <f t="shared" si="7"/>
        <v>19.150500000000001</v>
      </c>
      <c r="V40" s="117" t="s">
        <v>311</v>
      </c>
      <c r="W40" s="119">
        <v>1</v>
      </c>
      <c r="X40" s="53">
        <v>19.150500000000001</v>
      </c>
      <c r="Y40" s="91">
        <f t="shared" si="0"/>
        <v>19.150500000000001</v>
      </c>
      <c r="Z40" s="26"/>
      <c r="AA40" s="100">
        <v>0</v>
      </c>
      <c r="AB40" s="101">
        <f t="shared" si="1"/>
        <v>0</v>
      </c>
      <c r="AC40" s="103">
        <v>0</v>
      </c>
      <c r="AD40" s="104">
        <f t="shared" si="2"/>
        <v>0</v>
      </c>
      <c r="AE40" s="157">
        <f t="shared" si="3"/>
        <v>0</v>
      </c>
    </row>
    <row r="41" spans="1:31" ht="135.75" thickBot="1" x14ac:dyDescent="0.3">
      <c r="A41" s="22"/>
      <c r="B41" s="112" t="s">
        <v>37</v>
      </c>
      <c r="C41" s="113" t="s">
        <v>341</v>
      </c>
      <c r="D41" s="114" t="s">
        <v>25</v>
      </c>
      <c r="E41" s="115" t="s">
        <v>358</v>
      </c>
      <c r="F41" s="9"/>
      <c r="G41" s="9"/>
      <c r="H41" s="116">
        <v>41</v>
      </c>
      <c r="I41" s="9"/>
      <c r="J41" s="115" t="s">
        <v>359</v>
      </c>
      <c r="K41" s="117" t="s">
        <v>311</v>
      </c>
      <c r="L41" s="119">
        <v>1</v>
      </c>
      <c r="M41" s="118">
        <v>29.34</v>
      </c>
      <c r="N41" s="120">
        <v>29.34</v>
      </c>
      <c r="O41" s="26"/>
      <c r="P41" s="15" t="e">
        <f>SUMIF('[1]Planned Maint v6.2 CSV File'!A:A,J41,'[1]Planned Maint v6.2 CSV File'!I:I)</f>
        <v>#VALUE!</v>
      </c>
      <c r="Q41" s="16" t="e">
        <f t="shared" si="6"/>
        <v>#VALUE!</v>
      </c>
      <c r="R41" s="52">
        <f>IF(J41="Prov Sum","",IF(MATCH(J41,'[1]Packet Rate Library'!J:J,0),VLOOKUP(J41,'[1]Packet Rate Library'!J:T,9,FALSE),""))</f>
        <v>0</v>
      </c>
      <c r="S41" s="53">
        <v>24.939</v>
      </c>
      <c r="T41" s="16">
        <f t="shared" si="7"/>
        <v>24.939</v>
      </c>
      <c r="V41" s="117" t="s">
        <v>311</v>
      </c>
      <c r="W41" s="119">
        <v>1</v>
      </c>
      <c r="X41" s="53">
        <v>24.939</v>
      </c>
      <c r="Y41" s="91">
        <f t="shared" si="0"/>
        <v>24.939</v>
      </c>
      <c r="Z41" s="26"/>
      <c r="AA41" s="100">
        <v>0</v>
      </c>
      <c r="AB41" s="101">
        <f t="shared" si="1"/>
        <v>0</v>
      </c>
      <c r="AC41" s="103">
        <v>0</v>
      </c>
      <c r="AD41" s="104">
        <f t="shared" si="2"/>
        <v>0</v>
      </c>
      <c r="AE41" s="157">
        <f t="shared" si="3"/>
        <v>0</v>
      </c>
    </row>
    <row r="42" spans="1:31" ht="105.75" thickBot="1" x14ac:dyDescent="0.3">
      <c r="A42" s="22"/>
      <c r="B42" s="112" t="s">
        <v>37</v>
      </c>
      <c r="C42" s="113" t="s">
        <v>341</v>
      </c>
      <c r="D42" s="114" t="s">
        <v>25</v>
      </c>
      <c r="E42" s="115" t="s">
        <v>366</v>
      </c>
      <c r="F42" s="9"/>
      <c r="G42" s="9"/>
      <c r="H42" s="116">
        <v>115</v>
      </c>
      <c r="I42" s="9"/>
      <c r="J42" s="115" t="s">
        <v>367</v>
      </c>
      <c r="K42" s="117" t="s">
        <v>311</v>
      </c>
      <c r="L42" s="119">
        <v>2</v>
      </c>
      <c r="M42" s="118">
        <v>70.11</v>
      </c>
      <c r="N42" s="120">
        <v>140.22</v>
      </c>
      <c r="O42" s="26"/>
      <c r="P42" s="15" t="e">
        <f>SUMIF('[1]Planned Maint v6.2 CSV File'!A:A,J42,'[1]Planned Maint v6.2 CSV File'!I:I)</f>
        <v>#VALUE!</v>
      </c>
      <c r="Q42" s="16" t="e">
        <f t="shared" si="6"/>
        <v>#VALUE!</v>
      </c>
      <c r="R42" s="52">
        <f>IF(J42="Prov Sum","",IF(MATCH(J42,'[1]Packet Rate Library'!J:J,0),VLOOKUP(J42,'[1]Packet Rate Library'!J:T,9,FALSE),""))</f>
        <v>0</v>
      </c>
      <c r="S42" s="53">
        <v>56.088000000000001</v>
      </c>
      <c r="T42" s="16">
        <f t="shared" si="7"/>
        <v>112.176</v>
      </c>
      <c r="V42" s="117" t="s">
        <v>311</v>
      </c>
      <c r="W42" s="119">
        <v>2</v>
      </c>
      <c r="X42" s="53">
        <v>56.088000000000001</v>
      </c>
      <c r="Y42" s="91">
        <f t="shared" si="0"/>
        <v>112.176</v>
      </c>
      <c r="Z42" s="26"/>
      <c r="AA42" s="100">
        <v>0</v>
      </c>
      <c r="AB42" s="101">
        <f t="shared" si="1"/>
        <v>0</v>
      </c>
      <c r="AC42" s="103">
        <v>0</v>
      </c>
      <c r="AD42" s="104">
        <f t="shared" si="2"/>
        <v>0</v>
      </c>
      <c r="AE42" s="157">
        <f t="shared" si="3"/>
        <v>0</v>
      </c>
    </row>
    <row r="43" spans="1:31" ht="76.5" thickBot="1" x14ac:dyDescent="0.3">
      <c r="A43" s="22"/>
      <c r="B43" s="112" t="s">
        <v>37</v>
      </c>
      <c r="C43" s="113" t="s">
        <v>341</v>
      </c>
      <c r="D43" s="114" t="s">
        <v>25</v>
      </c>
      <c r="E43" s="121" t="s">
        <v>342</v>
      </c>
      <c r="F43" s="9"/>
      <c r="G43" s="9"/>
      <c r="H43" s="116">
        <v>180</v>
      </c>
      <c r="I43" s="9"/>
      <c r="J43" s="122" t="s">
        <v>343</v>
      </c>
      <c r="K43" s="117" t="s">
        <v>311</v>
      </c>
      <c r="L43" s="119">
        <v>1</v>
      </c>
      <c r="M43" s="118">
        <v>62.11</v>
      </c>
      <c r="N43" s="120">
        <v>62.11</v>
      </c>
      <c r="O43" s="26"/>
      <c r="P43" s="15" t="e">
        <f>SUMIF('[1]Planned Maint v6.2 CSV File'!A:A,J43,'[1]Planned Maint v6.2 CSV File'!I:I)</f>
        <v>#VALUE!</v>
      </c>
      <c r="Q43" s="16" t="e">
        <f t="shared" si="6"/>
        <v>#VALUE!</v>
      </c>
      <c r="R43" s="52">
        <f>IF(J43="Prov Sum","",IF(MATCH(J43,'[1]Packet Rate Library'!J:J,0),VLOOKUP(J43,'[1]Packet Rate Library'!J:T,9,FALSE),""))</f>
        <v>0</v>
      </c>
      <c r="S43" s="53">
        <v>55.060514999999995</v>
      </c>
      <c r="T43" s="16">
        <f t="shared" si="7"/>
        <v>55.060514999999995</v>
      </c>
      <c r="V43" s="117" t="s">
        <v>311</v>
      </c>
      <c r="W43" s="119">
        <v>1</v>
      </c>
      <c r="X43" s="53">
        <v>55.060514999999995</v>
      </c>
      <c r="Y43" s="91">
        <f t="shared" si="0"/>
        <v>55.060514999999995</v>
      </c>
      <c r="Z43" s="26"/>
      <c r="AA43" s="100">
        <v>0</v>
      </c>
      <c r="AB43" s="101">
        <f t="shared" si="1"/>
        <v>0</v>
      </c>
      <c r="AC43" s="103">
        <v>0</v>
      </c>
      <c r="AD43" s="104">
        <f t="shared" si="2"/>
        <v>0</v>
      </c>
      <c r="AE43" s="157">
        <f t="shared" si="3"/>
        <v>0</v>
      </c>
    </row>
    <row r="44" spans="1:31" ht="106.5" thickBot="1" x14ac:dyDescent="0.3">
      <c r="A44" s="22"/>
      <c r="B44" s="112" t="s">
        <v>37</v>
      </c>
      <c r="C44" s="113" t="s">
        <v>341</v>
      </c>
      <c r="D44" s="114" t="s">
        <v>25</v>
      </c>
      <c r="E44" s="121" t="s">
        <v>370</v>
      </c>
      <c r="F44" s="9"/>
      <c r="G44" s="9"/>
      <c r="H44" s="116">
        <v>186</v>
      </c>
      <c r="I44" s="9"/>
      <c r="J44" s="123" t="s">
        <v>371</v>
      </c>
      <c r="K44" s="117" t="s">
        <v>311</v>
      </c>
      <c r="L44" s="119">
        <v>1</v>
      </c>
      <c r="M44" s="118">
        <v>86.88</v>
      </c>
      <c r="N44" s="120">
        <v>86.88</v>
      </c>
      <c r="O44" s="26"/>
      <c r="P44" s="15" t="e">
        <f>SUMIF('[1]Planned Maint v6.2 CSV File'!A:A,J44,'[1]Planned Maint v6.2 CSV File'!I:I)</f>
        <v>#VALUE!</v>
      </c>
      <c r="Q44" s="16" t="e">
        <f t="shared" si="6"/>
        <v>#VALUE!</v>
      </c>
      <c r="R44" s="52">
        <f>IF(J44="Prov Sum","",IF(MATCH(J44,'[1]Packet Rate Library'!J:J,0),VLOOKUP(J44,'[1]Packet Rate Library'!J:T,9,FALSE),""))</f>
        <v>0</v>
      </c>
      <c r="S44" s="53">
        <v>69.504000000000005</v>
      </c>
      <c r="T44" s="16">
        <f t="shared" si="7"/>
        <v>69.504000000000005</v>
      </c>
      <c r="V44" s="117" t="s">
        <v>311</v>
      </c>
      <c r="W44" s="119">
        <v>1</v>
      </c>
      <c r="X44" s="53">
        <v>69.504000000000005</v>
      </c>
      <c r="Y44" s="91">
        <f t="shared" si="0"/>
        <v>69.504000000000005</v>
      </c>
      <c r="Z44" s="26"/>
      <c r="AA44" s="100">
        <v>0</v>
      </c>
      <c r="AB44" s="101">
        <f t="shared" si="1"/>
        <v>0</v>
      </c>
      <c r="AC44" s="103">
        <v>0</v>
      </c>
      <c r="AD44" s="104">
        <f t="shared" si="2"/>
        <v>0</v>
      </c>
      <c r="AE44" s="157">
        <f>AB44-AD44</f>
        <v>0</v>
      </c>
    </row>
    <row r="45" spans="1:31" ht="27" thickBot="1" x14ac:dyDescent="0.3">
      <c r="A45" s="22"/>
      <c r="B45" s="112" t="s">
        <v>37</v>
      </c>
      <c r="C45" s="113" t="s">
        <v>341</v>
      </c>
      <c r="D45" s="114" t="s">
        <v>25</v>
      </c>
      <c r="E45" s="124" t="s">
        <v>430</v>
      </c>
      <c r="F45" s="9"/>
      <c r="G45" s="9"/>
      <c r="H45" s="116">
        <v>190</v>
      </c>
      <c r="I45" s="9"/>
      <c r="J45" s="125" t="s">
        <v>380</v>
      </c>
      <c r="K45" s="117" t="s">
        <v>311</v>
      </c>
      <c r="L45" s="119">
        <v>1</v>
      </c>
      <c r="M45" s="126">
        <v>1500</v>
      </c>
      <c r="N45" s="120">
        <v>1500</v>
      </c>
      <c r="O45" s="26"/>
      <c r="P45" s="15" t="e">
        <f>SUMIF('[1]Planned Maint v6.2 CSV File'!A:A,J45,'[1]Planned Maint v6.2 CSV File'!I:I)</f>
        <v>#VALUE!</v>
      </c>
      <c r="Q45" s="16">
        <f t="shared" si="6"/>
        <v>1500</v>
      </c>
      <c r="R45" s="52" t="str">
        <f>IF(J45="Prov Sum","",IF(MATCH(J45,'[1]Packet Rate Library'!J:J,0),VLOOKUP(J45,'[1]Packet Rate Library'!J:T,9,FALSE),""))</f>
        <v/>
      </c>
      <c r="S45" s="53" t="s">
        <v>382</v>
      </c>
      <c r="T45" s="16">
        <f t="shared" si="7"/>
        <v>1500</v>
      </c>
      <c r="V45" s="117" t="s">
        <v>311</v>
      </c>
      <c r="W45" s="119">
        <v>1</v>
      </c>
      <c r="X45" s="53" t="s">
        <v>382</v>
      </c>
      <c r="Y45" s="91">
        <v>1500</v>
      </c>
      <c r="Z45" s="26"/>
      <c r="AA45" s="100">
        <v>0</v>
      </c>
      <c r="AB45" s="101">
        <f t="shared" si="1"/>
        <v>0</v>
      </c>
      <c r="AC45" s="103">
        <v>0</v>
      </c>
      <c r="AD45" s="104">
        <f t="shared" si="2"/>
        <v>0</v>
      </c>
      <c r="AE45" s="157">
        <f t="shared" si="3"/>
        <v>0</v>
      </c>
    </row>
    <row r="46" spans="1:31" ht="27" thickBot="1" x14ac:dyDescent="0.3">
      <c r="A46" s="22"/>
      <c r="B46" s="112" t="s">
        <v>37</v>
      </c>
      <c r="C46" s="113" t="s">
        <v>341</v>
      </c>
      <c r="D46" s="114" t="s">
        <v>25</v>
      </c>
      <c r="E46" s="127" t="s">
        <v>431</v>
      </c>
      <c r="F46" s="9"/>
      <c r="G46" s="9"/>
      <c r="H46" s="116">
        <v>191</v>
      </c>
      <c r="I46" s="9"/>
      <c r="J46" s="125" t="s">
        <v>380</v>
      </c>
      <c r="K46" s="117" t="s">
        <v>311</v>
      </c>
      <c r="L46" s="119">
        <v>1</v>
      </c>
      <c r="M46" s="126">
        <v>100</v>
      </c>
      <c r="N46" s="120">
        <v>100</v>
      </c>
      <c r="O46" s="26"/>
      <c r="P46" s="15" t="e">
        <f>SUMIF('[1]Planned Maint v6.2 CSV File'!A:A,J46,'[1]Planned Maint v6.2 CSV File'!I:I)</f>
        <v>#VALUE!</v>
      </c>
      <c r="Q46" s="16">
        <f t="shared" si="6"/>
        <v>100</v>
      </c>
      <c r="R46" s="52" t="str">
        <f>IF(J46="Prov Sum","",IF(MATCH(J46,'[1]Packet Rate Library'!J:J,0),VLOOKUP(J46,'[1]Packet Rate Library'!J:T,9,FALSE),""))</f>
        <v/>
      </c>
      <c r="S46" s="53" t="s">
        <v>382</v>
      </c>
      <c r="T46" s="16">
        <f t="shared" si="7"/>
        <v>100</v>
      </c>
      <c r="V46" s="117" t="s">
        <v>311</v>
      </c>
      <c r="W46" s="119">
        <v>1</v>
      </c>
      <c r="X46" s="53" t="s">
        <v>382</v>
      </c>
      <c r="Y46" s="91">
        <v>100</v>
      </c>
      <c r="Z46" s="26"/>
      <c r="AA46" s="100">
        <v>0</v>
      </c>
      <c r="AB46" s="101">
        <f t="shared" si="1"/>
        <v>0</v>
      </c>
      <c r="AC46" s="103">
        <v>0</v>
      </c>
      <c r="AD46" s="104">
        <f t="shared" si="2"/>
        <v>0</v>
      </c>
      <c r="AE46" s="157">
        <f t="shared" si="3"/>
        <v>0</v>
      </c>
    </row>
    <row r="47" spans="1:31" ht="16.5" thickBot="1" x14ac:dyDescent="0.3">
      <c r="A47" s="29"/>
      <c r="B47" s="112" t="s">
        <v>37</v>
      </c>
      <c r="C47" s="113" t="s">
        <v>341</v>
      </c>
      <c r="D47" s="114" t="s">
        <v>25</v>
      </c>
      <c r="E47" s="127" t="s">
        <v>432</v>
      </c>
      <c r="F47" s="42"/>
      <c r="G47" s="42"/>
      <c r="H47" s="116">
        <v>192</v>
      </c>
      <c r="I47" s="42"/>
      <c r="J47" s="125" t="s">
        <v>380</v>
      </c>
      <c r="K47" s="117" t="s">
        <v>311</v>
      </c>
      <c r="L47" s="119">
        <v>1</v>
      </c>
      <c r="M47" s="126">
        <v>100</v>
      </c>
      <c r="N47" s="120">
        <v>100</v>
      </c>
      <c r="O47" s="26"/>
      <c r="P47" s="15" t="e">
        <f>SUMIF('[1]Planned Maint v6.2 CSV File'!A:A,J47,'[1]Planned Maint v6.2 CSV File'!I:I)</f>
        <v>#VALUE!</v>
      </c>
      <c r="Q47" s="16">
        <f t="shared" si="6"/>
        <v>100</v>
      </c>
      <c r="R47" s="52" t="str">
        <f>IF(J47="Prov Sum","",IF(MATCH(J47,'[1]Packet Rate Library'!J:J,0),VLOOKUP(J47,'[1]Packet Rate Library'!J:T,9,FALSE),""))</f>
        <v/>
      </c>
      <c r="S47" s="53" t="s">
        <v>382</v>
      </c>
      <c r="T47" s="16">
        <f t="shared" si="7"/>
        <v>100</v>
      </c>
      <c r="V47" s="117" t="s">
        <v>311</v>
      </c>
      <c r="W47" s="119">
        <v>1</v>
      </c>
      <c r="X47" s="53" t="s">
        <v>382</v>
      </c>
      <c r="Y47" s="91">
        <v>100</v>
      </c>
      <c r="Z47" s="26"/>
      <c r="AA47" s="100">
        <v>0</v>
      </c>
      <c r="AB47" s="101">
        <f t="shared" si="1"/>
        <v>0</v>
      </c>
      <c r="AC47" s="103">
        <v>0</v>
      </c>
      <c r="AD47" s="104">
        <f t="shared" si="2"/>
        <v>0</v>
      </c>
      <c r="AE47" s="157">
        <f t="shared" si="3"/>
        <v>0</v>
      </c>
    </row>
    <row r="48" spans="1:31" ht="16.5" thickBot="1" x14ac:dyDescent="0.3">
      <c r="A48" s="29"/>
      <c r="B48" s="112" t="s">
        <v>37</v>
      </c>
      <c r="C48" s="113" t="s">
        <v>341</v>
      </c>
      <c r="D48" s="114" t="s">
        <v>25</v>
      </c>
      <c r="E48" s="127" t="s">
        <v>433</v>
      </c>
      <c r="F48" s="42"/>
      <c r="G48" s="42"/>
      <c r="H48" s="116">
        <v>193</v>
      </c>
      <c r="I48" s="42"/>
      <c r="J48" s="125" t="s">
        <v>380</v>
      </c>
      <c r="K48" s="117" t="s">
        <v>311</v>
      </c>
      <c r="L48" s="119">
        <v>1</v>
      </c>
      <c r="M48" s="126">
        <v>100</v>
      </c>
      <c r="N48" s="120">
        <v>100</v>
      </c>
      <c r="O48" s="26"/>
      <c r="P48" s="15" t="e">
        <f>SUMIF('[1]Planned Maint v6.2 CSV File'!A:A,J48,'[1]Planned Maint v6.2 CSV File'!I:I)</f>
        <v>#VALUE!</v>
      </c>
      <c r="Q48" s="16">
        <f t="shared" si="6"/>
        <v>100</v>
      </c>
      <c r="R48" s="52" t="str">
        <f>IF(J48="Prov Sum","",IF(MATCH(J48,'[1]Packet Rate Library'!J:J,0),VLOOKUP(J48,'[1]Packet Rate Library'!J:T,9,FALSE),""))</f>
        <v/>
      </c>
      <c r="S48" s="53" t="s">
        <v>382</v>
      </c>
      <c r="T48" s="16">
        <f t="shared" si="7"/>
        <v>100</v>
      </c>
      <c r="V48" s="117" t="s">
        <v>311</v>
      </c>
      <c r="W48" s="119">
        <v>1</v>
      </c>
      <c r="X48" s="53" t="s">
        <v>382</v>
      </c>
      <c r="Y48" s="91">
        <v>100</v>
      </c>
      <c r="Z48" s="26"/>
      <c r="AA48" s="100">
        <v>0</v>
      </c>
      <c r="AB48" s="101">
        <f t="shared" si="1"/>
        <v>0</v>
      </c>
      <c r="AC48" s="103">
        <v>0</v>
      </c>
      <c r="AD48" s="104">
        <f t="shared" si="2"/>
        <v>0</v>
      </c>
      <c r="AE48" s="157">
        <f t="shared" si="3"/>
        <v>0</v>
      </c>
    </row>
    <row r="49" spans="1:31" ht="16.5" thickBot="1" x14ac:dyDescent="0.3">
      <c r="A49" s="29"/>
      <c r="B49" s="112" t="s">
        <v>37</v>
      </c>
      <c r="C49" s="113" t="s">
        <v>341</v>
      </c>
      <c r="D49" s="114" t="s">
        <v>25</v>
      </c>
      <c r="E49" s="127" t="s">
        <v>434</v>
      </c>
      <c r="F49" s="42"/>
      <c r="G49" s="42"/>
      <c r="H49" s="116">
        <v>194</v>
      </c>
      <c r="I49" s="42"/>
      <c r="J49" s="125" t="s">
        <v>380</v>
      </c>
      <c r="K49" s="117" t="s">
        <v>311</v>
      </c>
      <c r="L49" s="119">
        <v>1</v>
      </c>
      <c r="M49" s="126">
        <v>350</v>
      </c>
      <c r="N49" s="120">
        <v>350</v>
      </c>
      <c r="O49" s="26"/>
      <c r="P49" s="15" t="e">
        <f>SUMIF('[1]Planned Maint v6.2 CSV File'!A:A,J49,'[1]Planned Maint v6.2 CSV File'!I:I)</f>
        <v>#VALUE!</v>
      </c>
      <c r="Q49" s="16">
        <f t="shared" si="6"/>
        <v>350</v>
      </c>
      <c r="R49" s="52" t="str">
        <f>IF(J49="Prov Sum","",IF(MATCH(J49,'[1]Packet Rate Library'!J:J,0),VLOOKUP(J49,'[1]Packet Rate Library'!J:T,9,FALSE),""))</f>
        <v/>
      </c>
      <c r="S49" s="53" t="s">
        <v>382</v>
      </c>
      <c r="T49" s="16">
        <f t="shared" si="7"/>
        <v>350</v>
      </c>
      <c r="V49" s="117" t="s">
        <v>311</v>
      </c>
      <c r="W49" s="119">
        <v>1</v>
      </c>
      <c r="X49" s="53" t="s">
        <v>382</v>
      </c>
      <c r="Y49" s="91">
        <v>350</v>
      </c>
      <c r="Z49" s="26"/>
      <c r="AA49" s="100">
        <v>0</v>
      </c>
      <c r="AB49" s="101">
        <f t="shared" si="1"/>
        <v>0</v>
      </c>
      <c r="AC49" s="103">
        <v>0</v>
      </c>
      <c r="AD49" s="104">
        <f t="shared" si="2"/>
        <v>0</v>
      </c>
      <c r="AE49" s="157">
        <f t="shared" si="3"/>
        <v>0</v>
      </c>
    </row>
    <row r="50" spans="1:31" ht="15.75" thickBot="1" x14ac:dyDescent="0.3">
      <c r="A50" s="29"/>
      <c r="B50" s="76"/>
      <c r="C50" s="31"/>
      <c r="D50" s="32"/>
      <c r="E50" s="33"/>
      <c r="F50" s="29"/>
      <c r="G50" s="29"/>
      <c r="H50" s="34"/>
      <c r="I50" s="29"/>
      <c r="J50" s="35"/>
      <c r="K50" s="29"/>
      <c r="L50" s="36"/>
      <c r="M50" s="35"/>
      <c r="N50" s="25"/>
      <c r="O50" s="26"/>
      <c r="P50" s="24"/>
      <c r="Q50" s="26"/>
      <c r="R50" s="26"/>
      <c r="S50" s="26"/>
      <c r="T50" s="26"/>
    </row>
    <row r="51" spans="1:31" ht="15.75" thickBot="1" x14ac:dyDescent="0.3">
      <c r="A51" s="29"/>
      <c r="B51" s="76"/>
      <c r="C51" s="31"/>
      <c r="D51" s="32"/>
      <c r="E51" s="33"/>
      <c r="F51" s="29"/>
      <c r="G51" s="29"/>
      <c r="H51" s="34"/>
      <c r="I51" s="29"/>
      <c r="J51" s="35"/>
      <c r="K51" s="29"/>
      <c r="L51" s="36"/>
      <c r="M51" s="35"/>
      <c r="N51" s="25"/>
      <c r="O51" s="26"/>
      <c r="P51" s="24"/>
      <c r="Q51" s="26"/>
      <c r="R51" s="26"/>
      <c r="S51" s="88" t="s">
        <v>5</v>
      </c>
      <c r="T51" s="89">
        <f>SUM(T8:T49)</f>
        <v>12170.914517000001</v>
      </c>
      <c r="U51" s="84"/>
      <c r="V51" s="29"/>
      <c r="W51" s="36"/>
      <c r="X51" s="88" t="s">
        <v>5</v>
      </c>
      <c r="Y51" s="89">
        <f>SUM(Y8:Y49)</f>
        <v>12170.914517000001</v>
      </c>
      <c r="Z51" s="26"/>
      <c r="AA51" s="98"/>
      <c r="AB51" s="143">
        <f>SUM(AB8:AB49)</f>
        <v>0</v>
      </c>
      <c r="AC51" s="98"/>
      <c r="AD51" s="144">
        <f>SUM(AD8:AD49)</f>
        <v>0</v>
      </c>
      <c r="AE51" s="156">
        <f>SUM(AE8:AE49)</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4 S16:S22 S24 S26 S28:S32 S34:S37 S39:S49 X8:X9 X11 X13:X14 X16:X22 X24 X26 X28:X32 X34:X37 X39:X49" xr:uid="{00000000-0002-0000-1000-000000000000}">
      <formula1>P8</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E44"/>
  <sheetViews>
    <sheetView topLeftCell="B31" zoomScale="70" zoomScaleNormal="70" workbookViewId="0">
      <selection activeCell="AA28" sqref="AA28:AA29"/>
    </sheetView>
  </sheetViews>
  <sheetFormatPr defaultRowHeight="15" x14ac:dyDescent="0.25"/>
  <cols>
    <col min="1" max="1" width="14.5703125" hidden="1" customWidth="1"/>
    <col min="2" max="2" width="18.140625" customWidth="1"/>
    <col min="3" max="3" width="22.7109375" customWidth="1"/>
    <col min="4" max="4" width="12.7109375" customWidth="1"/>
    <col min="5" max="5" width="78.42578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465</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200</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200</v>
      </c>
      <c r="C7" s="6" t="s">
        <v>372</v>
      </c>
      <c r="D7" s="7" t="s">
        <v>379</v>
      </c>
      <c r="E7" s="8"/>
      <c r="F7" s="42"/>
      <c r="G7" s="42"/>
      <c r="H7" s="10"/>
      <c r="I7" s="42"/>
      <c r="J7" s="11"/>
      <c r="K7" s="11"/>
      <c r="L7" s="11"/>
      <c r="M7" s="11"/>
      <c r="N7" s="11"/>
      <c r="O7" s="26"/>
      <c r="P7" s="24"/>
      <c r="Q7" s="50"/>
      <c r="R7" s="50"/>
      <c r="S7" s="50"/>
      <c r="T7" s="50"/>
      <c r="AA7" s="98"/>
      <c r="AB7" s="98"/>
      <c r="AC7" s="98"/>
      <c r="AD7" s="98"/>
    </row>
    <row r="8" spans="1:31" ht="75.75" thickBot="1" x14ac:dyDescent="0.3">
      <c r="A8" s="42"/>
      <c r="B8" s="5" t="s">
        <v>200</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200</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37" si="0">W9*X9</f>
        <v>399.99552</v>
      </c>
      <c r="Z9" s="26"/>
      <c r="AA9" s="100">
        <v>0</v>
      </c>
      <c r="AB9" s="101">
        <f t="shared" ref="AB9:AB42" si="1">Y9*AA9</f>
        <v>0</v>
      </c>
      <c r="AC9" s="103">
        <v>0</v>
      </c>
      <c r="AD9" s="104">
        <f t="shared" ref="AD9:AD42" si="2">Y9*AC9</f>
        <v>0</v>
      </c>
      <c r="AE9" s="157">
        <f t="shared" ref="AE9:AE42" si="3">AB9-AD9</f>
        <v>0</v>
      </c>
    </row>
    <row r="10" spans="1:31" ht="15.75" thickBot="1" x14ac:dyDescent="0.3">
      <c r="A10" s="22"/>
      <c r="B10" s="5" t="s">
        <v>200</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200</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200</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5.75" thickBot="1" x14ac:dyDescent="0.3">
      <c r="A13" s="22"/>
      <c r="B13" s="5" t="s">
        <v>200</v>
      </c>
      <c r="C13" s="6"/>
      <c r="D13" s="7"/>
      <c r="E13" s="8"/>
      <c r="F13" s="9"/>
      <c r="G13" s="9"/>
      <c r="H13" s="10"/>
      <c r="I13" s="9"/>
      <c r="J13" s="11"/>
      <c r="K13" s="12"/>
      <c r="L13" s="51"/>
      <c r="M13" s="13"/>
      <c r="N13" s="14"/>
      <c r="O13" s="26"/>
      <c r="P13" s="24"/>
      <c r="Q13" s="50"/>
      <c r="R13" s="50"/>
      <c r="S13" s="50"/>
      <c r="T13" s="50"/>
      <c r="V13" s="12"/>
      <c r="W13" s="51"/>
      <c r="X13" s="50"/>
      <c r="Y13" s="91">
        <f t="shared" si="0"/>
        <v>0</v>
      </c>
      <c r="Z13" s="26"/>
      <c r="AA13" s="100">
        <v>0</v>
      </c>
      <c r="AB13" s="101">
        <f t="shared" si="1"/>
        <v>0</v>
      </c>
      <c r="AC13" s="103">
        <v>0</v>
      </c>
      <c r="AD13" s="104">
        <f t="shared" si="2"/>
        <v>0</v>
      </c>
      <c r="AE13" s="157">
        <f t="shared" si="3"/>
        <v>0</v>
      </c>
    </row>
    <row r="14" spans="1:31" ht="61.5" thickBot="1" x14ac:dyDescent="0.3">
      <c r="A14" s="22"/>
      <c r="B14" s="5" t="s">
        <v>200</v>
      </c>
      <c r="C14" s="54" t="s">
        <v>189</v>
      </c>
      <c r="D14" s="7" t="s">
        <v>379</v>
      </c>
      <c r="E14" s="153" t="s">
        <v>524</v>
      </c>
      <c r="F14" s="9"/>
      <c r="G14" s="9"/>
      <c r="H14" s="10"/>
      <c r="I14" s="9"/>
      <c r="J14" s="11"/>
      <c r="K14" s="12"/>
      <c r="L14" s="51"/>
      <c r="M14" s="11"/>
      <c r="N14" s="51"/>
      <c r="O14" s="26"/>
      <c r="P14" s="35"/>
      <c r="Q14" s="55"/>
      <c r="R14" s="55"/>
      <c r="S14" s="55"/>
      <c r="T14" s="55"/>
      <c r="V14" s="12"/>
      <c r="W14" s="51"/>
      <c r="X14" s="55"/>
      <c r="Y14" s="91">
        <f t="shared" si="0"/>
        <v>0</v>
      </c>
      <c r="Z14" s="26"/>
      <c r="AA14" s="100">
        <v>0</v>
      </c>
      <c r="AB14" s="101">
        <f t="shared" si="1"/>
        <v>0</v>
      </c>
      <c r="AC14" s="103">
        <v>0</v>
      </c>
      <c r="AD14" s="104">
        <f t="shared" si="2"/>
        <v>0</v>
      </c>
      <c r="AE14" s="157">
        <f t="shared" si="3"/>
        <v>0</v>
      </c>
    </row>
    <row r="15" spans="1:31" ht="30.75" thickBot="1" x14ac:dyDescent="0.3">
      <c r="A15" s="22"/>
      <c r="B15" s="5" t="s">
        <v>200</v>
      </c>
      <c r="C15" s="54" t="s">
        <v>189</v>
      </c>
      <c r="D15" s="7" t="s">
        <v>25</v>
      </c>
      <c r="E15" s="8" t="s">
        <v>337</v>
      </c>
      <c r="F15" s="9"/>
      <c r="G15" s="9"/>
      <c r="H15" s="10">
        <v>6.91</v>
      </c>
      <c r="I15" s="9"/>
      <c r="J15" s="11" t="s">
        <v>338</v>
      </c>
      <c r="K15" s="12" t="s">
        <v>79</v>
      </c>
      <c r="L15" s="51">
        <v>2</v>
      </c>
      <c r="M15" s="13">
        <v>20.13</v>
      </c>
      <c r="N15" s="51">
        <v>40.26</v>
      </c>
      <c r="O15" s="26"/>
      <c r="P15" s="15" t="e">
        <f>SUMIF('[1]Planned Maint v6.2 CSV File'!A:A,J15,'[1]Planned Maint v6.2 CSV File'!I:I)</f>
        <v>#VALUE!</v>
      </c>
      <c r="Q15" s="16" t="e">
        <f t="shared" ref="Q15:Q21" si="4">IF(J15="PROV SUM",N15,L15*P15)</f>
        <v>#VALUE!</v>
      </c>
      <c r="R15" s="52">
        <f>IF(J15="Prov Sum","",IF(MATCH(J15,'[1]Packet Rate Library'!J:J,0),VLOOKUP(J15,'[1]Packet Rate Library'!J:T,9,FALSE),""))</f>
        <v>0</v>
      </c>
      <c r="S15" s="53">
        <v>14.594249999999999</v>
      </c>
      <c r="T15" s="16">
        <f t="shared" ref="T15:T21" si="5">IF(J15="SC024",N15,IF(ISERROR(S15),"",IF(J15="PROV SUM",N15,L15*S15)))</f>
        <v>29.188499999999998</v>
      </c>
      <c r="V15" s="12" t="s">
        <v>79</v>
      </c>
      <c r="W15" s="51">
        <v>2</v>
      </c>
      <c r="X15" s="53">
        <v>14.594249999999999</v>
      </c>
      <c r="Y15" s="91">
        <f t="shared" si="0"/>
        <v>29.188499999999998</v>
      </c>
      <c r="Z15" s="26"/>
      <c r="AA15" s="100">
        <v>0</v>
      </c>
      <c r="AB15" s="101">
        <f t="shared" si="1"/>
        <v>0</v>
      </c>
      <c r="AC15" s="103">
        <v>0</v>
      </c>
      <c r="AD15" s="104">
        <f t="shared" si="2"/>
        <v>0</v>
      </c>
      <c r="AE15" s="157">
        <f t="shared" si="3"/>
        <v>0</v>
      </c>
    </row>
    <row r="16" spans="1:31" ht="60.75" thickBot="1" x14ac:dyDescent="0.3">
      <c r="A16" s="22"/>
      <c r="B16" s="5" t="s">
        <v>200</v>
      </c>
      <c r="C16" s="54" t="s">
        <v>189</v>
      </c>
      <c r="D16" s="7" t="s">
        <v>25</v>
      </c>
      <c r="E16" s="8" t="s">
        <v>201</v>
      </c>
      <c r="F16" s="9"/>
      <c r="G16" s="9"/>
      <c r="H16" s="10">
        <v>6.1170000000000098</v>
      </c>
      <c r="I16" s="9"/>
      <c r="J16" s="11" t="s">
        <v>202</v>
      </c>
      <c r="K16" s="12" t="s">
        <v>104</v>
      </c>
      <c r="L16" s="51">
        <v>4</v>
      </c>
      <c r="M16" s="13">
        <v>38.380000000000003</v>
      </c>
      <c r="N16" s="51">
        <v>153.52000000000001</v>
      </c>
      <c r="O16" s="26"/>
      <c r="P16" s="15" t="e">
        <f>SUMIF('[1]Planned Maint v6.2 CSV File'!A:A,J16,'[1]Planned Maint v6.2 CSV File'!I:I)</f>
        <v>#VALUE!</v>
      </c>
      <c r="Q16" s="16" t="e">
        <f t="shared" si="4"/>
        <v>#VALUE!</v>
      </c>
      <c r="R16" s="52">
        <f>IF(J16="Prov Sum","",IF(MATCH(J16,'[1]Packet Rate Library'!J:J,0),VLOOKUP(J16,'[1]Packet Rate Library'!J:T,9,FALSE),""))</f>
        <v>0</v>
      </c>
      <c r="S16" s="53">
        <v>27.825500000000002</v>
      </c>
      <c r="T16" s="16">
        <f t="shared" si="5"/>
        <v>111.30200000000001</v>
      </c>
      <c r="V16" s="12" t="s">
        <v>104</v>
      </c>
      <c r="W16" s="51">
        <v>4</v>
      </c>
      <c r="X16" s="53">
        <v>27.825500000000002</v>
      </c>
      <c r="Y16" s="91">
        <f t="shared" si="0"/>
        <v>111.30200000000001</v>
      </c>
      <c r="Z16" s="26"/>
      <c r="AA16" s="100">
        <v>0</v>
      </c>
      <c r="AB16" s="101">
        <f t="shared" si="1"/>
        <v>0</v>
      </c>
      <c r="AC16" s="103">
        <v>0</v>
      </c>
      <c r="AD16" s="104">
        <f t="shared" si="2"/>
        <v>0</v>
      </c>
      <c r="AE16" s="157">
        <f t="shared" si="3"/>
        <v>0</v>
      </c>
    </row>
    <row r="17" spans="1:31" ht="30.75" thickBot="1" x14ac:dyDescent="0.3">
      <c r="A17" s="22"/>
      <c r="B17" s="5" t="s">
        <v>200</v>
      </c>
      <c r="C17" s="54" t="s">
        <v>189</v>
      </c>
      <c r="D17" s="7" t="s">
        <v>25</v>
      </c>
      <c r="E17" s="8" t="s">
        <v>466</v>
      </c>
      <c r="F17" s="9"/>
      <c r="G17" s="9"/>
      <c r="H17" s="10">
        <v>6.1970000000000303</v>
      </c>
      <c r="I17" s="9"/>
      <c r="J17" s="11" t="s">
        <v>231</v>
      </c>
      <c r="K17" s="12" t="s">
        <v>79</v>
      </c>
      <c r="L17" s="51">
        <v>20</v>
      </c>
      <c r="M17" s="13">
        <v>15.71</v>
      </c>
      <c r="N17" s="51">
        <v>314.2</v>
      </c>
      <c r="O17" s="26"/>
      <c r="P17" s="15" t="e">
        <f>SUMIF('[1]Planned Maint v6.2 CSV File'!A:A,J17,'[1]Planned Maint v6.2 CSV File'!I:I)</f>
        <v>#VALUE!</v>
      </c>
      <c r="Q17" s="16" t="e">
        <f t="shared" si="4"/>
        <v>#VALUE!</v>
      </c>
      <c r="R17" s="52">
        <f>IF(J17="Prov Sum","",IF(MATCH(J17,'[1]Packet Rate Library'!J:J,0),VLOOKUP(J17,'[1]Packet Rate Library'!J:T,9,FALSE),""))</f>
        <v>0</v>
      </c>
      <c r="S17" s="53">
        <v>13.3535</v>
      </c>
      <c r="T17" s="16">
        <f t="shared" si="5"/>
        <v>267.07</v>
      </c>
      <c r="V17" s="12" t="s">
        <v>79</v>
      </c>
      <c r="W17" s="51">
        <v>20</v>
      </c>
      <c r="X17" s="53">
        <v>13.3535</v>
      </c>
      <c r="Y17" s="91">
        <f t="shared" si="0"/>
        <v>267.07</v>
      </c>
      <c r="Z17" s="26"/>
      <c r="AA17" s="100">
        <v>0</v>
      </c>
      <c r="AB17" s="101">
        <f t="shared" si="1"/>
        <v>0</v>
      </c>
      <c r="AC17" s="103">
        <v>0</v>
      </c>
      <c r="AD17" s="104">
        <f t="shared" si="2"/>
        <v>0</v>
      </c>
      <c r="AE17" s="157">
        <f t="shared" si="3"/>
        <v>0</v>
      </c>
    </row>
    <row r="18" spans="1:31" ht="45.75" thickBot="1" x14ac:dyDescent="0.3">
      <c r="A18" s="22"/>
      <c r="B18" s="5" t="s">
        <v>200</v>
      </c>
      <c r="C18" s="54" t="s">
        <v>189</v>
      </c>
      <c r="D18" s="7" t="s">
        <v>25</v>
      </c>
      <c r="E18" s="8" t="s">
        <v>234</v>
      </c>
      <c r="F18" s="9"/>
      <c r="G18" s="9"/>
      <c r="H18" s="10">
        <v>6.2040000000000299</v>
      </c>
      <c r="I18" s="9"/>
      <c r="J18" s="11" t="s">
        <v>235</v>
      </c>
      <c r="K18" s="12" t="s">
        <v>79</v>
      </c>
      <c r="L18" s="51">
        <v>8</v>
      </c>
      <c r="M18" s="13">
        <v>20.51</v>
      </c>
      <c r="N18" s="51">
        <v>164.08</v>
      </c>
      <c r="O18" s="26"/>
      <c r="P18" s="15" t="e">
        <f>SUMIF('[1]Planned Maint v6.2 CSV File'!A:A,J18,'[1]Planned Maint v6.2 CSV File'!I:I)</f>
        <v>#VALUE!</v>
      </c>
      <c r="Q18" s="16" t="e">
        <f t="shared" si="4"/>
        <v>#VALUE!</v>
      </c>
      <c r="R18" s="52">
        <f>IF(J18="Prov Sum","",IF(MATCH(J18,'[1]Packet Rate Library'!J:J,0),VLOOKUP(J18,'[1]Packet Rate Library'!J:T,9,FALSE),""))</f>
        <v>0</v>
      </c>
      <c r="S18" s="53">
        <v>17.433500000000002</v>
      </c>
      <c r="T18" s="16">
        <f t="shared" si="5"/>
        <v>139.46800000000002</v>
      </c>
      <c r="V18" s="12" t="s">
        <v>79</v>
      </c>
      <c r="W18" s="51">
        <v>8</v>
      </c>
      <c r="X18" s="53">
        <v>17.433500000000002</v>
      </c>
      <c r="Y18" s="91">
        <f t="shared" si="0"/>
        <v>139.46800000000002</v>
      </c>
      <c r="Z18" s="26"/>
      <c r="AA18" s="100">
        <v>0</v>
      </c>
      <c r="AB18" s="101">
        <f t="shared" si="1"/>
        <v>0</v>
      </c>
      <c r="AC18" s="103">
        <v>0</v>
      </c>
      <c r="AD18" s="104">
        <f t="shared" si="2"/>
        <v>0</v>
      </c>
      <c r="AE18" s="157">
        <f t="shared" si="3"/>
        <v>0</v>
      </c>
    </row>
    <row r="19" spans="1:31" ht="30.75" thickBot="1" x14ac:dyDescent="0.3">
      <c r="A19" s="22"/>
      <c r="B19" s="5" t="s">
        <v>200</v>
      </c>
      <c r="C19" s="54" t="s">
        <v>189</v>
      </c>
      <c r="D19" s="7" t="s">
        <v>25</v>
      </c>
      <c r="E19" s="8" t="s">
        <v>415</v>
      </c>
      <c r="F19" s="9"/>
      <c r="G19" s="9"/>
      <c r="H19" s="10">
        <v>6.2360000000000504</v>
      </c>
      <c r="I19" s="9"/>
      <c r="J19" s="11" t="s">
        <v>251</v>
      </c>
      <c r="K19" s="12" t="s">
        <v>79</v>
      </c>
      <c r="L19" s="51">
        <v>24</v>
      </c>
      <c r="M19" s="13">
        <v>25.87</v>
      </c>
      <c r="N19" s="51">
        <v>620.88</v>
      </c>
      <c r="O19" s="26"/>
      <c r="P19" s="15" t="e">
        <f>SUMIF('[1]Planned Maint v6.2 CSV File'!A:A,J19,'[1]Planned Maint v6.2 CSV File'!I:I)</f>
        <v>#VALUE!</v>
      </c>
      <c r="Q19" s="16" t="e">
        <f t="shared" si="4"/>
        <v>#VALUE!</v>
      </c>
      <c r="R19" s="52">
        <f>IF(J19="Prov Sum","",IF(MATCH(J19,'[1]Packet Rate Library'!J:J,0),VLOOKUP(J19,'[1]Packet Rate Library'!J:T,9,FALSE),""))</f>
        <v>0</v>
      </c>
      <c r="S19" s="53">
        <v>21.9895</v>
      </c>
      <c r="T19" s="16">
        <f t="shared" si="5"/>
        <v>527.74800000000005</v>
      </c>
      <c r="V19" s="12" t="s">
        <v>79</v>
      </c>
      <c r="W19" s="51">
        <v>24</v>
      </c>
      <c r="X19" s="53">
        <v>21.9895</v>
      </c>
      <c r="Y19" s="91">
        <f t="shared" si="0"/>
        <v>527.74800000000005</v>
      </c>
      <c r="Z19" s="26"/>
      <c r="AA19" s="100">
        <v>0</v>
      </c>
      <c r="AB19" s="101">
        <f t="shared" si="1"/>
        <v>0</v>
      </c>
      <c r="AC19" s="103">
        <v>0</v>
      </c>
      <c r="AD19" s="104">
        <f t="shared" si="2"/>
        <v>0</v>
      </c>
      <c r="AE19" s="157">
        <f t="shared" si="3"/>
        <v>0</v>
      </c>
    </row>
    <row r="20" spans="1:31" ht="30.75" thickBot="1" x14ac:dyDescent="0.3">
      <c r="A20" s="22"/>
      <c r="B20" s="5" t="s">
        <v>200</v>
      </c>
      <c r="C20" s="54" t="s">
        <v>189</v>
      </c>
      <c r="D20" s="7" t="s">
        <v>25</v>
      </c>
      <c r="E20" s="8" t="s">
        <v>416</v>
      </c>
      <c r="F20" s="9"/>
      <c r="G20" s="9"/>
      <c r="H20" s="10">
        <v>6.2370000000000498</v>
      </c>
      <c r="I20" s="9"/>
      <c r="J20" s="11" t="s">
        <v>253</v>
      </c>
      <c r="K20" s="12" t="s">
        <v>104</v>
      </c>
      <c r="L20" s="51">
        <v>28</v>
      </c>
      <c r="M20" s="13">
        <v>6.28</v>
      </c>
      <c r="N20" s="51">
        <v>175.84</v>
      </c>
      <c r="O20" s="26"/>
      <c r="P20" s="15" t="e">
        <f>SUMIF('[1]Planned Maint v6.2 CSV File'!A:A,J20,'[1]Planned Maint v6.2 CSV File'!I:I)</f>
        <v>#VALUE!</v>
      </c>
      <c r="Q20" s="16" t="e">
        <f t="shared" si="4"/>
        <v>#VALUE!</v>
      </c>
      <c r="R20" s="52">
        <f>IF(J20="Prov Sum","",IF(MATCH(J20,'[1]Packet Rate Library'!J:J,0),VLOOKUP(J20,'[1]Packet Rate Library'!J:T,9,FALSE),""))</f>
        <v>0</v>
      </c>
      <c r="S20" s="53">
        <v>5.3380000000000001</v>
      </c>
      <c r="T20" s="16">
        <f t="shared" si="5"/>
        <v>149.464</v>
      </c>
      <c r="V20" s="12" t="s">
        <v>104</v>
      </c>
      <c r="W20" s="51">
        <v>28</v>
      </c>
      <c r="X20" s="53">
        <v>5.3380000000000001</v>
      </c>
      <c r="Y20" s="91">
        <f t="shared" si="0"/>
        <v>149.464</v>
      </c>
      <c r="Z20" s="26"/>
      <c r="AA20" s="100">
        <v>0</v>
      </c>
      <c r="AB20" s="101">
        <f t="shared" si="1"/>
        <v>0</v>
      </c>
      <c r="AC20" s="103">
        <v>0</v>
      </c>
      <c r="AD20" s="104">
        <f t="shared" si="2"/>
        <v>0</v>
      </c>
      <c r="AE20" s="157">
        <f t="shared" si="3"/>
        <v>0</v>
      </c>
    </row>
    <row r="21" spans="1:31" ht="45.75" thickBot="1" x14ac:dyDescent="0.3">
      <c r="A21" s="22"/>
      <c r="B21" s="5" t="s">
        <v>200</v>
      </c>
      <c r="C21" s="54" t="s">
        <v>189</v>
      </c>
      <c r="D21" s="7" t="s">
        <v>25</v>
      </c>
      <c r="E21" s="8" t="s">
        <v>417</v>
      </c>
      <c r="F21" s="9"/>
      <c r="G21" s="9"/>
      <c r="H21" s="10">
        <v>6.2380000000000502</v>
      </c>
      <c r="I21" s="9"/>
      <c r="J21" s="11" t="s">
        <v>255</v>
      </c>
      <c r="K21" s="12" t="s">
        <v>139</v>
      </c>
      <c r="L21" s="51">
        <v>4</v>
      </c>
      <c r="M21" s="13">
        <v>20.71</v>
      </c>
      <c r="N21" s="51">
        <v>82.84</v>
      </c>
      <c r="O21" s="26"/>
      <c r="P21" s="15" t="e">
        <f>SUMIF('[1]Planned Maint v6.2 CSV File'!A:A,J21,'[1]Planned Maint v6.2 CSV File'!I:I)</f>
        <v>#VALUE!</v>
      </c>
      <c r="Q21" s="16" t="e">
        <f t="shared" si="4"/>
        <v>#VALUE!</v>
      </c>
      <c r="R21" s="52">
        <f>IF(J21="Prov Sum","",IF(MATCH(J21,'[1]Packet Rate Library'!J:J,0),VLOOKUP(J21,'[1]Packet Rate Library'!J:T,9,FALSE),""))</f>
        <v>0</v>
      </c>
      <c r="S21" s="53">
        <v>17.6035</v>
      </c>
      <c r="T21" s="16">
        <f t="shared" si="5"/>
        <v>70.414000000000001</v>
      </c>
      <c r="V21" s="12" t="s">
        <v>139</v>
      </c>
      <c r="W21" s="51">
        <v>4</v>
      </c>
      <c r="X21" s="53">
        <v>17.6035</v>
      </c>
      <c r="Y21" s="91">
        <f t="shared" si="0"/>
        <v>70.414000000000001</v>
      </c>
      <c r="Z21" s="26"/>
      <c r="AA21" s="100">
        <v>0</v>
      </c>
      <c r="AB21" s="101">
        <f t="shared" si="1"/>
        <v>0</v>
      </c>
      <c r="AC21" s="103">
        <v>0</v>
      </c>
      <c r="AD21" s="104">
        <f t="shared" si="2"/>
        <v>0</v>
      </c>
      <c r="AE21" s="157">
        <f t="shared" si="3"/>
        <v>0</v>
      </c>
    </row>
    <row r="22" spans="1:31" ht="15.75" thickBot="1" x14ac:dyDescent="0.3">
      <c r="A22" s="22"/>
      <c r="B22" s="5" t="s">
        <v>200</v>
      </c>
      <c r="C22" s="54" t="s">
        <v>72</v>
      </c>
      <c r="D22" s="7" t="s">
        <v>379</v>
      </c>
      <c r="E22" s="8"/>
      <c r="F22" s="9"/>
      <c r="G22" s="9"/>
      <c r="H22" s="10"/>
      <c r="I22" s="9"/>
      <c r="J22" s="11"/>
      <c r="K22" s="12"/>
      <c r="L22" s="51"/>
      <c r="M22" s="11"/>
      <c r="N22" s="51"/>
      <c r="O22" s="56"/>
      <c r="P22" s="35"/>
      <c r="Q22" s="55"/>
      <c r="R22" s="55"/>
      <c r="S22" s="55"/>
      <c r="T22" s="55"/>
      <c r="V22" s="12"/>
      <c r="W22" s="51"/>
      <c r="X22" s="55"/>
      <c r="Y22" s="91">
        <f t="shared" si="0"/>
        <v>0</v>
      </c>
      <c r="Z22" s="26"/>
      <c r="AA22" s="100">
        <v>0</v>
      </c>
      <c r="AB22" s="101">
        <f t="shared" si="1"/>
        <v>0</v>
      </c>
      <c r="AC22" s="103">
        <v>0</v>
      </c>
      <c r="AD22" s="104">
        <f t="shared" si="2"/>
        <v>0</v>
      </c>
      <c r="AE22" s="157">
        <f t="shared" si="3"/>
        <v>0</v>
      </c>
    </row>
    <row r="23" spans="1:31" ht="76.5" thickBot="1" x14ac:dyDescent="0.3">
      <c r="A23" s="22"/>
      <c r="B23" s="5" t="s">
        <v>200</v>
      </c>
      <c r="C23" s="54" t="s">
        <v>72</v>
      </c>
      <c r="D23" s="7" t="s">
        <v>25</v>
      </c>
      <c r="E23" s="8" t="s">
        <v>467</v>
      </c>
      <c r="F23" s="9"/>
      <c r="G23" s="9"/>
      <c r="H23" s="10">
        <v>3.4340000000000002</v>
      </c>
      <c r="I23" s="9"/>
      <c r="J23" s="125" t="s">
        <v>380</v>
      </c>
      <c r="K23" s="12" t="s">
        <v>79</v>
      </c>
      <c r="L23" s="51">
        <v>30</v>
      </c>
      <c r="M23" s="13">
        <v>30.56</v>
      </c>
      <c r="N23" s="51">
        <v>916.8</v>
      </c>
      <c r="O23" s="56"/>
      <c r="P23" s="15" t="e">
        <f>SUMIF('[1]Planned Maint v6.2 CSV File'!A:A,J23,'[1]Planned Maint v6.2 CSV File'!I:I)</f>
        <v>#VALUE!</v>
      </c>
      <c r="Q23" s="16">
        <f>IF(J23="PROV SUM",N23,L23*P23)</f>
        <v>916.8</v>
      </c>
      <c r="R23" s="52" t="str">
        <f>IF(J23="Prov Sum","",IF(MATCH(J23,'[1]Packet Rate Library'!J:J,0),VLOOKUP(J23,'[1]Packet Rate Library'!J:T,9,FALSE),""))</f>
        <v/>
      </c>
      <c r="S23" s="53" t="s">
        <v>382</v>
      </c>
      <c r="T23" s="16">
        <f>IF(J23="SC024",N23,IF(ISERROR(S23),"",IF(J23="PROV SUM",N23,L23*S23)))</f>
        <v>916.8</v>
      </c>
      <c r="V23" s="12" t="s">
        <v>79</v>
      </c>
      <c r="W23" s="51">
        <v>30</v>
      </c>
      <c r="X23" s="53" t="s">
        <v>382</v>
      </c>
      <c r="Y23" s="91">
        <v>916.8</v>
      </c>
      <c r="Z23" s="26"/>
      <c r="AA23" s="100">
        <v>0</v>
      </c>
      <c r="AB23" s="101">
        <f t="shared" si="1"/>
        <v>0</v>
      </c>
      <c r="AC23" s="103">
        <v>0</v>
      </c>
      <c r="AD23" s="104">
        <f t="shared" si="2"/>
        <v>0</v>
      </c>
      <c r="AE23" s="157">
        <f t="shared" si="3"/>
        <v>0</v>
      </c>
    </row>
    <row r="24" spans="1:31" ht="15.75" thickBot="1" x14ac:dyDescent="0.3">
      <c r="A24" s="22"/>
      <c r="B24" s="5" t="s">
        <v>200</v>
      </c>
      <c r="C24" s="54" t="s">
        <v>164</v>
      </c>
      <c r="D24" s="7" t="s">
        <v>379</v>
      </c>
      <c r="E24" s="8"/>
      <c r="F24" s="9"/>
      <c r="G24" s="9"/>
      <c r="H24" s="10"/>
      <c r="I24" s="9"/>
      <c r="J24" s="11"/>
      <c r="K24" s="12"/>
      <c r="L24" s="51"/>
      <c r="M24" s="11"/>
      <c r="N24" s="51"/>
      <c r="O24" s="56"/>
      <c r="P24" s="35"/>
      <c r="Q24" s="55"/>
      <c r="R24" s="55"/>
      <c r="S24" s="55"/>
      <c r="T24" s="55"/>
      <c r="V24" s="12"/>
      <c r="W24" s="51"/>
      <c r="X24" s="55"/>
      <c r="Y24" s="91">
        <f t="shared" si="0"/>
        <v>0</v>
      </c>
      <c r="Z24" s="26"/>
      <c r="AA24" s="100">
        <v>0</v>
      </c>
      <c r="AB24" s="101">
        <f t="shared" si="1"/>
        <v>0</v>
      </c>
      <c r="AC24" s="103">
        <v>0</v>
      </c>
      <c r="AD24" s="104">
        <f t="shared" si="2"/>
        <v>0</v>
      </c>
      <c r="AE24" s="157">
        <f t="shared" si="3"/>
        <v>0</v>
      </c>
    </row>
    <row r="25" spans="1:31" ht="90.75" thickBot="1" x14ac:dyDescent="0.3">
      <c r="A25" s="22"/>
      <c r="B25" s="5" t="s">
        <v>200</v>
      </c>
      <c r="C25" s="54" t="s">
        <v>164</v>
      </c>
      <c r="D25" s="7" t="s">
        <v>25</v>
      </c>
      <c r="E25" s="8" t="s">
        <v>169</v>
      </c>
      <c r="F25" s="9"/>
      <c r="G25" s="9"/>
      <c r="H25" s="10">
        <v>4.8899999999999801</v>
      </c>
      <c r="I25" s="9"/>
      <c r="J25" s="11" t="s">
        <v>170</v>
      </c>
      <c r="K25" s="12" t="s">
        <v>75</v>
      </c>
      <c r="L25" s="51">
        <v>2</v>
      </c>
      <c r="M25" s="13">
        <v>29.05</v>
      </c>
      <c r="N25" s="51">
        <v>58.1</v>
      </c>
      <c r="O25" s="56"/>
      <c r="P25" s="15" t="e">
        <f>SUMIF('[1]Planned Maint v6.2 CSV File'!A:A,J25,'[1]Planned Maint v6.2 CSV File'!I:I)</f>
        <v>#VALUE!</v>
      </c>
      <c r="Q25" s="16" t="e">
        <f>IF(J25="PROV SUM",N25,L25*P25)</f>
        <v>#VALUE!</v>
      </c>
      <c r="R25" s="52">
        <f>IF(J25="Prov Sum","",IF(MATCH(J25,'[1]Packet Rate Library'!J:J,0),VLOOKUP(J25,'[1]Packet Rate Library'!J:T,9,FALSE),""))</f>
        <v>0</v>
      </c>
      <c r="S25" s="53">
        <v>25.752824999999998</v>
      </c>
      <c r="T25" s="16">
        <f>IF(J25="SC024",N25,IF(ISERROR(S25),"",IF(J25="PROV SUM",N25,L25*S25)))</f>
        <v>51.505649999999996</v>
      </c>
      <c r="V25" s="12" t="s">
        <v>75</v>
      </c>
      <c r="W25" s="51">
        <v>2</v>
      </c>
      <c r="X25" s="53">
        <v>25.752824999999998</v>
      </c>
      <c r="Y25" s="91">
        <f t="shared" si="0"/>
        <v>51.505649999999996</v>
      </c>
      <c r="Z25" s="26"/>
      <c r="AA25" s="100">
        <v>0</v>
      </c>
      <c r="AB25" s="101">
        <f t="shared" si="1"/>
        <v>0</v>
      </c>
      <c r="AC25" s="103">
        <v>0</v>
      </c>
      <c r="AD25" s="104">
        <f t="shared" si="2"/>
        <v>0</v>
      </c>
      <c r="AE25" s="157">
        <f t="shared" si="3"/>
        <v>0</v>
      </c>
    </row>
    <row r="26" spans="1:31" ht="90.75" thickBot="1" x14ac:dyDescent="0.3">
      <c r="A26" s="22"/>
      <c r="B26" s="57" t="s">
        <v>200</v>
      </c>
      <c r="C26" s="58" t="s">
        <v>164</v>
      </c>
      <c r="D26" s="59" t="s">
        <v>25</v>
      </c>
      <c r="E26" s="60" t="s">
        <v>171</v>
      </c>
      <c r="F26" s="61"/>
      <c r="G26" s="61"/>
      <c r="H26" s="62">
        <v>4.8999999999999799</v>
      </c>
      <c r="I26" s="61"/>
      <c r="J26" s="63" t="s">
        <v>172</v>
      </c>
      <c r="K26" s="64" t="s">
        <v>75</v>
      </c>
      <c r="L26" s="65">
        <v>10</v>
      </c>
      <c r="M26" s="66">
        <v>35.61</v>
      </c>
      <c r="N26" s="65">
        <v>356.1</v>
      </c>
      <c r="O26" s="56"/>
      <c r="P26" s="15" t="e">
        <f>SUMIF('[1]Planned Maint v6.2 CSV File'!A:A,J26,'[1]Planned Maint v6.2 CSV File'!I:I)</f>
        <v>#VALUE!</v>
      </c>
      <c r="Q26" s="16" t="e">
        <f>IF(J26="PROV SUM",N26,L26*P26)</f>
        <v>#VALUE!</v>
      </c>
      <c r="R26" s="52">
        <f>IF(J26="Prov Sum","",IF(MATCH(J26,'[1]Packet Rate Library'!J:J,0),VLOOKUP(J26,'[1]Packet Rate Library'!J:T,9,FALSE),""))</f>
        <v>0</v>
      </c>
      <c r="S26" s="53">
        <v>31.568264999999997</v>
      </c>
      <c r="T26" s="16">
        <f>IF(J26="SC024",N26,IF(ISERROR(S26),"",IF(J26="PROV SUM",N26,L26*S26)))</f>
        <v>315.68264999999997</v>
      </c>
      <c r="V26" s="64" t="s">
        <v>75</v>
      </c>
      <c r="W26" s="65">
        <v>10</v>
      </c>
      <c r="X26" s="53">
        <v>31.568264999999997</v>
      </c>
      <c r="Y26" s="91">
        <f t="shared" si="0"/>
        <v>315.68264999999997</v>
      </c>
      <c r="Z26" s="26"/>
      <c r="AA26" s="100">
        <v>0</v>
      </c>
      <c r="AB26" s="101">
        <f t="shared" si="1"/>
        <v>0</v>
      </c>
      <c r="AC26" s="103">
        <v>0</v>
      </c>
      <c r="AD26" s="104">
        <f t="shared" si="2"/>
        <v>0</v>
      </c>
      <c r="AE26" s="157">
        <f t="shared" si="3"/>
        <v>0</v>
      </c>
    </row>
    <row r="27" spans="1:31" ht="15.75" thickBot="1" x14ac:dyDescent="0.3">
      <c r="A27" s="22"/>
      <c r="B27" s="57" t="s">
        <v>200</v>
      </c>
      <c r="C27" s="58" t="s">
        <v>24</v>
      </c>
      <c r="D27" s="59" t="s">
        <v>379</v>
      </c>
      <c r="E27" s="60"/>
      <c r="F27" s="61"/>
      <c r="G27" s="61"/>
      <c r="H27" s="62"/>
      <c r="I27" s="61"/>
      <c r="J27" s="63"/>
      <c r="K27" s="64"/>
      <c r="L27" s="65"/>
      <c r="M27" s="63"/>
      <c r="N27" s="65"/>
      <c r="O27" s="56"/>
      <c r="P27" s="35"/>
      <c r="Q27" s="55"/>
      <c r="R27" s="55"/>
      <c r="S27" s="55"/>
      <c r="T27" s="55"/>
      <c r="V27" s="64"/>
      <c r="W27" s="65"/>
      <c r="X27" s="55"/>
      <c r="Y27" s="91">
        <f t="shared" si="0"/>
        <v>0</v>
      </c>
      <c r="Z27" s="26"/>
      <c r="AA27" s="100">
        <v>0</v>
      </c>
      <c r="AB27" s="101">
        <f t="shared" si="1"/>
        <v>0</v>
      </c>
      <c r="AC27" s="103">
        <v>0</v>
      </c>
      <c r="AD27" s="104">
        <f t="shared" si="2"/>
        <v>0</v>
      </c>
      <c r="AE27" s="157">
        <f t="shared" si="3"/>
        <v>0</v>
      </c>
    </row>
    <row r="28" spans="1:31" ht="120.75" thickBot="1" x14ac:dyDescent="0.3">
      <c r="A28" s="29"/>
      <c r="B28" s="67" t="s">
        <v>200</v>
      </c>
      <c r="C28" s="67" t="s">
        <v>24</v>
      </c>
      <c r="D28" s="68" t="s">
        <v>25</v>
      </c>
      <c r="E28" s="69" t="s">
        <v>26</v>
      </c>
      <c r="F28" s="70"/>
      <c r="G28" s="70"/>
      <c r="H28" s="71">
        <v>2.1</v>
      </c>
      <c r="I28" s="70"/>
      <c r="J28" s="72" t="s">
        <v>27</v>
      </c>
      <c r="K28" s="70" t="s">
        <v>28</v>
      </c>
      <c r="L28" s="73">
        <v>70</v>
      </c>
      <c r="M28" s="74">
        <v>12.92</v>
      </c>
      <c r="N28" s="75">
        <v>904.4</v>
      </c>
      <c r="O28" s="26"/>
      <c r="P28" s="15" t="e">
        <f>SUMIF('[1]Planned Maint v6.2 CSV File'!A:A,J28,'[1]Planned Maint v6.2 CSV File'!I:I)</f>
        <v>#VALUE!</v>
      </c>
      <c r="Q28" s="16" t="e">
        <f>IF(J28="PROV SUM",N28,L28*P28)</f>
        <v>#VALUE!</v>
      </c>
      <c r="R28" s="52">
        <f>IF(J28="Prov Sum","",IF(MATCH(J28,'[1]Packet Rate Library'!J:J,0),VLOOKUP(J28,'[1]Packet Rate Library'!J:T,9,FALSE),""))</f>
        <v>0</v>
      </c>
      <c r="S28" s="53">
        <v>16.4084</v>
      </c>
      <c r="T28" s="16">
        <f>IF(J28="SC024",N28,IF(ISERROR(S28),"",IF(J28="PROV SUM",N28,L28*S28)))</f>
        <v>1148.588</v>
      </c>
      <c r="V28" s="70" t="s">
        <v>28</v>
      </c>
      <c r="W28" s="73">
        <v>70</v>
      </c>
      <c r="X28" s="53">
        <v>16.4084</v>
      </c>
      <c r="Y28" s="91">
        <f t="shared" si="0"/>
        <v>1148.588</v>
      </c>
      <c r="Z28" s="26"/>
      <c r="AA28" s="100">
        <v>0.7</v>
      </c>
      <c r="AB28" s="101">
        <f t="shared" si="1"/>
        <v>804.01159999999993</v>
      </c>
      <c r="AC28" s="103">
        <v>0</v>
      </c>
      <c r="AD28" s="104">
        <f t="shared" si="2"/>
        <v>0</v>
      </c>
      <c r="AE28" s="157">
        <f t="shared" si="3"/>
        <v>804.01159999999993</v>
      </c>
    </row>
    <row r="29" spans="1:31" ht="30.75" thickBot="1" x14ac:dyDescent="0.3">
      <c r="A29" s="29"/>
      <c r="B29" s="67" t="s">
        <v>200</v>
      </c>
      <c r="C29" s="67" t="s">
        <v>24</v>
      </c>
      <c r="D29" s="68" t="s">
        <v>25</v>
      </c>
      <c r="E29" s="69" t="s">
        <v>29</v>
      </c>
      <c r="F29" s="70"/>
      <c r="G29" s="70"/>
      <c r="H29" s="71">
        <v>2.5</v>
      </c>
      <c r="I29" s="70"/>
      <c r="J29" s="72" t="s">
        <v>30</v>
      </c>
      <c r="K29" s="70" t="s">
        <v>31</v>
      </c>
      <c r="L29" s="73">
        <v>1</v>
      </c>
      <c r="M29" s="74">
        <v>420</v>
      </c>
      <c r="N29" s="75">
        <v>420</v>
      </c>
      <c r="O29" s="26"/>
      <c r="P29" s="15" t="e">
        <f>SUMIF('[1]Planned Maint v6.2 CSV File'!A:A,J29,'[1]Planned Maint v6.2 CSV File'!I:I)</f>
        <v>#VALUE!</v>
      </c>
      <c r="Q29" s="16" t="e">
        <f>IF(J29="PROV SUM",N29,L29*P29)</f>
        <v>#VALUE!</v>
      </c>
      <c r="R29" s="52">
        <f>IF(J29="Prov Sum","",IF(MATCH(J29,'[1]Packet Rate Library'!J:J,0),VLOOKUP(J29,'[1]Packet Rate Library'!J:T,9,FALSE),""))</f>
        <v>0</v>
      </c>
      <c r="S29" s="53">
        <v>533.4</v>
      </c>
      <c r="T29" s="16">
        <f>IF(J29="SC024",N29,IF(ISERROR(S29),"",IF(J29="PROV SUM",N29,L29*S29)))</f>
        <v>533.4</v>
      </c>
      <c r="V29" s="70" t="s">
        <v>31</v>
      </c>
      <c r="W29" s="73">
        <v>1</v>
      </c>
      <c r="X29" s="53">
        <v>533.4</v>
      </c>
      <c r="Y29" s="91">
        <f t="shared" si="0"/>
        <v>533.4</v>
      </c>
      <c r="Z29" s="26"/>
      <c r="AA29" s="100">
        <v>0.7</v>
      </c>
      <c r="AB29" s="101">
        <f t="shared" si="1"/>
        <v>373.37999999999994</v>
      </c>
      <c r="AC29" s="103">
        <v>0</v>
      </c>
      <c r="AD29" s="104">
        <f t="shared" si="2"/>
        <v>0</v>
      </c>
      <c r="AE29" s="157">
        <f t="shared" si="3"/>
        <v>373.37999999999994</v>
      </c>
    </row>
    <row r="30" spans="1:31" ht="60.75" thickBot="1" x14ac:dyDescent="0.3">
      <c r="A30" s="29"/>
      <c r="B30" s="67" t="s">
        <v>200</v>
      </c>
      <c r="C30" s="67" t="s">
        <v>24</v>
      </c>
      <c r="D30" s="68" t="s">
        <v>25</v>
      </c>
      <c r="E30" s="69" t="s">
        <v>383</v>
      </c>
      <c r="F30" s="70"/>
      <c r="G30" s="70"/>
      <c r="H30" s="71"/>
      <c r="I30" s="70"/>
      <c r="J30" s="72" t="s">
        <v>384</v>
      </c>
      <c r="K30" s="70" t="s">
        <v>31</v>
      </c>
      <c r="L30" s="73"/>
      <c r="M30" s="74">
        <v>4.8300000000000003E-2</v>
      </c>
      <c r="N30" s="75">
        <f>VLOOKUP(B30,'[1]Project Overheads &amp; Scaffold'!$W:$AI,13,FALSE)</f>
        <v>0</v>
      </c>
      <c r="O30" s="26"/>
      <c r="P30" s="15" t="e">
        <f>SUMIF('[1]Planned Maint v6.2 CSV File'!A:A,J30,'[1]Planned Maint v6.2 CSV File'!I:I)</f>
        <v>#VALUE!</v>
      </c>
      <c r="Q30" s="16" t="e">
        <f>IF(J30="PROV SUM",N30,L30*P30)</f>
        <v>#VALUE!</v>
      </c>
      <c r="R30" s="52" t="e">
        <f>IF(J30="Prov Sum","",IF(MATCH(J30,'[1]Packet Rate Library'!J:J,0),VLOOKUP(J30,'[1]Packet Rate Library'!J:T,9,FALSE),""))</f>
        <v>#N/A</v>
      </c>
      <c r="S30" s="53" t="e">
        <v>#N/A</v>
      </c>
      <c r="T30" s="16">
        <f>IF(J30="SC024",N30,IF(ISERROR(S30),"",IF(J30="PROV SUM",N30,L30*S30)))</f>
        <v>0</v>
      </c>
      <c r="V30" s="70" t="s">
        <v>31</v>
      </c>
      <c r="W30" s="73"/>
      <c r="X30" s="53" t="e">
        <v>#N/A</v>
      </c>
      <c r="Y30" s="91"/>
      <c r="Z30" s="26"/>
      <c r="AA30" s="100">
        <v>0</v>
      </c>
      <c r="AB30" s="101">
        <f t="shared" si="1"/>
        <v>0</v>
      </c>
      <c r="AC30" s="103">
        <v>0</v>
      </c>
      <c r="AD30" s="104">
        <f t="shared" si="2"/>
        <v>0</v>
      </c>
      <c r="AE30" s="157">
        <f t="shared" si="3"/>
        <v>0</v>
      </c>
    </row>
    <row r="31" spans="1:31" ht="15.75" thickBot="1" x14ac:dyDescent="0.3">
      <c r="A31" s="29"/>
      <c r="B31" s="76" t="s">
        <v>200</v>
      </c>
      <c r="C31" s="67" t="s">
        <v>312</v>
      </c>
      <c r="D31" s="68" t="s">
        <v>379</v>
      </c>
      <c r="E31" s="69"/>
      <c r="F31" s="70"/>
      <c r="G31" s="70"/>
      <c r="H31" s="71"/>
      <c r="I31" s="70"/>
      <c r="J31" s="72"/>
      <c r="K31" s="70"/>
      <c r="L31" s="73"/>
      <c r="M31" s="72"/>
      <c r="N31" s="75"/>
      <c r="O31" s="26"/>
      <c r="P31" s="24"/>
      <c r="Q31" s="50"/>
      <c r="R31" s="50"/>
      <c r="S31" s="50"/>
      <c r="T31" s="50"/>
      <c r="V31" s="70"/>
      <c r="W31" s="73"/>
      <c r="X31" s="50"/>
      <c r="Y31" s="91">
        <f t="shared" si="0"/>
        <v>0</v>
      </c>
      <c r="Z31" s="26"/>
      <c r="AA31" s="100">
        <v>0</v>
      </c>
      <c r="AB31" s="101">
        <f t="shared" si="1"/>
        <v>0</v>
      </c>
      <c r="AC31" s="103">
        <v>0</v>
      </c>
      <c r="AD31" s="104">
        <f t="shared" si="2"/>
        <v>0</v>
      </c>
      <c r="AE31" s="157">
        <f t="shared" si="3"/>
        <v>0</v>
      </c>
    </row>
    <row r="32" spans="1:31" ht="16.5" thickBot="1" x14ac:dyDescent="0.3">
      <c r="A32" s="22"/>
      <c r="B32" s="112" t="s">
        <v>200</v>
      </c>
      <c r="C32" s="113" t="s">
        <v>341</v>
      </c>
      <c r="D32" s="114" t="s">
        <v>379</v>
      </c>
      <c r="E32" s="115"/>
      <c r="F32" s="9"/>
      <c r="G32" s="9"/>
      <c r="H32" s="116"/>
      <c r="I32" s="9"/>
      <c r="J32" s="115"/>
      <c r="K32" s="117"/>
      <c r="L32" s="65"/>
      <c r="M32" s="118"/>
      <c r="N32" s="14"/>
      <c r="O32" s="26"/>
      <c r="P32" s="24"/>
      <c r="Q32" s="50"/>
      <c r="R32" s="50"/>
      <c r="S32" s="50"/>
      <c r="T32" s="50"/>
      <c r="V32" s="117"/>
      <c r="W32" s="65"/>
      <c r="X32" s="50"/>
      <c r="Y32" s="91">
        <f t="shared" si="0"/>
        <v>0</v>
      </c>
      <c r="Z32" s="26"/>
      <c r="AA32" s="100">
        <v>0</v>
      </c>
      <c r="AB32" s="101">
        <f t="shared" si="1"/>
        <v>0</v>
      </c>
      <c r="AC32" s="103">
        <v>0</v>
      </c>
      <c r="AD32" s="104">
        <f t="shared" si="2"/>
        <v>0</v>
      </c>
      <c r="AE32" s="157">
        <f t="shared" si="3"/>
        <v>0</v>
      </c>
    </row>
    <row r="33" spans="1:31" ht="45.75" thickBot="1" x14ac:dyDescent="0.3">
      <c r="A33" s="22"/>
      <c r="B33" s="112" t="s">
        <v>200</v>
      </c>
      <c r="C33" s="113" t="s">
        <v>341</v>
      </c>
      <c r="D33" s="114" t="s">
        <v>25</v>
      </c>
      <c r="E33" s="115" t="s">
        <v>364</v>
      </c>
      <c r="F33" s="12"/>
      <c r="G33" s="12"/>
      <c r="H33" s="116">
        <v>93</v>
      </c>
      <c r="I33" s="12"/>
      <c r="J33" s="115" t="s">
        <v>365</v>
      </c>
      <c r="K33" s="12" t="s">
        <v>311</v>
      </c>
      <c r="L33" s="119">
        <v>1</v>
      </c>
      <c r="M33" s="118">
        <v>550</v>
      </c>
      <c r="N33" s="120">
        <v>550</v>
      </c>
      <c r="O33" s="26"/>
      <c r="P33" s="15" t="e">
        <f>SUMIF('[1]Planned Maint v6.2 CSV File'!A:A,J33,'[1]Planned Maint v6.2 CSV File'!I:I)</f>
        <v>#VALUE!</v>
      </c>
      <c r="Q33" s="16" t="e">
        <f t="shared" ref="Q33:Q42" si="6">IF(J33="PROV SUM",N33,L33*P33)</f>
        <v>#VALUE!</v>
      </c>
      <c r="R33" s="52">
        <f>IF(J33="Prov Sum","",IF(MATCH(J33,'[1]Packet Rate Library'!J:J,0),VLOOKUP(J33,'[1]Packet Rate Library'!J:T,9,FALSE),""))</f>
        <v>0</v>
      </c>
      <c r="S33" s="53">
        <v>440</v>
      </c>
      <c r="T33" s="16">
        <f t="shared" ref="T33:T42" si="7">IF(J33="SC024",N33,IF(ISERROR(S33),"",IF(J33="PROV SUM",N33,L33*S33)))</f>
        <v>440</v>
      </c>
      <c r="V33" s="12" t="s">
        <v>311</v>
      </c>
      <c r="W33" s="119">
        <v>1</v>
      </c>
      <c r="X33" s="53">
        <v>440</v>
      </c>
      <c r="Y33" s="91">
        <f t="shared" si="0"/>
        <v>440</v>
      </c>
      <c r="Z33" s="26"/>
      <c r="AA33" s="100">
        <v>0</v>
      </c>
      <c r="AB33" s="101">
        <f t="shared" si="1"/>
        <v>0</v>
      </c>
      <c r="AC33" s="103">
        <v>0</v>
      </c>
      <c r="AD33" s="104">
        <f t="shared" si="2"/>
        <v>0</v>
      </c>
      <c r="AE33" s="157">
        <f t="shared" si="3"/>
        <v>0</v>
      </c>
    </row>
    <row r="34" spans="1:31" ht="45.75" thickBot="1" x14ac:dyDescent="0.3">
      <c r="A34" s="22"/>
      <c r="B34" s="112" t="s">
        <v>200</v>
      </c>
      <c r="C34" s="113" t="s">
        <v>341</v>
      </c>
      <c r="D34" s="114" t="s">
        <v>25</v>
      </c>
      <c r="E34" s="115" t="s">
        <v>352</v>
      </c>
      <c r="F34" s="9"/>
      <c r="G34" s="9"/>
      <c r="H34" s="116">
        <v>104</v>
      </c>
      <c r="I34" s="9"/>
      <c r="J34" s="115" t="s">
        <v>353</v>
      </c>
      <c r="K34" s="117" t="s">
        <v>311</v>
      </c>
      <c r="L34" s="119">
        <v>2</v>
      </c>
      <c r="M34" s="118">
        <v>3.44</v>
      </c>
      <c r="N34" s="120">
        <v>6.88</v>
      </c>
      <c r="O34" s="26"/>
      <c r="P34" s="15" t="e">
        <f>SUMIF('[1]Planned Maint v6.2 CSV File'!A:A,J34,'[1]Planned Maint v6.2 CSV File'!I:I)</f>
        <v>#VALUE!</v>
      </c>
      <c r="Q34" s="16" t="e">
        <f t="shared" si="6"/>
        <v>#VALUE!</v>
      </c>
      <c r="R34" s="52">
        <f>IF(J34="Prov Sum","",IF(MATCH(J34,'[1]Packet Rate Library'!J:J,0),VLOOKUP(J34,'[1]Packet Rate Library'!J:T,9,FALSE),""))</f>
        <v>0</v>
      </c>
      <c r="S34" s="53">
        <v>3.0495599999999996</v>
      </c>
      <c r="T34" s="16">
        <f t="shared" si="7"/>
        <v>6.0991199999999992</v>
      </c>
      <c r="V34" s="117" t="s">
        <v>311</v>
      </c>
      <c r="W34" s="119">
        <v>2</v>
      </c>
      <c r="X34" s="53">
        <v>3.0495599999999996</v>
      </c>
      <c r="Y34" s="91">
        <f t="shared" si="0"/>
        <v>6.0991199999999992</v>
      </c>
      <c r="Z34" s="26"/>
      <c r="AA34" s="100">
        <v>0</v>
      </c>
      <c r="AB34" s="101">
        <f t="shared" si="1"/>
        <v>0</v>
      </c>
      <c r="AC34" s="103">
        <v>0</v>
      </c>
      <c r="AD34" s="104">
        <f t="shared" si="2"/>
        <v>0</v>
      </c>
      <c r="AE34" s="157">
        <f t="shared" si="3"/>
        <v>0</v>
      </c>
    </row>
    <row r="35" spans="1:31" ht="90.75" thickBot="1" x14ac:dyDescent="0.3">
      <c r="A35" s="22"/>
      <c r="B35" s="112" t="s">
        <v>200</v>
      </c>
      <c r="C35" s="113" t="s">
        <v>341</v>
      </c>
      <c r="D35" s="114" t="s">
        <v>25</v>
      </c>
      <c r="E35" s="115" t="s">
        <v>366</v>
      </c>
      <c r="F35" s="9"/>
      <c r="G35" s="9"/>
      <c r="H35" s="116">
        <v>115</v>
      </c>
      <c r="I35" s="9"/>
      <c r="J35" s="115" t="s">
        <v>367</v>
      </c>
      <c r="K35" s="117" t="s">
        <v>311</v>
      </c>
      <c r="L35" s="119">
        <v>2</v>
      </c>
      <c r="M35" s="118">
        <v>70.11</v>
      </c>
      <c r="N35" s="120">
        <v>140.22</v>
      </c>
      <c r="O35" s="26"/>
      <c r="P35" s="15" t="e">
        <f>SUMIF('[1]Planned Maint v6.2 CSV File'!A:A,J35,'[1]Planned Maint v6.2 CSV File'!I:I)</f>
        <v>#VALUE!</v>
      </c>
      <c r="Q35" s="16" t="e">
        <f t="shared" si="6"/>
        <v>#VALUE!</v>
      </c>
      <c r="R35" s="52">
        <f>IF(J35="Prov Sum","",IF(MATCH(J35,'[1]Packet Rate Library'!J:J,0),VLOOKUP(J35,'[1]Packet Rate Library'!J:T,9,FALSE),""))</f>
        <v>0</v>
      </c>
      <c r="S35" s="53">
        <v>56.088000000000001</v>
      </c>
      <c r="T35" s="16">
        <f t="shared" si="7"/>
        <v>112.176</v>
      </c>
      <c r="V35" s="117" t="s">
        <v>311</v>
      </c>
      <c r="W35" s="119">
        <v>2</v>
      </c>
      <c r="X35" s="53">
        <v>56.088000000000001</v>
      </c>
      <c r="Y35" s="91">
        <f t="shared" si="0"/>
        <v>112.176</v>
      </c>
      <c r="Z35" s="26"/>
      <c r="AA35" s="100">
        <v>0</v>
      </c>
      <c r="AB35" s="101">
        <f t="shared" si="1"/>
        <v>0</v>
      </c>
      <c r="AC35" s="103">
        <v>0</v>
      </c>
      <c r="AD35" s="104">
        <f t="shared" si="2"/>
        <v>0</v>
      </c>
      <c r="AE35" s="157">
        <f t="shared" si="3"/>
        <v>0</v>
      </c>
    </row>
    <row r="36" spans="1:31" ht="46.5" thickBot="1" x14ac:dyDescent="0.3">
      <c r="A36" s="22"/>
      <c r="B36" s="112" t="s">
        <v>200</v>
      </c>
      <c r="C36" s="113" t="s">
        <v>341</v>
      </c>
      <c r="D36" s="114" t="s">
        <v>25</v>
      </c>
      <c r="E36" s="121" t="s">
        <v>354</v>
      </c>
      <c r="F36" s="9"/>
      <c r="G36" s="9"/>
      <c r="H36" s="116">
        <v>175</v>
      </c>
      <c r="I36" s="9"/>
      <c r="J36" s="128" t="s">
        <v>355</v>
      </c>
      <c r="K36" s="117" t="s">
        <v>311</v>
      </c>
      <c r="L36" s="119">
        <v>1</v>
      </c>
      <c r="M36" s="118">
        <v>9.81</v>
      </c>
      <c r="N36" s="120">
        <v>9.81</v>
      </c>
      <c r="O36" s="26"/>
      <c r="P36" s="15" t="e">
        <f>SUMIF('[1]Planned Maint v6.2 CSV File'!A:A,J36,'[1]Planned Maint v6.2 CSV File'!I:I)</f>
        <v>#VALUE!</v>
      </c>
      <c r="Q36" s="16" t="e">
        <f t="shared" si="6"/>
        <v>#VALUE!</v>
      </c>
      <c r="R36" s="52">
        <f>IF(J36="Prov Sum","",IF(MATCH(J36,'[1]Packet Rate Library'!J:J,0),VLOOKUP(J36,'[1]Packet Rate Library'!J:T,9,FALSE),""))</f>
        <v>0</v>
      </c>
      <c r="S36" s="53">
        <v>8.6965649999999997</v>
      </c>
      <c r="T36" s="16">
        <f t="shared" si="7"/>
        <v>8.6965649999999997</v>
      </c>
      <c r="V36" s="117" t="s">
        <v>311</v>
      </c>
      <c r="W36" s="119">
        <v>1</v>
      </c>
      <c r="X36" s="53">
        <v>8.6965649999999997</v>
      </c>
      <c r="Y36" s="91">
        <f t="shared" si="0"/>
        <v>8.6965649999999997</v>
      </c>
      <c r="Z36" s="26"/>
      <c r="AA36" s="100">
        <v>0</v>
      </c>
      <c r="AB36" s="101">
        <f t="shared" si="1"/>
        <v>0</v>
      </c>
      <c r="AC36" s="103">
        <v>0</v>
      </c>
      <c r="AD36" s="104">
        <f t="shared" si="2"/>
        <v>0</v>
      </c>
      <c r="AE36" s="157">
        <f t="shared" si="3"/>
        <v>0</v>
      </c>
    </row>
    <row r="37" spans="1:31" ht="91.5" thickBot="1" x14ac:dyDescent="0.3">
      <c r="A37" s="22"/>
      <c r="B37" s="112" t="s">
        <v>200</v>
      </c>
      <c r="C37" s="113" t="s">
        <v>341</v>
      </c>
      <c r="D37" s="114" t="s">
        <v>25</v>
      </c>
      <c r="E37" s="121" t="s">
        <v>370</v>
      </c>
      <c r="F37" s="9"/>
      <c r="G37" s="9"/>
      <c r="H37" s="116">
        <v>186</v>
      </c>
      <c r="I37" s="9"/>
      <c r="J37" s="123" t="s">
        <v>371</v>
      </c>
      <c r="K37" s="117" t="s">
        <v>311</v>
      </c>
      <c r="L37" s="119">
        <v>1</v>
      </c>
      <c r="M37" s="118">
        <v>86.88</v>
      </c>
      <c r="N37" s="120">
        <v>86.88</v>
      </c>
      <c r="O37" s="26"/>
      <c r="P37" s="15" t="e">
        <f>SUMIF('[1]Planned Maint v6.2 CSV File'!A:A,J37,'[1]Planned Maint v6.2 CSV File'!I:I)</f>
        <v>#VALUE!</v>
      </c>
      <c r="Q37" s="16" t="e">
        <f t="shared" si="6"/>
        <v>#VALUE!</v>
      </c>
      <c r="R37" s="52">
        <f>IF(J37="Prov Sum","",IF(MATCH(J37,'[1]Packet Rate Library'!J:J,0),VLOOKUP(J37,'[1]Packet Rate Library'!J:T,9,FALSE),""))</f>
        <v>0</v>
      </c>
      <c r="S37" s="53">
        <v>69.504000000000005</v>
      </c>
      <c r="T37" s="16">
        <f t="shared" si="7"/>
        <v>69.504000000000005</v>
      </c>
      <c r="V37" s="117" t="s">
        <v>311</v>
      </c>
      <c r="W37" s="119">
        <v>1</v>
      </c>
      <c r="X37" s="53">
        <v>69.504000000000005</v>
      </c>
      <c r="Y37" s="91">
        <f t="shared" si="0"/>
        <v>69.504000000000005</v>
      </c>
      <c r="Z37" s="26"/>
      <c r="AA37" s="100">
        <v>0</v>
      </c>
      <c r="AB37" s="101">
        <f t="shared" si="1"/>
        <v>0</v>
      </c>
      <c r="AC37" s="103">
        <v>0</v>
      </c>
      <c r="AD37" s="104">
        <f t="shared" si="2"/>
        <v>0</v>
      </c>
      <c r="AE37" s="157">
        <f t="shared" si="3"/>
        <v>0</v>
      </c>
    </row>
    <row r="38" spans="1:31" ht="16.5" thickBot="1" x14ac:dyDescent="0.3">
      <c r="A38" s="22"/>
      <c r="B38" s="112" t="s">
        <v>200</v>
      </c>
      <c r="C38" s="113" t="s">
        <v>341</v>
      </c>
      <c r="D38" s="114" t="s">
        <v>25</v>
      </c>
      <c r="E38" s="124" t="s">
        <v>430</v>
      </c>
      <c r="F38" s="9"/>
      <c r="G38" s="9"/>
      <c r="H38" s="116">
        <v>190</v>
      </c>
      <c r="I38" s="9"/>
      <c r="J38" s="125" t="s">
        <v>380</v>
      </c>
      <c r="K38" s="117" t="s">
        <v>311</v>
      </c>
      <c r="L38" s="119">
        <v>1</v>
      </c>
      <c r="M38" s="126">
        <v>1500</v>
      </c>
      <c r="N38" s="120">
        <v>1500</v>
      </c>
      <c r="O38" s="26"/>
      <c r="P38" s="15" t="e">
        <f>SUMIF('[1]Planned Maint v6.2 CSV File'!A:A,J38,'[1]Planned Maint v6.2 CSV File'!I:I)</f>
        <v>#VALUE!</v>
      </c>
      <c r="Q38" s="16">
        <f t="shared" si="6"/>
        <v>1500</v>
      </c>
      <c r="R38" s="52" t="str">
        <f>IF(J38="Prov Sum","",IF(MATCH(J38,'[1]Packet Rate Library'!J:J,0),VLOOKUP(J38,'[1]Packet Rate Library'!J:T,9,FALSE),""))</f>
        <v/>
      </c>
      <c r="S38" s="53" t="s">
        <v>382</v>
      </c>
      <c r="T38" s="16">
        <f t="shared" si="7"/>
        <v>1500</v>
      </c>
      <c r="V38" s="117" t="s">
        <v>311</v>
      </c>
      <c r="W38" s="119">
        <v>1</v>
      </c>
      <c r="X38" s="53" t="s">
        <v>382</v>
      </c>
      <c r="Y38" s="91">
        <v>1500</v>
      </c>
      <c r="Z38" s="26"/>
      <c r="AA38" s="100">
        <v>0</v>
      </c>
      <c r="AB38" s="101">
        <f t="shared" si="1"/>
        <v>0</v>
      </c>
      <c r="AC38" s="103">
        <v>0</v>
      </c>
      <c r="AD38" s="104">
        <f t="shared" si="2"/>
        <v>0</v>
      </c>
      <c r="AE38" s="157">
        <f t="shared" si="3"/>
        <v>0</v>
      </c>
    </row>
    <row r="39" spans="1:31" ht="27" thickBot="1" x14ac:dyDescent="0.3">
      <c r="A39" s="22"/>
      <c r="B39" s="112" t="s">
        <v>200</v>
      </c>
      <c r="C39" s="113" t="s">
        <v>341</v>
      </c>
      <c r="D39" s="114" t="s">
        <v>25</v>
      </c>
      <c r="E39" s="127" t="s">
        <v>431</v>
      </c>
      <c r="F39" s="9"/>
      <c r="G39" s="9"/>
      <c r="H39" s="116">
        <v>191</v>
      </c>
      <c r="I39" s="9"/>
      <c r="J39" s="125" t="s">
        <v>380</v>
      </c>
      <c r="K39" s="117" t="s">
        <v>311</v>
      </c>
      <c r="L39" s="119">
        <v>1</v>
      </c>
      <c r="M39" s="126">
        <v>100</v>
      </c>
      <c r="N39" s="120">
        <v>100</v>
      </c>
      <c r="O39" s="26"/>
      <c r="P39" s="15" t="e">
        <f>SUMIF('[1]Planned Maint v6.2 CSV File'!A:A,J39,'[1]Planned Maint v6.2 CSV File'!I:I)</f>
        <v>#VALUE!</v>
      </c>
      <c r="Q39" s="16">
        <f t="shared" si="6"/>
        <v>100</v>
      </c>
      <c r="R39" s="52" t="str">
        <f>IF(J39="Prov Sum","",IF(MATCH(J39,'[1]Packet Rate Library'!J:J,0),VLOOKUP(J39,'[1]Packet Rate Library'!J:T,9,FALSE),""))</f>
        <v/>
      </c>
      <c r="S39" s="53" t="s">
        <v>382</v>
      </c>
      <c r="T39" s="16">
        <f t="shared" si="7"/>
        <v>100</v>
      </c>
      <c r="V39" s="117" t="s">
        <v>311</v>
      </c>
      <c r="W39" s="119">
        <v>1</v>
      </c>
      <c r="X39" s="53" t="s">
        <v>382</v>
      </c>
      <c r="Y39" s="91">
        <v>100</v>
      </c>
      <c r="Z39" s="26"/>
      <c r="AA39" s="100">
        <v>0</v>
      </c>
      <c r="AB39" s="101">
        <f t="shared" si="1"/>
        <v>0</v>
      </c>
      <c r="AC39" s="103">
        <v>0</v>
      </c>
      <c r="AD39" s="104">
        <f t="shared" si="2"/>
        <v>0</v>
      </c>
      <c r="AE39" s="157">
        <f t="shared" si="3"/>
        <v>0</v>
      </c>
    </row>
    <row r="40" spans="1:31" ht="16.5" thickBot="1" x14ac:dyDescent="0.3">
      <c r="A40" s="22"/>
      <c r="B40" s="112" t="s">
        <v>200</v>
      </c>
      <c r="C40" s="113" t="s">
        <v>341</v>
      </c>
      <c r="D40" s="114" t="s">
        <v>25</v>
      </c>
      <c r="E40" s="127" t="s">
        <v>432</v>
      </c>
      <c r="F40" s="9"/>
      <c r="G40" s="9"/>
      <c r="H40" s="116">
        <v>192</v>
      </c>
      <c r="I40" s="9"/>
      <c r="J40" s="125" t="s">
        <v>380</v>
      </c>
      <c r="K40" s="117" t="s">
        <v>311</v>
      </c>
      <c r="L40" s="119">
        <v>1</v>
      </c>
      <c r="M40" s="126">
        <v>100</v>
      </c>
      <c r="N40" s="120">
        <v>100</v>
      </c>
      <c r="O40" s="26"/>
      <c r="P40" s="15" t="e">
        <f>SUMIF('[1]Planned Maint v6.2 CSV File'!A:A,J40,'[1]Planned Maint v6.2 CSV File'!I:I)</f>
        <v>#VALUE!</v>
      </c>
      <c r="Q40" s="16">
        <f t="shared" si="6"/>
        <v>100</v>
      </c>
      <c r="R40" s="52" t="str">
        <f>IF(J40="Prov Sum","",IF(MATCH(J40,'[1]Packet Rate Library'!J:J,0),VLOOKUP(J40,'[1]Packet Rate Library'!J:T,9,FALSE),""))</f>
        <v/>
      </c>
      <c r="S40" s="53" t="s">
        <v>382</v>
      </c>
      <c r="T40" s="16">
        <f t="shared" si="7"/>
        <v>100</v>
      </c>
      <c r="V40" s="117" t="s">
        <v>311</v>
      </c>
      <c r="W40" s="119">
        <v>1</v>
      </c>
      <c r="X40" s="53" t="s">
        <v>382</v>
      </c>
      <c r="Y40" s="91">
        <v>100</v>
      </c>
      <c r="Z40" s="26"/>
      <c r="AA40" s="100">
        <v>0</v>
      </c>
      <c r="AB40" s="101">
        <f t="shared" si="1"/>
        <v>0</v>
      </c>
      <c r="AC40" s="103">
        <v>0</v>
      </c>
      <c r="AD40" s="104">
        <f t="shared" si="2"/>
        <v>0</v>
      </c>
      <c r="AE40" s="157">
        <f t="shared" si="3"/>
        <v>0</v>
      </c>
    </row>
    <row r="41" spans="1:31" ht="16.5" thickBot="1" x14ac:dyDescent="0.3">
      <c r="A41" s="29"/>
      <c r="B41" s="112" t="s">
        <v>200</v>
      </c>
      <c r="C41" s="113" t="s">
        <v>341</v>
      </c>
      <c r="D41" s="114" t="s">
        <v>25</v>
      </c>
      <c r="E41" s="127" t="s">
        <v>433</v>
      </c>
      <c r="F41" s="42"/>
      <c r="G41" s="42"/>
      <c r="H41" s="116">
        <v>193</v>
      </c>
      <c r="I41" s="42"/>
      <c r="J41" s="125" t="s">
        <v>380</v>
      </c>
      <c r="K41" s="117" t="s">
        <v>311</v>
      </c>
      <c r="L41" s="119">
        <v>1</v>
      </c>
      <c r="M41" s="126">
        <v>100</v>
      </c>
      <c r="N41" s="120">
        <v>100</v>
      </c>
      <c r="O41" s="26"/>
      <c r="P41" s="15" t="e">
        <f>SUMIF('[1]Planned Maint v6.2 CSV File'!A:A,J41,'[1]Planned Maint v6.2 CSV File'!I:I)</f>
        <v>#VALUE!</v>
      </c>
      <c r="Q41" s="16">
        <f t="shared" si="6"/>
        <v>100</v>
      </c>
      <c r="R41" s="52" t="str">
        <f>IF(J41="Prov Sum","",IF(MATCH(J41,'[1]Packet Rate Library'!J:J,0),VLOOKUP(J41,'[1]Packet Rate Library'!J:T,9,FALSE),""))</f>
        <v/>
      </c>
      <c r="S41" s="53" t="s">
        <v>382</v>
      </c>
      <c r="T41" s="16">
        <f t="shared" si="7"/>
        <v>100</v>
      </c>
      <c r="V41" s="117" t="s">
        <v>311</v>
      </c>
      <c r="W41" s="119">
        <v>1</v>
      </c>
      <c r="X41" s="53" t="s">
        <v>382</v>
      </c>
      <c r="Y41" s="91">
        <v>100</v>
      </c>
      <c r="Z41" s="26"/>
      <c r="AA41" s="100">
        <v>0</v>
      </c>
      <c r="AB41" s="101">
        <f t="shared" si="1"/>
        <v>0</v>
      </c>
      <c r="AC41" s="103">
        <v>0</v>
      </c>
      <c r="AD41" s="104">
        <f t="shared" si="2"/>
        <v>0</v>
      </c>
      <c r="AE41" s="157">
        <f t="shared" si="3"/>
        <v>0</v>
      </c>
    </row>
    <row r="42" spans="1:31" ht="16.5" thickBot="1" x14ac:dyDescent="0.3">
      <c r="A42" s="29"/>
      <c r="B42" s="112" t="s">
        <v>200</v>
      </c>
      <c r="C42" s="113" t="s">
        <v>341</v>
      </c>
      <c r="D42" s="114" t="s">
        <v>25</v>
      </c>
      <c r="E42" s="127" t="s">
        <v>434</v>
      </c>
      <c r="F42" s="42"/>
      <c r="G42" s="42"/>
      <c r="H42" s="116">
        <v>194</v>
      </c>
      <c r="I42" s="42"/>
      <c r="J42" s="125" t="s">
        <v>380</v>
      </c>
      <c r="K42" s="117" t="s">
        <v>311</v>
      </c>
      <c r="L42" s="119">
        <v>1</v>
      </c>
      <c r="M42" s="126">
        <v>350</v>
      </c>
      <c r="N42" s="120">
        <v>350</v>
      </c>
      <c r="O42" s="26"/>
      <c r="P42" s="15" t="e">
        <f>SUMIF('[1]Planned Maint v6.2 CSV File'!A:A,J42,'[1]Planned Maint v6.2 CSV File'!I:I)</f>
        <v>#VALUE!</v>
      </c>
      <c r="Q42" s="16">
        <f t="shared" si="6"/>
        <v>350</v>
      </c>
      <c r="R42" s="52" t="str">
        <f>IF(J42="Prov Sum","",IF(MATCH(J42,'[1]Packet Rate Library'!J:J,0),VLOOKUP(J42,'[1]Packet Rate Library'!J:T,9,FALSE),""))</f>
        <v/>
      </c>
      <c r="S42" s="53" t="s">
        <v>382</v>
      </c>
      <c r="T42" s="16">
        <f t="shared" si="7"/>
        <v>350</v>
      </c>
      <c r="V42" s="117" t="s">
        <v>311</v>
      </c>
      <c r="W42" s="119">
        <v>1</v>
      </c>
      <c r="X42" s="53" t="s">
        <v>382</v>
      </c>
      <c r="Y42" s="91">
        <v>350</v>
      </c>
      <c r="Z42" s="26"/>
      <c r="AA42" s="100">
        <v>0</v>
      </c>
      <c r="AB42" s="101">
        <f t="shared" si="1"/>
        <v>0</v>
      </c>
      <c r="AC42" s="103">
        <v>0</v>
      </c>
      <c r="AD42" s="104">
        <f t="shared" si="2"/>
        <v>0</v>
      </c>
      <c r="AE42" s="157">
        <f t="shared" si="3"/>
        <v>0</v>
      </c>
    </row>
    <row r="43" spans="1:31" ht="15.75" thickBot="1" x14ac:dyDescent="0.3"/>
    <row r="44" spans="1:31" ht="15.75" thickBot="1" x14ac:dyDescent="0.3">
      <c r="S44" s="88" t="s">
        <v>5</v>
      </c>
      <c r="T44" s="89">
        <f>SUM(T8:T42)</f>
        <v>7669.4020049999999</v>
      </c>
      <c r="U44" s="84"/>
      <c r="V44" s="29"/>
      <c r="W44" s="36"/>
      <c r="X44" s="88" t="s">
        <v>5</v>
      </c>
      <c r="Y44" s="89">
        <f>SUM(Y1:Y42)</f>
        <v>7669.4020049999999</v>
      </c>
      <c r="Z44" s="26"/>
      <c r="AA44" s="98"/>
      <c r="AB44" s="143">
        <f>SUM(AB8:AB42)</f>
        <v>1177.3915999999999</v>
      </c>
      <c r="AC44" s="98"/>
      <c r="AD44" s="144">
        <f>SUM(AD8:AD42)</f>
        <v>0</v>
      </c>
      <c r="AE44" s="156">
        <f>SUM(AE8:AE42)</f>
        <v>1177.3915999999999</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5:S21 S23 S25:S26 S28:S30 S33:S42 X8:X9 X11 X15:X21 X23 X25:X26 X28:X30 X33:X42" xr:uid="{00000000-0002-0000-1100-000000000000}">
      <formula1>P8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AE66"/>
  <sheetViews>
    <sheetView topLeftCell="B1" zoomScale="70" zoomScaleNormal="70" workbookViewId="0">
      <pane xSplit="9" ySplit="5" topLeftCell="K45" activePane="bottomRight" state="frozen"/>
      <selection activeCell="B1" sqref="B1"/>
      <selection pane="topRight" activeCell="K1" sqref="K1"/>
      <selection pane="bottomLeft" activeCell="B6" sqref="B6"/>
      <selection pane="bottomRight" activeCell="T9" sqref="T9"/>
    </sheetView>
  </sheetViews>
  <sheetFormatPr defaultRowHeight="15" x14ac:dyDescent="0.25"/>
  <cols>
    <col min="1" max="1" width="14.5703125" hidden="1" customWidth="1"/>
    <col min="2" max="2" width="12.5703125" customWidth="1"/>
    <col min="3" max="3" width="20.42578125" customWidth="1"/>
    <col min="4" max="4" width="11" customWidth="1"/>
    <col min="5" max="5" width="73.7109375" customWidth="1"/>
    <col min="6" max="7" width="0" hidden="1" customWidth="1"/>
    <col min="8" max="8" width="18.7109375" hidden="1" customWidth="1"/>
    <col min="9" max="9" width="0" hidden="1" customWidth="1"/>
    <col min="10" max="10" width="12.28515625" hidden="1" customWidth="1"/>
    <col min="11"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3.28515625" customWidth="1"/>
    <col min="20" max="20" width="13.7109375" customWidth="1"/>
    <col min="21" max="21" width="2.140625" customWidth="1"/>
    <col min="22" max="22" width="8.85546875" customWidth="1"/>
    <col min="23" max="23" width="9.7109375" customWidth="1"/>
    <col min="24" max="24" width="13.28515625" customWidth="1"/>
    <col min="25" max="25" width="15.285156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468</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71</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71</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71</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71</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7" si="0">W9*X9</f>
        <v>399.99552</v>
      </c>
      <c r="Z9" s="26"/>
      <c r="AA9" s="100">
        <v>0</v>
      </c>
      <c r="AB9" s="101">
        <f t="shared" ref="AB9:AB49" si="1">Y9*AA9</f>
        <v>0</v>
      </c>
      <c r="AC9" s="103">
        <v>0</v>
      </c>
      <c r="AD9" s="104">
        <f t="shared" ref="AD9:AD49" si="2">Y9*AC9</f>
        <v>0</v>
      </c>
      <c r="AE9" s="157">
        <f t="shared" ref="AE9:AE64" si="3">AB9-AD9</f>
        <v>0</v>
      </c>
    </row>
    <row r="10" spans="1:31" ht="15.75" thickBot="1" x14ac:dyDescent="0.3">
      <c r="A10" s="22"/>
      <c r="B10" s="5" t="s">
        <v>71</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c r="AB10" s="101"/>
      <c r="AC10" s="103"/>
      <c r="AD10" s="104"/>
      <c r="AE10" s="157">
        <f t="shared" si="3"/>
        <v>0</v>
      </c>
    </row>
    <row r="11" spans="1:31" ht="30.75" thickBot="1" x14ac:dyDescent="0.3">
      <c r="A11" s="22"/>
      <c r="B11" s="5" t="s">
        <v>71</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71</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c r="AB12" s="101"/>
      <c r="AC12" s="103"/>
      <c r="AD12" s="104"/>
      <c r="AE12" s="157">
        <f t="shared" si="3"/>
        <v>0</v>
      </c>
    </row>
    <row r="13" spans="1:31" ht="135.75" thickBot="1" x14ac:dyDescent="0.3">
      <c r="A13" s="22"/>
      <c r="B13" s="5" t="s">
        <v>71</v>
      </c>
      <c r="C13" s="6" t="s">
        <v>285</v>
      </c>
      <c r="D13" s="7" t="s">
        <v>25</v>
      </c>
      <c r="E13" s="8" t="s">
        <v>286</v>
      </c>
      <c r="F13" s="9"/>
      <c r="G13" s="9"/>
      <c r="H13" s="10">
        <v>5.3260000000000698</v>
      </c>
      <c r="I13" s="9"/>
      <c r="J13" s="11" t="s">
        <v>287</v>
      </c>
      <c r="K13" s="12" t="s">
        <v>75</v>
      </c>
      <c r="L13" s="51">
        <v>1</v>
      </c>
      <c r="M13" s="13">
        <v>461.13</v>
      </c>
      <c r="N13" s="14">
        <v>461.13</v>
      </c>
      <c r="O13" s="26"/>
      <c r="P13" s="15" t="e">
        <f>SUMIF('[1]Planned Maint v6.2 CSV File'!A:A,J13,'[1]Planned Maint v6.2 CSV File'!I:I)</f>
        <v>#VALUE!</v>
      </c>
      <c r="Q13" s="16" t="e">
        <f>IF(J13="PROV SUM",N13,L13*P13)</f>
        <v>#VALUE!</v>
      </c>
      <c r="R13" s="52">
        <f>IF(J13="Prov Sum","",IF(MATCH(J13,'[1]Packet Rate Library'!J:J,0),VLOOKUP(J13,'[1]Packet Rate Library'!J:T,9,FALSE),""))</f>
        <v>0</v>
      </c>
      <c r="S13" s="53">
        <v>408.79174499999999</v>
      </c>
      <c r="T13" s="16">
        <f>IF(J13="SC024",N13,IF(ISERROR(S13),"",IF(J13="PROV SUM",N13,L13*S13)))</f>
        <v>408.79174499999999</v>
      </c>
      <c r="V13" s="12" t="s">
        <v>75</v>
      </c>
      <c r="W13" s="51">
        <v>1</v>
      </c>
      <c r="X13" s="53">
        <v>408.79174499999999</v>
      </c>
      <c r="Y13" s="91">
        <f t="shared" si="0"/>
        <v>408.79174499999999</v>
      </c>
      <c r="Z13" s="26"/>
      <c r="AA13" s="100">
        <v>0</v>
      </c>
      <c r="AB13" s="101">
        <f t="shared" si="1"/>
        <v>0</v>
      </c>
      <c r="AC13" s="103">
        <v>0</v>
      </c>
      <c r="AD13" s="104">
        <f t="shared" si="2"/>
        <v>0</v>
      </c>
      <c r="AE13" s="157">
        <f>AB13-AD13</f>
        <v>0</v>
      </c>
    </row>
    <row r="14" spans="1:31" ht="61.5" thickBot="1" x14ac:dyDescent="0.3">
      <c r="A14" s="22"/>
      <c r="B14" s="5" t="s">
        <v>71</v>
      </c>
      <c r="C14" s="6" t="s">
        <v>285</v>
      </c>
      <c r="D14" s="7" t="s">
        <v>25</v>
      </c>
      <c r="E14" s="153" t="s">
        <v>524</v>
      </c>
      <c r="F14" s="9"/>
      <c r="G14" s="9"/>
      <c r="H14" s="10">
        <v>5.3860000000000001</v>
      </c>
      <c r="I14" s="9"/>
      <c r="J14" s="11" t="s">
        <v>380</v>
      </c>
      <c r="K14" s="12" t="s">
        <v>381</v>
      </c>
      <c r="L14" s="51">
        <v>1</v>
      </c>
      <c r="M14" s="13">
        <v>150</v>
      </c>
      <c r="N14" s="14">
        <v>150</v>
      </c>
      <c r="O14" s="26"/>
      <c r="P14" s="15" t="e">
        <f>SUMIF('[1]Planned Maint v6.2 CSV File'!A:A,J14,'[1]Planned Maint v6.2 CSV File'!I:I)</f>
        <v>#VALUE!</v>
      </c>
      <c r="Q14" s="16">
        <f>IF(J14="PROV SUM",N14,L14*P14)</f>
        <v>150</v>
      </c>
      <c r="R14" s="52" t="str">
        <f>IF(J14="Prov Sum","",IF(MATCH(J14,'[1]Packet Rate Library'!J:J,0),VLOOKUP(J14,'[1]Packet Rate Library'!J:T,9,FALSE),""))</f>
        <v/>
      </c>
      <c r="S14" s="53" t="s">
        <v>382</v>
      </c>
      <c r="T14" s="16">
        <f>IF(J14="SC024",N14,IF(ISERROR(S14),"",IF(J14="PROV SUM",N14,L14*S14)))</f>
        <v>150</v>
      </c>
      <c r="V14" s="12" t="s">
        <v>381</v>
      </c>
      <c r="W14" s="51">
        <v>1</v>
      </c>
      <c r="X14" s="53" t="s">
        <v>382</v>
      </c>
      <c r="Y14" s="91">
        <v>150</v>
      </c>
      <c r="Z14" s="26"/>
      <c r="AA14" s="100">
        <v>0</v>
      </c>
      <c r="AB14" s="101">
        <f t="shared" si="1"/>
        <v>0</v>
      </c>
      <c r="AC14" s="103">
        <v>0</v>
      </c>
      <c r="AD14" s="104">
        <f t="shared" si="2"/>
        <v>0</v>
      </c>
      <c r="AE14" s="157">
        <f t="shared" si="3"/>
        <v>0</v>
      </c>
    </row>
    <row r="15" spans="1:31" ht="16.5" thickBot="1" x14ac:dyDescent="0.3">
      <c r="A15" s="22"/>
      <c r="B15" s="5" t="s">
        <v>71</v>
      </c>
      <c r="C15" s="6" t="s">
        <v>285</v>
      </c>
      <c r="D15" s="7" t="s">
        <v>25</v>
      </c>
      <c r="E15" s="8" t="s">
        <v>469</v>
      </c>
      <c r="F15" s="9"/>
      <c r="G15" s="9"/>
      <c r="H15" s="10">
        <v>5.3869999999999996</v>
      </c>
      <c r="I15" s="9"/>
      <c r="J15" s="11" t="s">
        <v>380</v>
      </c>
      <c r="K15" s="12" t="s">
        <v>381</v>
      </c>
      <c r="L15" s="51">
        <v>1</v>
      </c>
      <c r="M15" s="13">
        <v>200</v>
      </c>
      <c r="N15" s="14">
        <v>200</v>
      </c>
      <c r="O15" s="26"/>
      <c r="P15" s="15" t="e">
        <f>SUMIF('[1]Planned Maint v6.2 CSV File'!A:A,J15,'[1]Planned Maint v6.2 CSV File'!I:I)</f>
        <v>#VALUE!</v>
      </c>
      <c r="Q15" s="16">
        <f>IF(J15="PROV SUM",N15,L15*P15)</f>
        <v>200</v>
      </c>
      <c r="R15" s="52" t="str">
        <f>IF(J15="Prov Sum","",IF(MATCH(J15,'[1]Packet Rate Library'!J:J,0),VLOOKUP(J15,'[1]Packet Rate Library'!J:T,9,FALSE),""))</f>
        <v/>
      </c>
      <c r="S15" s="53" t="s">
        <v>382</v>
      </c>
      <c r="T15" s="16">
        <f>IF(J15="SC024",N15,IF(ISERROR(S15),"",IF(J15="PROV SUM",N15,L15*S15)))</f>
        <v>200</v>
      </c>
      <c r="V15" s="12" t="s">
        <v>381</v>
      </c>
      <c r="W15" s="51">
        <v>1</v>
      </c>
      <c r="X15" s="53" t="s">
        <v>382</v>
      </c>
      <c r="Y15" s="91">
        <v>200</v>
      </c>
      <c r="Z15" s="26"/>
      <c r="AA15" s="100">
        <v>0</v>
      </c>
      <c r="AB15" s="101">
        <f t="shared" si="1"/>
        <v>0</v>
      </c>
      <c r="AC15" s="103">
        <v>0</v>
      </c>
      <c r="AD15" s="104">
        <f t="shared" si="2"/>
        <v>0</v>
      </c>
      <c r="AE15" s="157">
        <f t="shared" si="3"/>
        <v>0</v>
      </c>
    </row>
    <row r="16" spans="1:31" ht="106.5" thickBot="1" x14ac:dyDescent="0.3">
      <c r="A16" s="22"/>
      <c r="B16" s="5" t="s">
        <v>71</v>
      </c>
      <c r="C16" s="6" t="s">
        <v>285</v>
      </c>
      <c r="D16" s="7" t="s">
        <v>25</v>
      </c>
      <c r="E16" s="8" t="s">
        <v>470</v>
      </c>
      <c r="F16" s="9"/>
      <c r="G16" s="9"/>
      <c r="H16" s="10">
        <v>5.3879999999999999</v>
      </c>
      <c r="I16" s="9"/>
      <c r="J16" s="11" t="s">
        <v>380</v>
      </c>
      <c r="K16" s="12" t="s">
        <v>139</v>
      </c>
      <c r="L16" s="51">
        <v>1</v>
      </c>
      <c r="M16" s="13">
        <v>480</v>
      </c>
      <c r="N16" s="14">
        <v>480</v>
      </c>
      <c r="O16" s="26"/>
      <c r="P16" s="15" t="e">
        <f>SUMIF('[1]Planned Maint v6.2 CSV File'!A:A,J16,'[1]Planned Maint v6.2 CSV File'!I:I)</f>
        <v>#VALUE!</v>
      </c>
      <c r="Q16" s="16">
        <f>IF(J16="PROV SUM",N16,L16*P16)</f>
        <v>480</v>
      </c>
      <c r="R16" s="52" t="str">
        <f>IF(J16="Prov Sum","",IF(MATCH(J16,'[1]Packet Rate Library'!J:J,0),VLOOKUP(J16,'[1]Packet Rate Library'!J:T,9,FALSE),""))</f>
        <v/>
      </c>
      <c r="S16" s="53" t="s">
        <v>382</v>
      </c>
      <c r="T16" s="16">
        <f>IF(J16="SC024",N16,IF(ISERROR(S16),"",IF(J16="PROV SUM",N16,L16*S16)))</f>
        <v>480</v>
      </c>
      <c r="V16" s="12" t="s">
        <v>139</v>
      </c>
      <c r="W16" s="51">
        <v>1</v>
      </c>
      <c r="X16" s="53" t="s">
        <v>382</v>
      </c>
      <c r="Y16" s="91">
        <v>480</v>
      </c>
      <c r="Z16" s="26"/>
      <c r="AA16" s="100">
        <v>0</v>
      </c>
      <c r="AB16" s="101">
        <f t="shared" si="1"/>
        <v>0</v>
      </c>
      <c r="AC16" s="103">
        <v>0</v>
      </c>
      <c r="AD16" s="104">
        <f t="shared" si="2"/>
        <v>0</v>
      </c>
      <c r="AE16" s="157">
        <f t="shared" si="3"/>
        <v>0</v>
      </c>
    </row>
    <row r="17" spans="1:31" ht="15.75" thickBot="1" x14ac:dyDescent="0.3">
      <c r="A17" s="22"/>
      <c r="B17" s="5" t="s">
        <v>71</v>
      </c>
      <c r="C17" s="54" t="s">
        <v>189</v>
      </c>
      <c r="D17" s="7" t="s">
        <v>379</v>
      </c>
      <c r="E17" s="8"/>
      <c r="F17" s="9"/>
      <c r="G17" s="9"/>
      <c r="H17" s="10"/>
      <c r="I17" s="9"/>
      <c r="J17" s="11"/>
      <c r="K17" s="12"/>
      <c r="L17" s="51"/>
      <c r="M17" s="11"/>
      <c r="N17" s="51"/>
      <c r="O17" s="26"/>
      <c r="P17" s="35"/>
      <c r="Q17" s="55"/>
      <c r="R17" s="55"/>
      <c r="S17" s="55"/>
      <c r="T17" s="55"/>
      <c r="V17" s="12"/>
      <c r="W17" s="51"/>
      <c r="X17" s="55"/>
      <c r="Y17" s="91">
        <f t="shared" si="0"/>
        <v>0</v>
      </c>
      <c r="Z17" s="26"/>
      <c r="AA17" s="100">
        <v>0</v>
      </c>
      <c r="AB17" s="101">
        <f t="shared" si="1"/>
        <v>0</v>
      </c>
      <c r="AC17" s="103">
        <v>0</v>
      </c>
      <c r="AD17" s="104">
        <f t="shared" si="2"/>
        <v>0</v>
      </c>
      <c r="AE17" s="157">
        <f t="shared" si="3"/>
        <v>0</v>
      </c>
    </row>
    <row r="18" spans="1:31" ht="75.75" thickBot="1" x14ac:dyDescent="0.3">
      <c r="A18" s="22"/>
      <c r="B18" s="5" t="s">
        <v>71</v>
      </c>
      <c r="C18" s="54" t="s">
        <v>189</v>
      </c>
      <c r="D18" s="7" t="s">
        <v>25</v>
      </c>
      <c r="E18" s="8" t="s">
        <v>282</v>
      </c>
      <c r="F18" s="9"/>
      <c r="G18" s="9"/>
      <c r="H18" s="10">
        <v>6.11</v>
      </c>
      <c r="I18" s="9"/>
      <c r="J18" s="11" t="s">
        <v>283</v>
      </c>
      <c r="K18" s="12" t="s">
        <v>284</v>
      </c>
      <c r="L18" s="51">
        <v>1</v>
      </c>
      <c r="M18" s="13">
        <v>79.14</v>
      </c>
      <c r="N18" s="51">
        <v>79.14</v>
      </c>
      <c r="O18" s="26"/>
      <c r="P18" s="15" t="e">
        <f>SUMIF('[1]Planned Maint v6.2 CSV File'!A:A,J18,'[1]Planned Maint v6.2 CSV File'!I:I)</f>
        <v>#VALUE!</v>
      </c>
      <c r="Q18" s="16" t="e">
        <f t="shared" ref="Q18:Q24" si="4">IF(J18="PROV SUM",N18,L18*P18)</f>
        <v>#VALUE!</v>
      </c>
      <c r="R18" s="52">
        <f>IF(J18="Prov Sum","",IF(MATCH(J18,'[1]Packet Rate Library'!J:J,0),VLOOKUP(J18,'[1]Packet Rate Library'!J:T,9,FALSE),""))</f>
        <v>0</v>
      </c>
      <c r="S18" s="53">
        <v>63.312000000000005</v>
      </c>
      <c r="T18" s="16">
        <f t="shared" ref="T18:T24" si="5">IF(J18="SC024",N18,IF(ISERROR(S18),"",IF(J18="PROV SUM",N18,L18*S18)))</f>
        <v>63.312000000000005</v>
      </c>
      <c r="V18" s="12" t="s">
        <v>284</v>
      </c>
      <c r="W18" s="51">
        <v>1</v>
      </c>
      <c r="X18" s="53">
        <v>63.312000000000005</v>
      </c>
      <c r="Y18" s="91">
        <f t="shared" si="0"/>
        <v>63.312000000000005</v>
      </c>
      <c r="Z18" s="26"/>
      <c r="AA18" s="100">
        <v>0</v>
      </c>
      <c r="AB18" s="101">
        <f t="shared" si="1"/>
        <v>0</v>
      </c>
      <c r="AC18" s="103">
        <v>0</v>
      </c>
      <c r="AD18" s="104">
        <f t="shared" si="2"/>
        <v>0</v>
      </c>
      <c r="AE18" s="157">
        <f t="shared" si="3"/>
        <v>0</v>
      </c>
    </row>
    <row r="19" spans="1:31" ht="60.75" thickBot="1" x14ac:dyDescent="0.3">
      <c r="A19" s="22"/>
      <c r="B19" s="5" t="s">
        <v>71</v>
      </c>
      <c r="C19" s="54" t="s">
        <v>189</v>
      </c>
      <c r="D19" s="7" t="s">
        <v>25</v>
      </c>
      <c r="E19" s="8" t="s">
        <v>190</v>
      </c>
      <c r="F19" s="9"/>
      <c r="G19" s="9"/>
      <c r="H19" s="10">
        <v>6.82</v>
      </c>
      <c r="I19" s="9"/>
      <c r="J19" s="11" t="s">
        <v>191</v>
      </c>
      <c r="K19" s="12" t="s">
        <v>104</v>
      </c>
      <c r="L19" s="51">
        <v>40</v>
      </c>
      <c r="M19" s="13">
        <v>44.12</v>
      </c>
      <c r="N19" s="51">
        <v>1764.8</v>
      </c>
      <c r="O19" s="26"/>
      <c r="P19" s="15" t="e">
        <f>SUMIF('[1]Planned Maint v6.2 CSV File'!A:A,J19,'[1]Planned Maint v6.2 CSV File'!I:I)</f>
        <v>#VALUE!</v>
      </c>
      <c r="Q19" s="16" t="e">
        <f t="shared" si="4"/>
        <v>#VALUE!</v>
      </c>
      <c r="R19" s="52">
        <f>IF(J19="Prov Sum","",IF(MATCH(J19,'[1]Packet Rate Library'!J:J,0),VLOOKUP(J19,'[1]Packet Rate Library'!J:T,9,FALSE),""))</f>
        <v>0</v>
      </c>
      <c r="S19" s="53">
        <v>31.986999999999998</v>
      </c>
      <c r="T19" s="16">
        <f t="shared" si="5"/>
        <v>1279.48</v>
      </c>
      <c r="V19" s="12" t="s">
        <v>104</v>
      </c>
      <c r="W19" s="51">
        <v>40</v>
      </c>
      <c r="X19" s="53">
        <v>31.986999999999998</v>
      </c>
      <c r="Y19" s="91">
        <f t="shared" si="0"/>
        <v>1279.48</v>
      </c>
      <c r="Z19" s="26"/>
      <c r="AA19" s="100">
        <v>0</v>
      </c>
      <c r="AB19" s="101">
        <f t="shared" si="1"/>
        <v>0</v>
      </c>
      <c r="AC19" s="103">
        <v>0</v>
      </c>
      <c r="AD19" s="104">
        <f t="shared" si="2"/>
        <v>0</v>
      </c>
      <c r="AE19" s="157">
        <f t="shared" si="3"/>
        <v>0</v>
      </c>
    </row>
    <row r="20" spans="1:31" ht="45.75" thickBot="1" x14ac:dyDescent="0.3">
      <c r="A20" s="22"/>
      <c r="B20" s="5" t="s">
        <v>71</v>
      </c>
      <c r="C20" s="54" t="s">
        <v>189</v>
      </c>
      <c r="D20" s="7" t="s">
        <v>25</v>
      </c>
      <c r="E20" s="8" t="s">
        <v>205</v>
      </c>
      <c r="F20" s="9"/>
      <c r="G20" s="9"/>
      <c r="H20" s="10">
        <v>6.16100000000002</v>
      </c>
      <c r="I20" s="9"/>
      <c r="J20" s="11" t="s">
        <v>206</v>
      </c>
      <c r="K20" s="12" t="s">
        <v>104</v>
      </c>
      <c r="L20" s="51">
        <v>22</v>
      </c>
      <c r="M20" s="13">
        <v>38.25</v>
      </c>
      <c r="N20" s="51">
        <v>841.5</v>
      </c>
      <c r="O20" s="26"/>
      <c r="P20" s="15" t="e">
        <f>SUMIF('[1]Planned Maint v6.2 CSV File'!A:A,J20,'[1]Planned Maint v6.2 CSV File'!I:I)</f>
        <v>#VALUE!</v>
      </c>
      <c r="Q20" s="16" t="e">
        <f t="shared" si="4"/>
        <v>#VALUE!</v>
      </c>
      <c r="R20" s="52">
        <f>IF(J20="Prov Sum","",IF(MATCH(J20,'[1]Packet Rate Library'!J:J,0),VLOOKUP(J20,'[1]Packet Rate Library'!J:T,9,FALSE),""))</f>
        <v>0</v>
      </c>
      <c r="S20" s="53">
        <v>27.731249999999999</v>
      </c>
      <c r="T20" s="16">
        <f t="shared" si="5"/>
        <v>610.08749999999998</v>
      </c>
      <c r="V20" s="12" t="s">
        <v>104</v>
      </c>
      <c r="W20" s="51">
        <v>22</v>
      </c>
      <c r="X20" s="53">
        <v>27.731249999999999</v>
      </c>
      <c r="Y20" s="91">
        <f t="shared" si="0"/>
        <v>610.08749999999998</v>
      </c>
      <c r="Z20" s="26"/>
      <c r="AA20" s="100">
        <v>0</v>
      </c>
      <c r="AB20" s="101">
        <f t="shared" si="1"/>
        <v>0</v>
      </c>
      <c r="AC20" s="103">
        <v>0</v>
      </c>
      <c r="AD20" s="104">
        <f t="shared" si="2"/>
        <v>0</v>
      </c>
      <c r="AE20" s="157">
        <f t="shared" si="3"/>
        <v>0</v>
      </c>
    </row>
    <row r="21" spans="1:31" ht="30.75" thickBot="1" x14ac:dyDescent="0.3">
      <c r="A21" s="22"/>
      <c r="B21" s="5" t="s">
        <v>71</v>
      </c>
      <c r="C21" s="54" t="s">
        <v>189</v>
      </c>
      <c r="D21" s="7" t="s">
        <v>25</v>
      </c>
      <c r="E21" s="8" t="s">
        <v>227</v>
      </c>
      <c r="F21" s="9"/>
      <c r="G21" s="9"/>
      <c r="H21" s="10">
        <v>6.1940000000000301</v>
      </c>
      <c r="I21" s="9"/>
      <c r="J21" s="11" t="s">
        <v>228</v>
      </c>
      <c r="K21" s="12" t="s">
        <v>79</v>
      </c>
      <c r="L21" s="51">
        <v>25</v>
      </c>
      <c r="M21" s="13">
        <v>7.02</v>
      </c>
      <c r="N21" s="51">
        <v>175.5</v>
      </c>
      <c r="O21" s="26"/>
      <c r="P21" s="15" t="e">
        <f>SUMIF('[1]Planned Maint v6.2 CSV File'!A:A,J21,'[1]Planned Maint v6.2 CSV File'!I:I)</f>
        <v>#VALUE!</v>
      </c>
      <c r="Q21" s="16" t="e">
        <f t="shared" si="4"/>
        <v>#VALUE!</v>
      </c>
      <c r="R21" s="52">
        <f>IF(J21="Prov Sum","",IF(MATCH(J21,'[1]Packet Rate Library'!J:J,0),VLOOKUP(J21,'[1]Packet Rate Library'!J:T,9,FALSE),""))</f>
        <v>0</v>
      </c>
      <c r="S21" s="53">
        <v>5.9669999999999996</v>
      </c>
      <c r="T21" s="16">
        <f t="shared" si="5"/>
        <v>149.17499999999998</v>
      </c>
      <c r="V21" s="12" t="s">
        <v>79</v>
      </c>
      <c r="W21" s="51">
        <v>25</v>
      </c>
      <c r="X21" s="53">
        <v>5.9669999999999996</v>
      </c>
      <c r="Y21" s="91">
        <f t="shared" si="0"/>
        <v>149.17499999999998</v>
      </c>
      <c r="Z21" s="26"/>
      <c r="AA21" s="100">
        <v>0</v>
      </c>
      <c r="AB21" s="101">
        <f t="shared" si="1"/>
        <v>0</v>
      </c>
      <c r="AC21" s="103">
        <v>0</v>
      </c>
      <c r="AD21" s="104">
        <f t="shared" si="2"/>
        <v>0</v>
      </c>
      <c r="AE21" s="157">
        <f t="shared" si="3"/>
        <v>0</v>
      </c>
    </row>
    <row r="22" spans="1:31" ht="45.75" thickBot="1" x14ac:dyDescent="0.3">
      <c r="A22" s="22"/>
      <c r="B22" s="5" t="s">
        <v>71</v>
      </c>
      <c r="C22" s="54" t="s">
        <v>189</v>
      </c>
      <c r="D22" s="7" t="s">
        <v>25</v>
      </c>
      <c r="E22" s="8" t="s">
        <v>242</v>
      </c>
      <c r="F22" s="9"/>
      <c r="G22" s="9"/>
      <c r="H22" s="10">
        <v>6.2240000000000402</v>
      </c>
      <c r="I22" s="9"/>
      <c r="J22" s="11" t="s">
        <v>243</v>
      </c>
      <c r="K22" s="12" t="s">
        <v>139</v>
      </c>
      <c r="L22" s="51">
        <v>1</v>
      </c>
      <c r="M22" s="13">
        <v>12.36</v>
      </c>
      <c r="N22" s="51">
        <v>12.36</v>
      </c>
      <c r="O22" s="26"/>
      <c r="P22" s="15" t="e">
        <f>SUMIF('[1]Planned Maint v6.2 CSV File'!A:A,J22,'[1]Planned Maint v6.2 CSV File'!I:I)</f>
        <v>#VALUE!</v>
      </c>
      <c r="Q22" s="16" t="e">
        <f t="shared" si="4"/>
        <v>#VALUE!</v>
      </c>
      <c r="R22" s="52">
        <f>IF(J22="Prov Sum","",IF(MATCH(J22,'[1]Packet Rate Library'!J:J,0),VLOOKUP(J22,'[1]Packet Rate Library'!J:T,9,FALSE),""))</f>
        <v>0</v>
      </c>
      <c r="S22" s="53">
        <v>10.505999999999998</v>
      </c>
      <c r="T22" s="16">
        <f t="shared" si="5"/>
        <v>10.505999999999998</v>
      </c>
      <c r="V22" s="12" t="s">
        <v>139</v>
      </c>
      <c r="W22" s="51">
        <v>1</v>
      </c>
      <c r="X22" s="53">
        <v>10.505999999999998</v>
      </c>
      <c r="Y22" s="91">
        <f t="shared" si="0"/>
        <v>10.505999999999998</v>
      </c>
      <c r="Z22" s="26"/>
      <c r="AA22" s="100">
        <v>0</v>
      </c>
      <c r="AB22" s="101">
        <f t="shared" si="1"/>
        <v>0</v>
      </c>
      <c r="AC22" s="103">
        <v>0</v>
      </c>
      <c r="AD22" s="104">
        <f t="shared" si="2"/>
        <v>0</v>
      </c>
      <c r="AE22" s="157">
        <f t="shared" si="3"/>
        <v>0</v>
      </c>
    </row>
    <row r="23" spans="1:31" ht="45.75" thickBot="1" x14ac:dyDescent="0.3">
      <c r="A23" s="22"/>
      <c r="B23" s="5" t="s">
        <v>71</v>
      </c>
      <c r="C23" s="54" t="s">
        <v>189</v>
      </c>
      <c r="D23" s="7" t="s">
        <v>25</v>
      </c>
      <c r="E23" s="8" t="s">
        <v>267</v>
      </c>
      <c r="F23" s="9"/>
      <c r="G23" s="9"/>
      <c r="H23" s="10">
        <v>6.2600000000000504</v>
      </c>
      <c r="I23" s="9"/>
      <c r="J23" s="11" t="s">
        <v>268</v>
      </c>
      <c r="K23" s="12" t="s">
        <v>104</v>
      </c>
      <c r="L23" s="51">
        <v>29</v>
      </c>
      <c r="M23" s="13">
        <v>3.74</v>
      </c>
      <c r="N23" s="51">
        <v>108.46</v>
      </c>
      <c r="O23" s="26"/>
      <c r="P23" s="15" t="e">
        <f>SUMIF('[1]Planned Maint v6.2 CSV File'!A:A,J23,'[1]Planned Maint v6.2 CSV File'!I:I)</f>
        <v>#VALUE!</v>
      </c>
      <c r="Q23" s="16" t="e">
        <f t="shared" si="4"/>
        <v>#VALUE!</v>
      </c>
      <c r="R23" s="52">
        <f>IF(J23="Prov Sum","",IF(MATCH(J23,'[1]Packet Rate Library'!J:J,0),VLOOKUP(J23,'[1]Packet Rate Library'!J:T,9,FALSE),""))</f>
        <v>0</v>
      </c>
      <c r="S23" s="53">
        <v>3.1790000000000003</v>
      </c>
      <c r="T23" s="16">
        <f t="shared" si="5"/>
        <v>92.191000000000003</v>
      </c>
      <c r="V23" s="12" t="s">
        <v>104</v>
      </c>
      <c r="W23" s="51">
        <v>29</v>
      </c>
      <c r="X23" s="53">
        <v>3.1790000000000003</v>
      </c>
      <c r="Y23" s="91">
        <f t="shared" si="0"/>
        <v>92.191000000000003</v>
      </c>
      <c r="Z23" s="26"/>
      <c r="AA23" s="100">
        <v>0</v>
      </c>
      <c r="AB23" s="101">
        <f t="shared" si="1"/>
        <v>0</v>
      </c>
      <c r="AC23" s="103">
        <v>0</v>
      </c>
      <c r="AD23" s="104">
        <f t="shared" si="2"/>
        <v>0</v>
      </c>
      <c r="AE23" s="157">
        <f t="shared" si="3"/>
        <v>0</v>
      </c>
    </row>
    <row r="24" spans="1:31" ht="30.75" thickBot="1" x14ac:dyDescent="0.3">
      <c r="A24" s="22"/>
      <c r="B24" s="5" t="s">
        <v>71</v>
      </c>
      <c r="C24" s="54" t="s">
        <v>189</v>
      </c>
      <c r="D24" s="7" t="s">
        <v>25</v>
      </c>
      <c r="E24" s="8" t="s">
        <v>441</v>
      </c>
      <c r="F24" s="9"/>
      <c r="G24" s="9"/>
      <c r="H24" s="10">
        <v>6.2620000000000502</v>
      </c>
      <c r="I24" s="9"/>
      <c r="J24" s="11" t="s">
        <v>270</v>
      </c>
      <c r="K24" s="12" t="s">
        <v>79</v>
      </c>
      <c r="L24" s="51">
        <v>31</v>
      </c>
      <c r="M24" s="13">
        <v>16.86</v>
      </c>
      <c r="N24" s="51">
        <v>522.66</v>
      </c>
      <c r="O24" s="26"/>
      <c r="P24" s="15" t="e">
        <f>SUMIF('[1]Planned Maint v6.2 CSV File'!A:A,J24,'[1]Planned Maint v6.2 CSV File'!I:I)</f>
        <v>#VALUE!</v>
      </c>
      <c r="Q24" s="16" t="e">
        <f t="shared" si="4"/>
        <v>#VALUE!</v>
      </c>
      <c r="R24" s="52">
        <f>IF(J24="Prov Sum","",IF(MATCH(J24,'[1]Packet Rate Library'!J:J,0),VLOOKUP(J24,'[1]Packet Rate Library'!J:T,9,FALSE),""))</f>
        <v>0</v>
      </c>
      <c r="S24" s="53">
        <v>14.331</v>
      </c>
      <c r="T24" s="16">
        <f t="shared" si="5"/>
        <v>444.26099999999997</v>
      </c>
      <c r="V24" s="12" t="s">
        <v>79</v>
      </c>
      <c r="W24" s="51">
        <v>31</v>
      </c>
      <c r="X24" s="53">
        <v>14.331</v>
      </c>
      <c r="Y24" s="91">
        <f t="shared" si="0"/>
        <v>444.26099999999997</v>
      </c>
      <c r="Z24" s="26"/>
      <c r="AA24" s="100">
        <v>0</v>
      </c>
      <c r="AB24" s="101">
        <f t="shared" si="1"/>
        <v>0</v>
      </c>
      <c r="AC24" s="103">
        <v>0</v>
      </c>
      <c r="AD24" s="104">
        <f t="shared" si="2"/>
        <v>0</v>
      </c>
      <c r="AE24" s="157">
        <f t="shared" si="3"/>
        <v>0</v>
      </c>
    </row>
    <row r="25" spans="1:31" ht="15.75" thickBot="1" x14ac:dyDescent="0.3">
      <c r="A25" s="22"/>
      <c r="B25" s="5" t="s">
        <v>71</v>
      </c>
      <c r="C25" s="54" t="s">
        <v>72</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45.75" thickBot="1" x14ac:dyDescent="0.3">
      <c r="A26" s="22"/>
      <c r="B26" s="5" t="s">
        <v>71</v>
      </c>
      <c r="C26" s="54" t="s">
        <v>72</v>
      </c>
      <c r="D26" s="7" t="s">
        <v>25</v>
      </c>
      <c r="E26" s="8" t="s">
        <v>154</v>
      </c>
      <c r="F26" s="9"/>
      <c r="G26" s="9"/>
      <c r="H26" s="10">
        <v>3.3640000000000101</v>
      </c>
      <c r="I26" s="9"/>
      <c r="J26" s="11" t="s">
        <v>155</v>
      </c>
      <c r="K26" s="12" t="s">
        <v>139</v>
      </c>
      <c r="L26" s="51">
        <v>3</v>
      </c>
      <c r="M26" s="13">
        <v>20.13</v>
      </c>
      <c r="N26" s="51">
        <v>60.39</v>
      </c>
      <c r="O26" s="56"/>
      <c r="P26" s="15" t="e">
        <f>SUMIF('[1]Planned Maint v6.2 CSV File'!A:A,J26,'[1]Planned Maint v6.2 CSV File'!I:I)</f>
        <v>#VALUE!</v>
      </c>
      <c r="Q26" s="16" t="e">
        <f>IF(J26="PROV SUM",N26,L26*P26)</f>
        <v>#VALUE!</v>
      </c>
      <c r="R26" s="52">
        <f>IF(J26="Prov Sum","",IF(MATCH(J26,'[1]Packet Rate Library'!J:J,0),VLOOKUP(J26,'[1]Packet Rate Library'!J:T,9,FALSE),""))</f>
        <v>0</v>
      </c>
      <c r="S26" s="53">
        <v>14.918342999999998</v>
      </c>
      <c r="T26" s="16">
        <f>IF(J26="SC024",N26,IF(ISERROR(S26),"",IF(J26="PROV SUM",N26,L26*S26)))</f>
        <v>44.755028999999993</v>
      </c>
      <c r="V26" s="12" t="s">
        <v>139</v>
      </c>
      <c r="W26" s="51">
        <v>3</v>
      </c>
      <c r="X26" s="53">
        <v>14.918342999999998</v>
      </c>
      <c r="Y26" s="91">
        <f t="shared" si="0"/>
        <v>44.755028999999993</v>
      </c>
      <c r="Z26" s="26"/>
      <c r="AA26" s="100">
        <v>0</v>
      </c>
      <c r="AB26" s="101">
        <f t="shared" si="1"/>
        <v>0</v>
      </c>
      <c r="AC26" s="103">
        <v>0</v>
      </c>
      <c r="AD26" s="104">
        <f t="shared" si="2"/>
        <v>0</v>
      </c>
      <c r="AE26" s="157">
        <f t="shared" si="3"/>
        <v>0</v>
      </c>
    </row>
    <row r="27" spans="1:31" ht="45.75" thickBot="1" x14ac:dyDescent="0.3">
      <c r="A27" s="22"/>
      <c r="B27" s="5" t="s">
        <v>71</v>
      </c>
      <c r="C27" s="54" t="s">
        <v>72</v>
      </c>
      <c r="D27" s="7" t="s">
        <v>25</v>
      </c>
      <c r="E27" s="8" t="s">
        <v>73</v>
      </c>
      <c r="F27" s="9"/>
      <c r="G27" s="9"/>
      <c r="H27" s="10">
        <v>3.4220000000000201</v>
      </c>
      <c r="I27" s="9"/>
      <c r="J27" s="11" t="s">
        <v>74</v>
      </c>
      <c r="K27" s="12" t="s">
        <v>75</v>
      </c>
      <c r="L27" s="51">
        <v>1</v>
      </c>
      <c r="M27" s="13">
        <v>66.790000000000006</v>
      </c>
      <c r="N27" s="51">
        <v>66.790000000000006</v>
      </c>
      <c r="O27" s="56"/>
      <c r="P27" s="15" t="e">
        <f>SUMIF('[1]Planned Maint v6.2 CSV File'!A:A,J27,'[1]Planned Maint v6.2 CSV File'!I:I)</f>
        <v>#VALUE!</v>
      </c>
      <c r="Q27" s="16" t="e">
        <f>IF(J27="PROV SUM",N27,L27*P27)</f>
        <v>#VALUE!</v>
      </c>
      <c r="R27" s="52">
        <f>IF(J27="Prov Sum","",IF(MATCH(J27,'[1]Packet Rate Library'!J:J,0),VLOOKUP(J27,'[1]Packet Rate Library'!J:T,9,FALSE),""))</f>
        <v>0</v>
      </c>
      <c r="S27" s="53">
        <v>48.422750000000001</v>
      </c>
      <c r="T27" s="16">
        <f>IF(J27="SC024",N27,IF(ISERROR(S27),"",IF(J27="PROV SUM",N27,L27*S27)))</f>
        <v>48.422750000000001</v>
      </c>
      <c r="V27" s="12" t="s">
        <v>75</v>
      </c>
      <c r="W27" s="51">
        <v>1</v>
      </c>
      <c r="X27" s="53">
        <v>48.422750000000001</v>
      </c>
      <c r="Y27" s="91">
        <f t="shared" si="0"/>
        <v>48.422750000000001</v>
      </c>
      <c r="Z27" s="26"/>
      <c r="AA27" s="100">
        <v>0</v>
      </c>
      <c r="AB27" s="101">
        <f t="shared" si="1"/>
        <v>0</v>
      </c>
      <c r="AC27" s="103">
        <v>0</v>
      </c>
      <c r="AD27" s="104">
        <f t="shared" si="2"/>
        <v>0</v>
      </c>
      <c r="AE27" s="157">
        <f t="shared" si="3"/>
        <v>0</v>
      </c>
    </row>
    <row r="28" spans="1:31" ht="15.75" thickBot="1" x14ac:dyDescent="0.3">
      <c r="A28" s="22"/>
      <c r="B28" s="5" t="s">
        <v>71</v>
      </c>
      <c r="C28" s="54" t="s">
        <v>164</v>
      </c>
      <c r="D28" s="7" t="s">
        <v>379</v>
      </c>
      <c r="E28" s="8"/>
      <c r="F28" s="9"/>
      <c r="G28" s="9"/>
      <c r="H28" s="10"/>
      <c r="I28" s="9"/>
      <c r="J28" s="11"/>
      <c r="K28" s="12"/>
      <c r="L28" s="51"/>
      <c r="M28" s="11"/>
      <c r="N28" s="51"/>
      <c r="O28" s="56"/>
      <c r="P28" s="35"/>
      <c r="Q28" s="55"/>
      <c r="R28" s="55"/>
      <c r="S28" s="55"/>
      <c r="T28" s="55"/>
      <c r="V28" s="12"/>
      <c r="W28" s="51"/>
      <c r="X28" s="55"/>
      <c r="Y28" s="91">
        <f t="shared" si="0"/>
        <v>0</v>
      </c>
      <c r="Z28" s="26"/>
      <c r="AA28" s="100">
        <v>0</v>
      </c>
      <c r="AB28" s="101">
        <f t="shared" si="1"/>
        <v>0</v>
      </c>
      <c r="AC28" s="103">
        <v>0</v>
      </c>
      <c r="AD28" s="104">
        <f t="shared" si="2"/>
        <v>0</v>
      </c>
      <c r="AE28" s="157">
        <f t="shared" si="3"/>
        <v>0</v>
      </c>
    </row>
    <row r="29" spans="1:31" ht="90.75" thickBot="1" x14ac:dyDescent="0.3">
      <c r="A29" s="22"/>
      <c r="B29" s="5" t="s">
        <v>71</v>
      </c>
      <c r="C29" s="54" t="s">
        <v>164</v>
      </c>
      <c r="D29" s="7" t="s">
        <v>25</v>
      </c>
      <c r="E29" s="8" t="s">
        <v>167</v>
      </c>
      <c r="F29" s="9"/>
      <c r="G29" s="9"/>
      <c r="H29" s="10">
        <v>4.4199999999999902</v>
      </c>
      <c r="I29" s="9"/>
      <c r="J29" s="11" t="s">
        <v>168</v>
      </c>
      <c r="K29" s="12" t="s">
        <v>79</v>
      </c>
      <c r="L29" s="51">
        <v>21</v>
      </c>
      <c r="M29" s="13">
        <v>698.79</v>
      </c>
      <c r="N29" s="51">
        <v>14674.59</v>
      </c>
      <c r="O29" s="56"/>
      <c r="P29" s="15" t="e">
        <f>SUMIF('[1]Planned Maint v6.2 CSV File'!A:A,J29,'[1]Planned Maint v6.2 CSV File'!I:I)</f>
        <v>#VALUE!</v>
      </c>
      <c r="Q29" s="16" t="e">
        <f>IF(J29="PROV SUM",N29,L29*P29)</f>
        <v>#VALUE!</v>
      </c>
      <c r="R29" s="52">
        <f>IF(J29="Prov Sum","",IF(MATCH(J29,'[1]Packet Rate Library'!J:J,0),VLOOKUP(J29,'[1]Packet Rate Library'!J:T,9,FALSE),""))</f>
        <v>0</v>
      </c>
      <c r="S29" s="53">
        <v>619.47733499999993</v>
      </c>
      <c r="T29" s="16">
        <f>IF(J29="SC024",N29,IF(ISERROR(S29),"",IF(J29="PROV SUM",N29,L29*S29)))</f>
        <v>13009.024034999999</v>
      </c>
      <c r="V29" s="12" t="s">
        <v>79</v>
      </c>
      <c r="W29" s="51">
        <v>21</v>
      </c>
      <c r="X29" s="53">
        <v>619.47733499999993</v>
      </c>
      <c r="Y29" s="91">
        <f t="shared" si="0"/>
        <v>13009.024034999999</v>
      </c>
      <c r="Z29" s="26"/>
      <c r="AA29" s="100">
        <v>0</v>
      </c>
      <c r="AB29" s="101">
        <f t="shared" si="1"/>
        <v>0</v>
      </c>
      <c r="AC29" s="103">
        <v>0</v>
      </c>
      <c r="AD29" s="104">
        <f t="shared" si="2"/>
        <v>0</v>
      </c>
      <c r="AE29" s="157">
        <f t="shared" si="3"/>
        <v>0</v>
      </c>
    </row>
    <row r="30" spans="1:31" ht="15.75" thickBot="1" x14ac:dyDescent="0.3">
      <c r="A30" s="22"/>
      <c r="B30" s="57" t="s">
        <v>71</v>
      </c>
      <c r="C30" s="58" t="s">
        <v>24</v>
      </c>
      <c r="D30" s="59" t="s">
        <v>379</v>
      </c>
      <c r="E30" s="60"/>
      <c r="F30" s="61"/>
      <c r="G30" s="61"/>
      <c r="H30" s="62"/>
      <c r="I30" s="61"/>
      <c r="J30" s="63"/>
      <c r="K30" s="64"/>
      <c r="L30" s="65"/>
      <c r="M30" s="63"/>
      <c r="N30" s="65"/>
      <c r="O30" s="56"/>
      <c r="P30" s="35"/>
      <c r="Q30" s="55"/>
      <c r="R30" s="55"/>
      <c r="S30" s="55"/>
      <c r="T30" s="55"/>
      <c r="V30" s="64"/>
      <c r="W30" s="65"/>
      <c r="X30" s="55"/>
      <c r="Y30" s="91">
        <f t="shared" si="0"/>
        <v>0</v>
      </c>
      <c r="Z30" s="26"/>
      <c r="AA30" s="100">
        <v>0</v>
      </c>
      <c r="AB30" s="101">
        <f t="shared" si="1"/>
        <v>0</v>
      </c>
      <c r="AC30" s="103">
        <v>0</v>
      </c>
      <c r="AD30" s="104">
        <f t="shared" si="2"/>
        <v>0</v>
      </c>
      <c r="AE30" s="157">
        <f t="shared" si="3"/>
        <v>0</v>
      </c>
    </row>
    <row r="31" spans="1:31" ht="120.75" thickBot="1" x14ac:dyDescent="0.3">
      <c r="A31" s="29"/>
      <c r="B31" s="67" t="s">
        <v>71</v>
      </c>
      <c r="C31" s="67" t="s">
        <v>24</v>
      </c>
      <c r="D31" s="68" t="s">
        <v>25</v>
      </c>
      <c r="E31" s="69" t="s">
        <v>26</v>
      </c>
      <c r="F31" s="70"/>
      <c r="G31" s="70"/>
      <c r="H31" s="71">
        <v>2.1</v>
      </c>
      <c r="I31" s="70"/>
      <c r="J31" s="72" t="s">
        <v>27</v>
      </c>
      <c r="K31" s="70" t="s">
        <v>28</v>
      </c>
      <c r="L31" s="73">
        <v>245</v>
      </c>
      <c r="M31" s="74">
        <v>12.92</v>
      </c>
      <c r="N31" s="75">
        <v>3165.4</v>
      </c>
      <c r="O31" s="26"/>
      <c r="P31" s="15" t="e">
        <f>SUMIF('[1]Planned Maint v6.2 CSV File'!A:A,J31,'[1]Planned Maint v6.2 CSV File'!I:I)</f>
        <v>#VALUE!</v>
      </c>
      <c r="Q31" s="16" t="e">
        <f>IF(J31="PROV SUM",N31,L31*P31)</f>
        <v>#VALUE!</v>
      </c>
      <c r="R31" s="52">
        <f>IF(J31="Prov Sum","",IF(MATCH(J31,'[1]Packet Rate Library'!J:J,0),VLOOKUP(J31,'[1]Packet Rate Library'!J:T,9,FALSE),""))</f>
        <v>0</v>
      </c>
      <c r="S31" s="53">
        <v>16.4084</v>
      </c>
      <c r="T31" s="16">
        <f>IF(J31="SC024",N31,IF(ISERROR(S31),"",IF(J31="PROV SUM",N31,L31*S31)))</f>
        <v>4020.058</v>
      </c>
      <c r="V31" s="70" t="s">
        <v>28</v>
      </c>
      <c r="W31" s="73">
        <v>245</v>
      </c>
      <c r="X31" s="53">
        <v>16.4084</v>
      </c>
      <c r="Y31" s="91">
        <f t="shared" si="0"/>
        <v>4020.058</v>
      </c>
      <c r="Z31" s="26"/>
      <c r="AA31" s="100">
        <v>0</v>
      </c>
      <c r="AB31" s="101">
        <f t="shared" si="1"/>
        <v>0</v>
      </c>
      <c r="AC31" s="103">
        <v>0</v>
      </c>
      <c r="AD31" s="104">
        <f t="shared" si="2"/>
        <v>0</v>
      </c>
      <c r="AE31" s="157">
        <f t="shared" si="3"/>
        <v>0</v>
      </c>
    </row>
    <row r="32" spans="1:31" ht="30.75" thickBot="1" x14ac:dyDescent="0.3">
      <c r="A32" s="29"/>
      <c r="B32" s="67" t="s">
        <v>71</v>
      </c>
      <c r="C32" s="67" t="s">
        <v>24</v>
      </c>
      <c r="D32" s="68" t="s">
        <v>25</v>
      </c>
      <c r="E32" s="69" t="s">
        <v>29</v>
      </c>
      <c r="F32" s="70"/>
      <c r="G32" s="70"/>
      <c r="H32" s="71">
        <v>2.5</v>
      </c>
      <c r="I32" s="70"/>
      <c r="J32" s="72" t="s">
        <v>30</v>
      </c>
      <c r="K32" s="70" t="s">
        <v>31</v>
      </c>
      <c r="L32" s="73">
        <v>1</v>
      </c>
      <c r="M32" s="74">
        <v>420</v>
      </c>
      <c r="N32" s="75">
        <v>420</v>
      </c>
      <c r="O32" s="26"/>
      <c r="P32" s="15" t="e">
        <f>SUMIF('[1]Planned Maint v6.2 CSV File'!A:A,J32,'[1]Planned Maint v6.2 CSV File'!I:I)</f>
        <v>#VALUE!</v>
      </c>
      <c r="Q32" s="16" t="e">
        <f>IF(J32="PROV SUM",N32,L32*P32)</f>
        <v>#VALUE!</v>
      </c>
      <c r="R32" s="52">
        <f>IF(J32="Prov Sum","",IF(MATCH(J32,'[1]Packet Rate Library'!J:J,0),VLOOKUP(J32,'[1]Packet Rate Library'!J:T,9,FALSE),""))</f>
        <v>0</v>
      </c>
      <c r="S32" s="53">
        <v>533.4</v>
      </c>
      <c r="T32" s="16">
        <f>IF(J32="SC024",N32,IF(ISERROR(S32),"",IF(J32="PROV SUM",N32,L32*S32)))</f>
        <v>533.4</v>
      </c>
      <c r="V32" s="70" t="s">
        <v>31</v>
      </c>
      <c r="W32" s="73">
        <v>1</v>
      </c>
      <c r="X32" s="53">
        <v>533.4</v>
      </c>
      <c r="Y32" s="91">
        <f t="shared" si="0"/>
        <v>533.4</v>
      </c>
      <c r="Z32" s="26"/>
      <c r="AA32" s="100">
        <v>0</v>
      </c>
      <c r="AB32" s="101">
        <f t="shared" si="1"/>
        <v>0</v>
      </c>
      <c r="AC32" s="103">
        <v>0</v>
      </c>
      <c r="AD32" s="104">
        <f t="shared" si="2"/>
        <v>0</v>
      </c>
      <c r="AE32" s="157">
        <f t="shared" si="3"/>
        <v>0</v>
      </c>
    </row>
    <row r="33" spans="1:31" ht="15.75" thickBot="1" x14ac:dyDescent="0.3">
      <c r="A33" s="29"/>
      <c r="B33" s="67" t="s">
        <v>71</v>
      </c>
      <c r="C33" s="67" t="s">
        <v>24</v>
      </c>
      <c r="D33" s="68" t="s">
        <v>25</v>
      </c>
      <c r="E33" s="69" t="s">
        <v>32</v>
      </c>
      <c r="F33" s="70"/>
      <c r="G33" s="70"/>
      <c r="H33" s="71">
        <v>2.6</v>
      </c>
      <c r="I33" s="70"/>
      <c r="J33" s="72" t="s">
        <v>33</v>
      </c>
      <c r="K33" s="70" t="s">
        <v>31</v>
      </c>
      <c r="L33" s="73">
        <v>2</v>
      </c>
      <c r="M33" s="74">
        <v>50</v>
      </c>
      <c r="N33" s="75">
        <v>100</v>
      </c>
      <c r="O33" s="26"/>
      <c r="P33" s="15" t="e">
        <f>SUMIF('[1]Planned Maint v6.2 CSV File'!A:A,J33,'[1]Planned Maint v6.2 CSV File'!I:I)</f>
        <v>#VALUE!</v>
      </c>
      <c r="Q33" s="16" t="e">
        <f>IF(J33="PROV SUM",N33,L33*P33)</f>
        <v>#VALUE!</v>
      </c>
      <c r="R33" s="52">
        <f>IF(J33="Prov Sum","",IF(MATCH(J33,'[1]Packet Rate Library'!J:J,0),VLOOKUP(J33,'[1]Packet Rate Library'!J:T,9,FALSE),""))</f>
        <v>0</v>
      </c>
      <c r="S33" s="53">
        <v>63.5</v>
      </c>
      <c r="T33" s="16">
        <f>IF(J33="SC024",N33,IF(ISERROR(S33),"",IF(J33="PROV SUM",N33,L33*S33)))</f>
        <v>127</v>
      </c>
      <c r="V33" s="70" t="s">
        <v>31</v>
      </c>
      <c r="W33" s="73">
        <v>2</v>
      </c>
      <c r="X33" s="53">
        <v>63.5</v>
      </c>
      <c r="Y33" s="91">
        <f t="shared" si="0"/>
        <v>127</v>
      </c>
      <c r="Z33" s="26"/>
      <c r="AA33" s="100">
        <v>0</v>
      </c>
      <c r="AB33" s="101">
        <f t="shared" si="1"/>
        <v>0</v>
      </c>
      <c r="AC33" s="103">
        <v>0</v>
      </c>
      <c r="AD33" s="104">
        <f t="shared" si="2"/>
        <v>0</v>
      </c>
      <c r="AE33" s="157">
        <f t="shared" si="3"/>
        <v>0</v>
      </c>
    </row>
    <row r="34" spans="1:31" ht="15.75" thickBot="1" x14ac:dyDescent="0.3">
      <c r="A34" s="29"/>
      <c r="B34" s="67" t="s">
        <v>71</v>
      </c>
      <c r="C34" s="67" t="s">
        <v>24</v>
      </c>
      <c r="D34" s="68" t="s">
        <v>25</v>
      </c>
      <c r="E34" s="69" t="s">
        <v>41</v>
      </c>
      <c r="F34" s="70"/>
      <c r="G34" s="70"/>
      <c r="H34" s="71">
        <v>2.16</v>
      </c>
      <c r="I34" s="70"/>
      <c r="J34" s="72" t="s">
        <v>42</v>
      </c>
      <c r="K34" s="70" t="s">
        <v>31</v>
      </c>
      <c r="L34" s="73">
        <v>1</v>
      </c>
      <c r="M34" s="74">
        <v>379.8</v>
      </c>
      <c r="N34" s="75">
        <v>379.8</v>
      </c>
      <c r="O34" s="26"/>
      <c r="P34" s="15" t="e">
        <f>SUMIF('[1]Planned Maint v6.2 CSV File'!A:A,J34,'[1]Planned Maint v6.2 CSV File'!I:I)</f>
        <v>#VALUE!</v>
      </c>
      <c r="Q34" s="16" t="e">
        <f>IF(J34="PROV SUM",N34,L34*P34)</f>
        <v>#VALUE!</v>
      </c>
      <c r="R34" s="52">
        <f>IF(J34="Prov Sum","",IF(MATCH(J34,'[1]Packet Rate Library'!J:J,0),VLOOKUP(J34,'[1]Packet Rate Library'!J:T,9,FALSE),""))</f>
        <v>0</v>
      </c>
      <c r="S34" s="53">
        <v>482.346</v>
      </c>
      <c r="T34" s="16">
        <f>IF(J34="SC024",N34,IF(ISERROR(S34),"",IF(J34="PROV SUM",N34,L34*S34)))</f>
        <v>482.346</v>
      </c>
      <c r="V34" s="70" t="s">
        <v>31</v>
      </c>
      <c r="W34" s="73">
        <v>1</v>
      </c>
      <c r="X34" s="53">
        <v>482.346</v>
      </c>
      <c r="Y34" s="91">
        <f t="shared" si="0"/>
        <v>482.346</v>
      </c>
      <c r="Z34" s="26"/>
      <c r="AA34" s="100">
        <v>0</v>
      </c>
      <c r="AB34" s="101">
        <f t="shared" si="1"/>
        <v>0</v>
      </c>
      <c r="AC34" s="103">
        <v>0</v>
      </c>
      <c r="AD34" s="104">
        <f t="shared" si="2"/>
        <v>0</v>
      </c>
      <c r="AE34" s="157">
        <f t="shared" si="3"/>
        <v>0</v>
      </c>
    </row>
    <row r="35" spans="1:31" ht="60.75" thickBot="1" x14ac:dyDescent="0.3">
      <c r="A35" s="29"/>
      <c r="B35" s="67" t="s">
        <v>71</v>
      </c>
      <c r="C35" s="67" t="s">
        <v>24</v>
      </c>
      <c r="D35" s="68" t="s">
        <v>25</v>
      </c>
      <c r="E35" s="69" t="s">
        <v>383</v>
      </c>
      <c r="F35" s="70"/>
      <c r="G35" s="70"/>
      <c r="H35" s="71"/>
      <c r="I35" s="70"/>
      <c r="J35" s="72" t="s">
        <v>384</v>
      </c>
      <c r="K35" s="70" t="s">
        <v>31</v>
      </c>
      <c r="L35" s="73"/>
      <c r="M35" s="74">
        <v>4.8300000000000003E-2</v>
      </c>
      <c r="N35" s="75">
        <f>VLOOKUP(B35,'[1]Project Overheads &amp; Scaffold'!$W:$AI,13,FALSE)</f>
        <v>0</v>
      </c>
      <c r="O35" s="26"/>
      <c r="P35" s="15" t="e">
        <f>SUMIF('[1]Planned Maint v6.2 CSV File'!A:A,J35,'[1]Planned Maint v6.2 CSV File'!I:I)</f>
        <v>#VALUE!</v>
      </c>
      <c r="Q35" s="16" t="e">
        <f>IF(J35="PROV SUM",N35,L35*P35)</f>
        <v>#VALUE!</v>
      </c>
      <c r="R35" s="52" t="e">
        <f>IF(J35="Prov Sum","",IF(MATCH(J35,'[1]Packet Rate Library'!J:J,0),VLOOKUP(J35,'[1]Packet Rate Library'!J:T,9,FALSE),""))</f>
        <v>#N/A</v>
      </c>
      <c r="S35" s="53" t="e">
        <v>#N/A</v>
      </c>
      <c r="T35" s="16">
        <f>IF(J35="SC024",N35,IF(ISERROR(S35),"",IF(J35="PROV SUM",N35,L35*S35)))</f>
        <v>0</v>
      </c>
      <c r="V35" s="70" t="s">
        <v>31</v>
      </c>
      <c r="W35" s="73"/>
      <c r="X35" s="53" t="e">
        <v>#N/A</v>
      </c>
      <c r="Y35" s="91"/>
      <c r="Z35" s="26"/>
      <c r="AA35" s="100">
        <v>0</v>
      </c>
      <c r="AB35" s="101">
        <f t="shared" si="1"/>
        <v>0</v>
      </c>
      <c r="AC35" s="103">
        <v>0</v>
      </c>
      <c r="AD35" s="104">
        <f t="shared" si="2"/>
        <v>0</v>
      </c>
      <c r="AE35" s="157">
        <f t="shared" si="3"/>
        <v>0</v>
      </c>
    </row>
    <row r="36" spans="1:31" ht="15.75" thickBot="1" x14ac:dyDescent="0.3">
      <c r="A36" s="29"/>
      <c r="B36" s="76" t="s">
        <v>71</v>
      </c>
      <c r="C36" s="67" t="s">
        <v>312</v>
      </c>
      <c r="D36" s="68" t="s">
        <v>379</v>
      </c>
      <c r="E36" s="69"/>
      <c r="F36" s="70"/>
      <c r="G36" s="70"/>
      <c r="H36" s="71"/>
      <c r="I36" s="70"/>
      <c r="J36" s="72"/>
      <c r="K36" s="70"/>
      <c r="L36" s="73"/>
      <c r="M36" s="72"/>
      <c r="N36" s="75"/>
      <c r="O36" s="26"/>
      <c r="P36" s="24"/>
      <c r="Q36" s="50"/>
      <c r="R36" s="50"/>
      <c r="S36" s="50"/>
      <c r="T36" s="50"/>
      <c r="V36" s="70"/>
      <c r="W36" s="73"/>
      <c r="X36" s="50"/>
      <c r="Y36" s="91">
        <f t="shared" si="0"/>
        <v>0</v>
      </c>
      <c r="Z36" s="26"/>
      <c r="AA36" s="100">
        <v>0</v>
      </c>
      <c r="AB36" s="101">
        <f t="shared" si="1"/>
        <v>0</v>
      </c>
      <c r="AC36" s="103">
        <v>0</v>
      </c>
      <c r="AD36" s="104">
        <f t="shared" si="2"/>
        <v>0</v>
      </c>
      <c r="AE36" s="157">
        <f t="shared" si="3"/>
        <v>0</v>
      </c>
    </row>
    <row r="37" spans="1:31" ht="60.75" thickBot="1" x14ac:dyDescent="0.3">
      <c r="A37" s="29"/>
      <c r="B37" s="76" t="s">
        <v>71</v>
      </c>
      <c r="C37" s="67" t="s">
        <v>312</v>
      </c>
      <c r="D37" s="68" t="s">
        <v>25</v>
      </c>
      <c r="E37" s="69" t="s">
        <v>471</v>
      </c>
      <c r="F37" s="70"/>
      <c r="G37" s="70"/>
      <c r="H37" s="71">
        <v>7.4000000000000199</v>
      </c>
      <c r="I37" s="70"/>
      <c r="J37" s="72" t="s">
        <v>314</v>
      </c>
      <c r="K37" s="70" t="s">
        <v>79</v>
      </c>
      <c r="L37" s="73">
        <v>20</v>
      </c>
      <c r="M37" s="77">
        <v>58.8</v>
      </c>
      <c r="N37" s="75">
        <v>1176</v>
      </c>
      <c r="O37" s="26"/>
      <c r="P37" s="15" t="e">
        <f>SUMIF('[1]Planned Maint v6.2 CSV File'!A:A,J37,'[1]Planned Maint v6.2 CSV File'!I:I)</f>
        <v>#VALUE!</v>
      </c>
      <c r="Q37" s="16" t="e">
        <f t="shared" ref="Q37:Q44" si="6">IF(J37="PROV SUM",N37,L37*P37)</f>
        <v>#VALUE!</v>
      </c>
      <c r="R37" s="52">
        <f>IF(J37="Prov Sum","",IF(MATCH(J37,'[1]Packet Rate Library'!J:J,0),VLOOKUP(J37,'[1]Packet Rate Library'!J:T,9,FALSE),""))</f>
        <v>0</v>
      </c>
      <c r="S37" s="53">
        <v>48.351239999999997</v>
      </c>
      <c r="T37" s="16">
        <f t="shared" ref="T37:T44" si="7">IF(J37="SC024",N37,IF(ISERROR(S37),"",IF(J37="PROV SUM",N37,L37*S37)))</f>
        <v>967.02479999999991</v>
      </c>
      <c r="V37" s="70" t="s">
        <v>79</v>
      </c>
      <c r="W37" s="73">
        <v>20</v>
      </c>
      <c r="X37" s="53">
        <v>48.351239999999997</v>
      </c>
      <c r="Y37" s="91">
        <f t="shared" si="0"/>
        <v>967.02479999999991</v>
      </c>
      <c r="Z37" s="26"/>
      <c r="AA37" s="100">
        <v>0</v>
      </c>
      <c r="AB37" s="101">
        <f t="shared" si="1"/>
        <v>0</v>
      </c>
      <c r="AC37" s="103">
        <v>0</v>
      </c>
      <c r="AD37" s="104">
        <f t="shared" si="2"/>
        <v>0</v>
      </c>
      <c r="AE37" s="157">
        <f t="shared" si="3"/>
        <v>0</v>
      </c>
    </row>
    <row r="38" spans="1:31" ht="75.75" thickBot="1" x14ac:dyDescent="0.3">
      <c r="A38" s="29"/>
      <c r="B38" s="76" t="s">
        <v>71</v>
      </c>
      <c r="C38" s="67" t="s">
        <v>312</v>
      </c>
      <c r="D38" s="68" t="s">
        <v>25</v>
      </c>
      <c r="E38" s="69" t="s">
        <v>319</v>
      </c>
      <c r="F38" s="70"/>
      <c r="G38" s="70"/>
      <c r="H38" s="71">
        <v>7.1210000000000102</v>
      </c>
      <c r="I38" s="70"/>
      <c r="J38" s="72" t="s">
        <v>320</v>
      </c>
      <c r="K38" s="70" t="s">
        <v>104</v>
      </c>
      <c r="L38" s="73">
        <v>10</v>
      </c>
      <c r="M38" s="77">
        <v>8.39</v>
      </c>
      <c r="N38" s="75">
        <v>83.9</v>
      </c>
      <c r="O38" s="26"/>
      <c r="P38" s="15" t="e">
        <f>SUMIF('[1]Planned Maint v6.2 CSV File'!A:A,J38,'[1]Planned Maint v6.2 CSV File'!I:I)</f>
        <v>#VALUE!</v>
      </c>
      <c r="Q38" s="16" t="e">
        <f t="shared" si="6"/>
        <v>#VALUE!</v>
      </c>
      <c r="R38" s="52">
        <f>IF(J38="Prov Sum","",IF(MATCH(J38,'[1]Packet Rate Library'!J:J,0),VLOOKUP(J38,'[1]Packet Rate Library'!J:T,9,FALSE),""))</f>
        <v>0</v>
      </c>
      <c r="S38" s="53">
        <v>6.8881899999999998</v>
      </c>
      <c r="T38" s="16">
        <f t="shared" si="7"/>
        <v>68.881900000000002</v>
      </c>
      <c r="V38" s="70" t="s">
        <v>104</v>
      </c>
      <c r="W38" s="73">
        <v>10</v>
      </c>
      <c r="X38" s="53">
        <v>6.8881899999999998</v>
      </c>
      <c r="Y38" s="91">
        <f t="shared" si="0"/>
        <v>68.881900000000002</v>
      </c>
      <c r="Z38" s="26"/>
      <c r="AA38" s="100">
        <v>0</v>
      </c>
      <c r="AB38" s="101">
        <f t="shared" si="1"/>
        <v>0</v>
      </c>
      <c r="AC38" s="103">
        <v>0</v>
      </c>
      <c r="AD38" s="104">
        <f t="shared" si="2"/>
        <v>0</v>
      </c>
      <c r="AE38" s="157">
        <f t="shared" si="3"/>
        <v>0</v>
      </c>
    </row>
    <row r="39" spans="1:31" ht="60.75" thickBot="1" x14ac:dyDescent="0.3">
      <c r="A39" s="29"/>
      <c r="B39" s="76" t="s">
        <v>71</v>
      </c>
      <c r="C39" s="67" t="s">
        <v>312</v>
      </c>
      <c r="D39" s="68" t="s">
        <v>25</v>
      </c>
      <c r="E39" s="69" t="s">
        <v>190</v>
      </c>
      <c r="F39" s="70"/>
      <c r="G39" s="70"/>
      <c r="H39" s="71">
        <v>7.2440000000000504</v>
      </c>
      <c r="I39" s="70"/>
      <c r="J39" s="72" t="s">
        <v>191</v>
      </c>
      <c r="K39" s="70" t="s">
        <v>104</v>
      </c>
      <c r="L39" s="73">
        <v>1</v>
      </c>
      <c r="M39" s="72">
        <v>44.12</v>
      </c>
      <c r="N39" s="75">
        <v>44.12</v>
      </c>
      <c r="O39" s="26"/>
      <c r="P39" s="15" t="e">
        <f>SUMIF('[1]Planned Maint v6.2 CSV File'!A:A,J39,'[1]Planned Maint v6.2 CSV File'!I:I)</f>
        <v>#VALUE!</v>
      </c>
      <c r="Q39" s="16" t="e">
        <f t="shared" si="6"/>
        <v>#VALUE!</v>
      </c>
      <c r="R39" s="52">
        <f>IF(J39="Prov Sum","",IF(MATCH(J39,'[1]Packet Rate Library'!J:J,0),VLOOKUP(J39,'[1]Packet Rate Library'!J:T,9,FALSE),""))</f>
        <v>0</v>
      </c>
      <c r="S39" s="53">
        <v>31.986999999999998</v>
      </c>
      <c r="T39" s="16">
        <f t="shared" si="7"/>
        <v>31.986999999999998</v>
      </c>
      <c r="V39" s="70" t="s">
        <v>104</v>
      </c>
      <c r="W39" s="73">
        <v>1</v>
      </c>
      <c r="X39" s="53">
        <v>31.986999999999998</v>
      </c>
      <c r="Y39" s="91">
        <f t="shared" si="0"/>
        <v>31.986999999999998</v>
      </c>
      <c r="Z39" s="26"/>
      <c r="AA39" s="100">
        <v>0</v>
      </c>
      <c r="AB39" s="101">
        <f t="shared" si="1"/>
        <v>0</v>
      </c>
      <c r="AC39" s="103">
        <v>0</v>
      </c>
      <c r="AD39" s="104">
        <f t="shared" si="2"/>
        <v>0</v>
      </c>
      <c r="AE39" s="157">
        <f t="shared" si="3"/>
        <v>0</v>
      </c>
    </row>
    <row r="40" spans="1:31" ht="45.75" thickBot="1" x14ac:dyDescent="0.3">
      <c r="A40" s="29"/>
      <c r="B40" s="76" t="s">
        <v>71</v>
      </c>
      <c r="C40" s="67" t="s">
        <v>312</v>
      </c>
      <c r="D40" s="68" t="s">
        <v>25</v>
      </c>
      <c r="E40" s="69" t="s">
        <v>192</v>
      </c>
      <c r="F40" s="70"/>
      <c r="G40" s="70"/>
      <c r="H40" s="71">
        <v>7.2450000000000498</v>
      </c>
      <c r="I40" s="70"/>
      <c r="J40" s="72" t="s">
        <v>193</v>
      </c>
      <c r="K40" s="70" t="s">
        <v>139</v>
      </c>
      <c r="L40" s="73">
        <v>13</v>
      </c>
      <c r="M40" s="72">
        <v>18.93</v>
      </c>
      <c r="N40" s="75">
        <v>246.09</v>
      </c>
      <c r="O40" s="26"/>
      <c r="P40" s="15" t="e">
        <f>SUMIF('[1]Planned Maint v6.2 CSV File'!A:A,J40,'[1]Planned Maint v6.2 CSV File'!I:I)</f>
        <v>#VALUE!</v>
      </c>
      <c r="Q40" s="16" t="e">
        <f t="shared" si="6"/>
        <v>#VALUE!</v>
      </c>
      <c r="R40" s="52">
        <f>IF(J40="Prov Sum","",IF(MATCH(J40,'[1]Packet Rate Library'!J:J,0),VLOOKUP(J40,'[1]Packet Rate Library'!J:T,9,FALSE),""))</f>
        <v>0</v>
      </c>
      <c r="S40" s="53">
        <v>13.72425</v>
      </c>
      <c r="T40" s="16">
        <f t="shared" si="7"/>
        <v>178.41524999999999</v>
      </c>
      <c r="V40" s="70" t="s">
        <v>139</v>
      </c>
      <c r="W40" s="73">
        <v>13</v>
      </c>
      <c r="X40" s="53">
        <v>13.72425</v>
      </c>
      <c r="Y40" s="91">
        <f t="shared" si="0"/>
        <v>178.41524999999999</v>
      </c>
      <c r="Z40" s="26"/>
      <c r="AA40" s="100">
        <v>0</v>
      </c>
      <c r="AB40" s="101">
        <f t="shared" si="1"/>
        <v>0</v>
      </c>
      <c r="AC40" s="103">
        <v>0</v>
      </c>
      <c r="AD40" s="104">
        <f t="shared" si="2"/>
        <v>0</v>
      </c>
      <c r="AE40" s="157">
        <f t="shared" si="3"/>
        <v>0</v>
      </c>
    </row>
    <row r="41" spans="1:31" ht="45.75" thickBot="1" x14ac:dyDescent="0.3">
      <c r="A41" s="29"/>
      <c r="B41" s="76" t="s">
        <v>71</v>
      </c>
      <c r="C41" s="67" t="s">
        <v>312</v>
      </c>
      <c r="D41" s="68" t="s">
        <v>25</v>
      </c>
      <c r="E41" s="69" t="s">
        <v>335</v>
      </c>
      <c r="F41" s="70"/>
      <c r="G41" s="70"/>
      <c r="H41" s="71">
        <v>7.24800000000005</v>
      </c>
      <c r="I41" s="70"/>
      <c r="J41" s="72" t="s">
        <v>336</v>
      </c>
      <c r="K41" s="70" t="s">
        <v>139</v>
      </c>
      <c r="L41" s="73">
        <v>1</v>
      </c>
      <c r="M41" s="72">
        <v>114.45</v>
      </c>
      <c r="N41" s="75">
        <v>114.45</v>
      </c>
      <c r="O41" s="26"/>
      <c r="P41" s="15" t="e">
        <f>SUMIF('[1]Planned Maint v6.2 CSV File'!A:A,J41,'[1]Planned Maint v6.2 CSV File'!I:I)</f>
        <v>#VALUE!</v>
      </c>
      <c r="Q41" s="16" t="e">
        <f t="shared" si="6"/>
        <v>#VALUE!</v>
      </c>
      <c r="R41" s="52">
        <f>IF(J41="Prov Sum","",IF(MATCH(J41,'[1]Packet Rate Library'!J:J,0),VLOOKUP(J41,'[1]Packet Rate Library'!J:T,9,FALSE),""))</f>
        <v>0</v>
      </c>
      <c r="S41" s="53">
        <v>82.976249999999993</v>
      </c>
      <c r="T41" s="16">
        <f t="shared" si="7"/>
        <v>82.976249999999993</v>
      </c>
      <c r="V41" s="70" t="s">
        <v>139</v>
      </c>
      <c r="W41" s="73">
        <v>1</v>
      </c>
      <c r="X41" s="53">
        <v>82.976249999999993</v>
      </c>
      <c r="Y41" s="91">
        <f t="shared" si="0"/>
        <v>82.976249999999993</v>
      </c>
      <c r="Z41" s="26"/>
      <c r="AA41" s="100">
        <v>0</v>
      </c>
      <c r="AB41" s="101">
        <f t="shared" si="1"/>
        <v>0</v>
      </c>
      <c r="AC41" s="103">
        <v>0</v>
      </c>
      <c r="AD41" s="104">
        <f t="shared" si="2"/>
        <v>0</v>
      </c>
      <c r="AE41" s="157">
        <f t="shared" si="3"/>
        <v>0</v>
      </c>
    </row>
    <row r="42" spans="1:31" ht="30.75" thickBot="1" x14ac:dyDescent="0.3">
      <c r="A42" s="29"/>
      <c r="B42" s="76" t="s">
        <v>71</v>
      </c>
      <c r="C42" s="67" t="s">
        <v>312</v>
      </c>
      <c r="D42" s="68" t="s">
        <v>25</v>
      </c>
      <c r="E42" s="69" t="s">
        <v>337</v>
      </c>
      <c r="F42" s="70"/>
      <c r="G42" s="70"/>
      <c r="H42" s="71">
        <v>7.2530000000000499</v>
      </c>
      <c r="I42" s="70"/>
      <c r="J42" s="72" t="s">
        <v>338</v>
      </c>
      <c r="K42" s="70" t="s">
        <v>79</v>
      </c>
      <c r="L42" s="73">
        <v>20</v>
      </c>
      <c r="M42" s="72">
        <v>20.13</v>
      </c>
      <c r="N42" s="75">
        <v>402.6</v>
      </c>
      <c r="O42" s="26"/>
      <c r="P42" s="15" t="e">
        <f>SUMIF('[1]Planned Maint v6.2 CSV File'!A:A,J42,'[1]Planned Maint v6.2 CSV File'!I:I)</f>
        <v>#VALUE!</v>
      </c>
      <c r="Q42" s="16" t="e">
        <f t="shared" si="6"/>
        <v>#VALUE!</v>
      </c>
      <c r="R42" s="52">
        <f>IF(J42="Prov Sum","",IF(MATCH(J42,'[1]Packet Rate Library'!J:J,0),VLOOKUP(J42,'[1]Packet Rate Library'!J:T,9,FALSE),""))</f>
        <v>0</v>
      </c>
      <c r="S42" s="53">
        <v>14.594249999999999</v>
      </c>
      <c r="T42" s="16">
        <f t="shared" si="7"/>
        <v>291.88499999999999</v>
      </c>
      <c r="V42" s="70" t="s">
        <v>79</v>
      </c>
      <c r="W42" s="73">
        <v>20</v>
      </c>
      <c r="X42" s="53">
        <v>14.594249999999999</v>
      </c>
      <c r="Y42" s="91">
        <f t="shared" si="0"/>
        <v>291.88499999999999</v>
      </c>
      <c r="Z42" s="26"/>
      <c r="AA42" s="100">
        <v>0</v>
      </c>
      <c r="AB42" s="101">
        <f t="shared" si="1"/>
        <v>0</v>
      </c>
      <c r="AC42" s="103">
        <v>0</v>
      </c>
      <c r="AD42" s="104">
        <f t="shared" si="2"/>
        <v>0</v>
      </c>
      <c r="AE42" s="157">
        <f t="shared" si="3"/>
        <v>0</v>
      </c>
    </row>
    <row r="43" spans="1:31" ht="31.5" thickBot="1" x14ac:dyDescent="0.3">
      <c r="A43" s="29"/>
      <c r="B43" s="76" t="s">
        <v>71</v>
      </c>
      <c r="C43" s="67" t="s">
        <v>312</v>
      </c>
      <c r="D43" s="68" t="s">
        <v>25</v>
      </c>
      <c r="E43" s="69" t="s">
        <v>472</v>
      </c>
      <c r="F43" s="70"/>
      <c r="G43" s="70"/>
      <c r="H43" s="71">
        <v>7.3159999999999998</v>
      </c>
      <c r="I43" s="70"/>
      <c r="J43" s="72" t="s">
        <v>380</v>
      </c>
      <c r="K43" s="70" t="s">
        <v>381</v>
      </c>
      <c r="L43" s="73">
        <v>1</v>
      </c>
      <c r="M43" s="77">
        <v>400</v>
      </c>
      <c r="N43" s="75">
        <v>400</v>
      </c>
      <c r="O43" s="26"/>
      <c r="P43" s="15" t="e">
        <f>SUMIF('[1]Planned Maint v6.2 CSV File'!A:A,J43,'[1]Planned Maint v6.2 CSV File'!I:I)</f>
        <v>#VALUE!</v>
      </c>
      <c r="Q43" s="16">
        <f t="shared" si="6"/>
        <v>400</v>
      </c>
      <c r="R43" s="52" t="str">
        <f>IF(J43="Prov Sum","",IF(MATCH(J43,'[1]Packet Rate Library'!J:J,0),VLOOKUP(J43,'[1]Packet Rate Library'!J:T,9,FALSE),""))</f>
        <v/>
      </c>
      <c r="S43" s="53" t="s">
        <v>382</v>
      </c>
      <c r="T43" s="16">
        <f t="shared" si="7"/>
        <v>400</v>
      </c>
      <c r="V43" s="70" t="s">
        <v>381</v>
      </c>
      <c r="W43" s="73">
        <v>1</v>
      </c>
      <c r="X43" s="53" t="s">
        <v>382</v>
      </c>
      <c r="Y43" s="91">
        <v>400</v>
      </c>
      <c r="Z43" s="26"/>
      <c r="AA43" s="100">
        <v>0</v>
      </c>
      <c r="AB43" s="101">
        <f t="shared" si="1"/>
        <v>0</v>
      </c>
      <c r="AC43" s="103">
        <v>0</v>
      </c>
      <c r="AD43" s="104">
        <f t="shared" si="2"/>
        <v>0</v>
      </c>
      <c r="AE43" s="157">
        <f t="shared" si="3"/>
        <v>0</v>
      </c>
    </row>
    <row r="44" spans="1:31" ht="31.5" thickBot="1" x14ac:dyDescent="0.3">
      <c r="A44" s="29"/>
      <c r="B44" s="76" t="s">
        <v>71</v>
      </c>
      <c r="C44" s="67" t="s">
        <v>312</v>
      </c>
      <c r="D44" s="68" t="s">
        <v>25</v>
      </c>
      <c r="E44" s="69" t="s">
        <v>473</v>
      </c>
      <c r="F44" s="70"/>
      <c r="G44" s="70"/>
      <c r="H44" s="71">
        <v>7.3170000000000002</v>
      </c>
      <c r="I44" s="70"/>
      <c r="J44" s="72" t="s">
        <v>380</v>
      </c>
      <c r="K44" s="70" t="s">
        <v>381</v>
      </c>
      <c r="L44" s="73">
        <v>1</v>
      </c>
      <c r="M44" s="77">
        <v>150</v>
      </c>
      <c r="N44" s="75">
        <v>150</v>
      </c>
      <c r="O44" s="26"/>
      <c r="P44" s="15" t="e">
        <f>SUMIF('[1]Planned Maint v6.2 CSV File'!A:A,J44,'[1]Planned Maint v6.2 CSV File'!I:I)</f>
        <v>#VALUE!</v>
      </c>
      <c r="Q44" s="16">
        <f t="shared" si="6"/>
        <v>150</v>
      </c>
      <c r="R44" s="52" t="str">
        <f>IF(J44="Prov Sum","",IF(MATCH(J44,'[1]Packet Rate Library'!J:J,0),VLOOKUP(J44,'[1]Packet Rate Library'!J:T,9,FALSE),""))</f>
        <v/>
      </c>
      <c r="S44" s="53" t="s">
        <v>382</v>
      </c>
      <c r="T44" s="16">
        <f t="shared" si="7"/>
        <v>150</v>
      </c>
      <c r="V44" s="70" t="s">
        <v>381</v>
      </c>
      <c r="W44" s="73">
        <v>1</v>
      </c>
      <c r="X44" s="53" t="s">
        <v>382</v>
      </c>
      <c r="Y44" s="91">
        <v>150</v>
      </c>
      <c r="Z44" s="26"/>
      <c r="AA44" s="100">
        <v>0</v>
      </c>
      <c r="AB44" s="101">
        <f t="shared" si="1"/>
        <v>0</v>
      </c>
      <c r="AC44" s="103">
        <v>0</v>
      </c>
      <c r="AD44" s="104">
        <f t="shared" si="2"/>
        <v>0</v>
      </c>
      <c r="AE44" s="157">
        <f t="shared" si="3"/>
        <v>0</v>
      </c>
    </row>
    <row r="45" spans="1:31" ht="16.5" thickBot="1" x14ac:dyDescent="0.3">
      <c r="A45" s="22"/>
      <c r="B45" s="112" t="s">
        <v>71</v>
      </c>
      <c r="C45" s="113" t="s">
        <v>341</v>
      </c>
      <c r="D45" s="114" t="s">
        <v>379</v>
      </c>
      <c r="E45" s="115"/>
      <c r="F45" s="9"/>
      <c r="G45" s="9"/>
      <c r="H45" s="116"/>
      <c r="I45" s="9"/>
      <c r="J45" s="115"/>
      <c r="K45" s="117"/>
      <c r="L45" s="65"/>
      <c r="M45" s="118"/>
      <c r="N45" s="14"/>
      <c r="O45" s="26"/>
      <c r="P45" s="24"/>
      <c r="Q45" s="50"/>
      <c r="R45" s="50"/>
      <c r="S45" s="50"/>
      <c r="T45" s="50"/>
      <c r="V45" s="117"/>
      <c r="W45" s="65"/>
      <c r="X45" s="50"/>
      <c r="Y45" s="91">
        <f t="shared" si="0"/>
        <v>0</v>
      </c>
      <c r="Z45" s="26"/>
      <c r="AA45" s="100">
        <v>0</v>
      </c>
      <c r="AB45" s="101">
        <f t="shared" si="1"/>
        <v>0</v>
      </c>
      <c r="AC45" s="103">
        <v>0</v>
      </c>
      <c r="AD45" s="104">
        <f t="shared" si="2"/>
        <v>0</v>
      </c>
      <c r="AE45" s="157">
        <f t="shared" si="3"/>
        <v>0</v>
      </c>
    </row>
    <row r="46" spans="1:31" ht="105.75" thickBot="1" x14ac:dyDescent="0.3">
      <c r="A46" s="22"/>
      <c r="B46" s="112" t="s">
        <v>71</v>
      </c>
      <c r="C46" s="113" t="s">
        <v>341</v>
      </c>
      <c r="D46" s="114" t="s">
        <v>25</v>
      </c>
      <c r="E46" s="124" t="s">
        <v>344</v>
      </c>
      <c r="F46" s="12"/>
      <c r="G46" s="12"/>
      <c r="H46" s="116">
        <v>11</v>
      </c>
      <c r="I46" s="12"/>
      <c r="J46" s="141" t="s">
        <v>345</v>
      </c>
      <c r="K46" s="12" t="s">
        <v>311</v>
      </c>
      <c r="L46" s="119">
        <v>1</v>
      </c>
      <c r="M46" s="142">
        <v>1212.5</v>
      </c>
      <c r="N46" s="120">
        <v>1212.5</v>
      </c>
      <c r="O46" s="26"/>
      <c r="P46" s="15" t="e">
        <f>SUMIF('[1]Planned Maint v6.2 CSV File'!A:A,J46,'[1]Planned Maint v6.2 CSV File'!I:I)</f>
        <v>#VALUE!</v>
      </c>
      <c r="Q46" s="16" t="e">
        <f t="shared" ref="Q46:Q64" si="8">IF(J46="PROV SUM",N46,L46*P46)</f>
        <v>#VALUE!</v>
      </c>
      <c r="R46" s="52">
        <f>IF(J46="Prov Sum","",IF(MATCH(J46,'[1]Packet Rate Library'!J:J,0),VLOOKUP(J46,'[1]Packet Rate Library'!J:T,9,FALSE),""))</f>
        <v>0</v>
      </c>
      <c r="S46" s="53">
        <v>1074.8812499999999</v>
      </c>
      <c r="T46" s="16">
        <f t="shared" ref="T46:T64" si="9">IF(J46="SC024",N46,IF(ISERROR(S46),"",IF(J46="PROV SUM",N46,L46*S46)))</f>
        <v>1074.8812499999999</v>
      </c>
      <c r="V46" s="12" t="s">
        <v>311</v>
      </c>
      <c r="W46" s="119">
        <v>1</v>
      </c>
      <c r="X46" s="53">
        <v>1074.8812499999999</v>
      </c>
      <c r="Y46" s="91">
        <f t="shared" si="0"/>
        <v>1074.8812499999999</v>
      </c>
      <c r="Z46" s="26"/>
      <c r="AA46" s="100">
        <v>0</v>
      </c>
      <c r="AB46" s="101">
        <f t="shared" si="1"/>
        <v>0</v>
      </c>
      <c r="AC46" s="103">
        <v>0</v>
      </c>
      <c r="AD46" s="104">
        <f t="shared" si="2"/>
        <v>0</v>
      </c>
      <c r="AE46" s="157">
        <f t="shared" si="3"/>
        <v>0</v>
      </c>
    </row>
    <row r="47" spans="1:31" ht="105.75" thickBot="1" x14ac:dyDescent="0.3">
      <c r="A47" s="22"/>
      <c r="B47" s="112" t="s">
        <v>71</v>
      </c>
      <c r="C47" s="113" t="s">
        <v>341</v>
      </c>
      <c r="D47" s="114" t="s">
        <v>25</v>
      </c>
      <c r="E47" s="115" t="s">
        <v>350</v>
      </c>
      <c r="F47" s="9"/>
      <c r="G47" s="9"/>
      <c r="H47" s="116">
        <v>13</v>
      </c>
      <c r="I47" s="9"/>
      <c r="J47" s="115" t="s">
        <v>351</v>
      </c>
      <c r="K47" s="117" t="s">
        <v>311</v>
      </c>
      <c r="L47" s="119">
        <v>2</v>
      </c>
      <c r="M47" s="118">
        <v>222.2</v>
      </c>
      <c r="N47" s="120">
        <v>444.4</v>
      </c>
      <c r="O47" s="26"/>
      <c r="P47" s="15" t="e">
        <f>SUMIF('[1]Planned Maint v6.2 CSV File'!A:A,J47,'[1]Planned Maint v6.2 CSV File'!I:I)</f>
        <v>#VALUE!</v>
      </c>
      <c r="Q47" s="16" t="e">
        <f t="shared" si="8"/>
        <v>#VALUE!</v>
      </c>
      <c r="R47" s="52">
        <f>IF(J47="Prov Sum","",IF(MATCH(J47,'[1]Packet Rate Library'!J:J,0),VLOOKUP(J47,'[1]Packet Rate Library'!J:T,9,FALSE),""))</f>
        <v>0</v>
      </c>
      <c r="S47" s="53">
        <v>196.98029999999997</v>
      </c>
      <c r="T47" s="16">
        <f t="shared" si="9"/>
        <v>393.96059999999994</v>
      </c>
      <c r="V47" s="117" t="s">
        <v>311</v>
      </c>
      <c r="W47" s="119">
        <v>2</v>
      </c>
      <c r="X47" s="53">
        <v>196.98029999999997</v>
      </c>
      <c r="Y47" s="91">
        <f t="shared" si="0"/>
        <v>393.96059999999994</v>
      </c>
      <c r="Z47" s="26"/>
      <c r="AA47" s="100">
        <v>0</v>
      </c>
      <c r="AB47" s="101">
        <f t="shared" si="1"/>
        <v>0</v>
      </c>
      <c r="AC47" s="103">
        <v>0</v>
      </c>
      <c r="AD47" s="104">
        <f t="shared" si="2"/>
        <v>0</v>
      </c>
      <c r="AE47" s="157">
        <f t="shared" si="3"/>
        <v>0</v>
      </c>
    </row>
    <row r="48" spans="1:31" ht="105.75" thickBot="1" x14ac:dyDescent="0.3">
      <c r="A48" s="22"/>
      <c r="B48" s="112" t="s">
        <v>71</v>
      </c>
      <c r="C48" s="113" t="s">
        <v>341</v>
      </c>
      <c r="D48" s="114" t="s">
        <v>25</v>
      </c>
      <c r="E48" s="115" t="s">
        <v>356</v>
      </c>
      <c r="F48" s="9"/>
      <c r="G48" s="9"/>
      <c r="H48" s="116">
        <v>27</v>
      </c>
      <c r="I48" s="9"/>
      <c r="J48" s="115" t="s">
        <v>357</v>
      </c>
      <c r="K48" s="117" t="s">
        <v>311</v>
      </c>
      <c r="L48" s="119">
        <v>1</v>
      </c>
      <c r="M48" s="118">
        <v>22.53</v>
      </c>
      <c r="N48" s="120">
        <v>22.53</v>
      </c>
      <c r="O48" s="26"/>
      <c r="P48" s="15" t="e">
        <f>SUMIF('[1]Planned Maint v6.2 CSV File'!A:A,J48,'[1]Planned Maint v6.2 CSV File'!I:I)</f>
        <v>#VALUE!</v>
      </c>
      <c r="Q48" s="16" t="e">
        <f t="shared" si="8"/>
        <v>#VALUE!</v>
      </c>
      <c r="R48" s="52">
        <f>IF(J48="Prov Sum","",IF(MATCH(J48,'[1]Packet Rate Library'!J:J,0),VLOOKUP(J48,'[1]Packet Rate Library'!J:T,9,FALSE),""))</f>
        <v>0</v>
      </c>
      <c r="S48" s="53">
        <v>19.150500000000001</v>
      </c>
      <c r="T48" s="16">
        <f t="shared" si="9"/>
        <v>19.150500000000001</v>
      </c>
      <c r="V48" s="117" t="s">
        <v>311</v>
      </c>
      <c r="W48" s="119">
        <v>1</v>
      </c>
      <c r="X48" s="53">
        <v>19.150500000000001</v>
      </c>
      <c r="Y48" s="91">
        <f>W48*X48</f>
        <v>19.150500000000001</v>
      </c>
      <c r="Z48" s="26"/>
      <c r="AA48" s="100">
        <v>0</v>
      </c>
      <c r="AB48" s="101">
        <f t="shared" si="1"/>
        <v>0</v>
      </c>
      <c r="AC48" s="103">
        <v>0</v>
      </c>
      <c r="AD48" s="104">
        <f t="shared" si="2"/>
        <v>0</v>
      </c>
      <c r="AE48" s="157">
        <f t="shared" si="3"/>
        <v>0</v>
      </c>
    </row>
    <row r="49" spans="1:31" ht="120.75" thickBot="1" x14ac:dyDescent="0.3">
      <c r="A49" s="22"/>
      <c r="B49" s="112" t="s">
        <v>71</v>
      </c>
      <c r="C49" s="113" t="s">
        <v>341</v>
      </c>
      <c r="D49" s="114" t="s">
        <v>25</v>
      </c>
      <c r="E49" s="115" t="s">
        <v>358</v>
      </c>
      <c r="F49" s="9"/>
      <c r="G49" s="9"/>
      <c r="H49" s="116">
        <v>41</v>
      </c>
      <c r="I49" s="9"/>
      <c r="J49" s="115" t="s">
        <v>359</v>
      </c>
      <c r="K49" s="117" t="s">
        <v>311</v>
      </c>
      <c r="L49" s="119">
        <v>1</v>
      </c>
      <c r="M49" s="118">
        <v>29.34</v>
      </c>
      <c r="N49" s="120">
        <v>29.34</v>
      </c>
      <c r="O49" s="26"/>
      <c r="P49" s="15" t="e">
        <f>SUMIF('[1]Planned Maint v6.2 CSV File'!A:A,J49,'[1]Planned Maint v6.2 CSV File'!I:I)</f>
        <v>#VALUE!</v>
      </c>
      <c r="Q49" s="16" t="e">
        <f t="shared" si="8"/>
        <v>#VALUE!</v>
      </c>
      <c r="R49" s="52">
        <f>IF(J49="Prov Sum","",IF(MATCH(J49,'[1]Packet Rate Library'!J:J,0),VLOOKUP(J49,'[1]Packet Rate Library'!J:T,9,FALSE),""))</f>
        <v>0</v>
      </c>
      <c r="S49" s="53">
        <v>24.939</v>
      </c>
      <c r="T49" s="16">
        <f t="shared" si="9"/>
        <v>24.939</v>
      </c>
      <c r="V49" s="117" t="s">
        <v>311</v>
      </c>
      <c r="W49" s="119">
        <v>1</v>
      </c>
      <c r="X49" s="53">
        <v>24.939</v>
      </c>
      <c r="Y49" s="91">
        <f t="shared" ref="Y49:Y59" si="10">W49*X49</f>
        <v>24.939</v>
      </c>
      <c r="Z49" s="26"/>
      <c r="AA49" s="100">
        <v>0</v>
      </c>
      <c r="AB49" s="101">
        <f t="shared" si="1"/>
        <v>0</v>
      </c>
      <c r="AC49" s="103">
        <v>0</v>
      </c>
      <c r="AD49" s="104">
        <f t="shared" si="2"/>
        <v>0</v>
      </c>
      <c r="AE49" s="157">
        <f t="shared" si="3"/>
        <v>0</v>
      </c>
    </row>
    <row r="50" spans="1:31" ht="105.75" thickBot="1" x14ac:dyDescent="0.3">
      <c r="A50" s="22"/>
      <c r="B50" s="112" t="s">
        <v>71</v>
      </c>
      <c r="C50" s="113" t="s">
        <v>341</v>
      </c>
      <c r="D50" s="114" t="s">
        <v>25</v>
      </c>
      <c r="E50" s="115" t="s">
        <v>360</v>
      </c>
      <c r="F50" s="9"/>
      <c r="G50" s="9"/>
      <c r="H50" s="116">
        <v>43</v>
      </c>
      <c r="I50" s="9"/>
      <c r="J50" s="115" t="s">
        <v>361</v>
      </c>
      <c r="K50" s="117" t="s">
        <v>311</v>
      </c>
      <c r="L50" s="119">
        <v>1</v>
      </c>
      <c r="M50" s="118">
        <v>20.399999999999999</v>
      </c>
      <c r="N50" s="120">
        <v>20.399999999999999</v>
      </c>
      <c r="O50" s="26"/>
      <c r="P50" s="15" t="e">
        <f>SUMIF('[1]Planned Maint v6.2 CSV File'!A:A,J50,'[1]Planned Maint v6.2 CSV File'!I:I)</f>
        <v>#VALUE!</v>
      </c>
      <c r="Q50" s="16" t="e">
        <f t="shared" si="8"/>
        <v>#VALUE!</v>
      </c>
      <c r="R50" s="52">
        <f>IF(J50="Prov Sum","",IF(MATCH(J50,'[1]Packet Rate Library'!J:J,0),VLOOKUP(J50,'[1]Packet Rate Library'!J:T,9,FALSE),""))</f>
        <v>0</v>
      </c>
      <c r="S50" s="53">
        <v>17.34</v>
      </c>
      <c r="T50" s="16">
        <f t="shared" si="9"/>
        <v>17.34</v>
      </c>
      <c r="V50" s="117" t="s">
        <v>311</v>
      </c>
      <c r="W50" s="119">
        <v>1</v>
      </c>
      <c r="X50" s="118">
        <v>17.34</v>
      </c>
      <c r="Y50" s="91">
        <f t="shared" si="10"/>
        <v>17.34</v>
      </c>
      <c r="Z50" s="26"/>
      <c r="AA50" s="100">
        <v>0</v>
      </c>
      <c r="AB50" s="101">
        <f t="shared" ref="AB50:AB64" si="11">Y50*AA50</f>
        <v>0</v>
      </c>
      <c r="AC50" s="103">
        <v>0</v>
      </c>
      <c r="AD50" s="104">
        <f t="shared" ref="AD50:AD64" si="12">Y50*AC50</f>
        <v>0</v>
      </c>
      <c r="AE50" s="157">
        <f t="shared" si="3"/>
        <v>0</v>
      </c>
    </row>
    <row r="51" spans="1:31" ht="105.75" thickBot="1" x14ac:dyDescent="0.3">
      <c r="A51" s="22"/>
      <c r="B51" s="112" t="s">
        <v>71</v>
      </c>
      <c r="C51" s="113" t="s">
        <v>341</v>
      </c>
      <c r="D51" s="114" t="s">
        <v>25</v>
      </c>
      <c r="E51" s="115" t="s">
        <v>362</v>
      </c>
      <c r="F51" s="9"/>
      <c r="G51" s="9"/>
      <c r="H51" s="116">
        <v>44</v>
      </c>
      <c r="I51" s="9"/>
      <c r="J51" s="115" t="s">
        <v>363</v>
      </c>
      <c r="K51" s="117" t="s">
        <v>311</v>
      </c>
      <c r="L51" s="119">
        <v>1</v>
      </c>
      <c r="M51" s="118">
        <v>35.86</v>
      </c>
      <c r="N51" s="120">
        <v>35.86</v>
      </c>
      <c r="O51" s="26"/>
      <c r="P51" s="15" t="e">
        <f>SUMIF('[1]Planned Maint v6.2 CSV File'!A:A,J51,'[1]Planned Maint v6.2 CSV File'!I:I)</f>
        <v>#VALUE!</v>
      </c>
      <c r="Q51" s="16" t="e">
        <f t="shared" si="8"/>
        <v>#VALUE!</v>
      </c>
      <c r="R51" s="52">
        <f>IF(J51="Prov Sum","",IF(MATCH(J51,'[1]Packet Rate Library'!J:J,0),VLOOKUP(J51,'[1]Packet Rate Library'!J:T,9,FALSE),""))</f>
        <v>0</v>
      </c>
      <c r="S51" s="53">
        <v>30.480999999999998</v>
      </c>
      <c r="T51" s="16">
        <f t="shared" si="9"/>
        <v>30.480999999999998</v>
      </c>
      <c r="V51" s="117" t="s">
        <v>311</v>
      </c>
      <c r="W51" s="119">
        <v>1</v>
      </c>
      <c r="X51" s="118">
        <v>30.480999999999998</v>
      </c>
      <c r="Y51" s="91">
        <f t="shared" si="10"/>
        <v>30.480999999999998</v>
      </c>
      <c r="Z51" s="26"/>
      <c r="AA51" s="100">
        <v>0</v>
      </c>
      <c r="AB51" s="101">
        <f t="shared" si="11"/>
        <v>0</v>
      </c>
      <c r="AC51" s="103">
        <v>0</v>
      </c>
      <c r="AD51" s="104">
        <f t="shared" si="12"/>
        <v>0</v>
      </c>
      <c r="AE51" s="157">
        <f t="shared" si="3"/>
        <v>0</v>
      </c>
    </row>
    <row r="52" spans="1:31" ht="45.75" thickBot="1" x14ac:dyDescent="0.3">
      <c r="A52" s="22"/>
      <c r="B52" s="112" t="s">
        <v>71</v>
      </c>
      <c r="C52" s="113" t="s">
        <v>341</v>
      </c>
      <c r="D52" s="114" t="s">
        <v>25</v>
      </c>
      <c r="E52" s="115" t="s">
        <v>364</v>
      </c>
      <c r="F52" s="9"/>
      <c r="G52" s="9"/>
      <c r="H52" s="116">
        <v>93</v>
      </c>
      <c r="I52" s="9"/>
      <c r="J52" s="115" t="s">
        <v>365</v>
      </c>
      <c r="K52" s="117" t="s">
        <v>311</v>
      </c>
      <c r="L52" s="119">
        <v>1</v>
      </c>
      <c r="M52" s="118">
        <v>550</v>
      </c>
      <c r="N52" s="120">
        <v>550</v>
      </c>
      <c r="O52" s="26"/>
      <c r="P52" s="15" t="e">
        <f>SUMIF('[1]Planned Maint v6.2 CSV File'!A:A,J52,'[1]Planned Maint v6.2 CSV File'!I:I)</f>
        <v>#VALUE!</v>
      </c>
      <c r="Q52" s="16" t="e">
        <f t="shared" si="8"/>
        <v>#VALUE!</v>
      </c>
      <c r="R52" s="52">
        <f>IF(J52="Prov Sum","",IF(MATCH(J52,'[1]Packet Rate Library'!J:J,0),VLOOKUP(J52,'[1]Packet Rate Library'!J:T,9,FALSE),""))</f>
        <v>0</v>
      </c>
      <c r="S52" s="53">
        <v>440</v>
      </c>
      <c r="T52" s="16">
        <f t="shared" si="9"/>
        <v>440</v>
      </c>
      <c r="V52" s="117" t="s">
        <v>311</v>
      </c>
      <c r="W52" s="119">
        <v>1</v>
      </c>
      <c r="X52" s="118">
        <v>440</v>
      </c>
      <c r="Y52" s="91">
        <f t="shared" si="10"/>
        <v>440</v>
      </c>
      <c r="Z52" s="26"/>
      <c r="AA52" s="100">
        <v>0</v>
      </c>
      <c r="AB52" s="101">
        <f t="shared" si="11"/>
        <v>0</v>
      </c>
      <c r="AC52" s="103">
        <v>0</v>
      </c>
      <c r="AD52" s="104">
        <f t="shared" si="12"/>
        <v>0</v>
      </c>
      <c r="AE52" s="157">
        <f t="shared" si="3"/>
        <v>0</v>
      </c>
    </row>
    <row r="53" spans="1:31" ht="45.75" thickBot="1" x14ac:dyDescent="0.3">
      <c r="A53" s="22"/>
      <c r="B53" s="112" t="s">
        <v>71</v>
      </c>
      <c r="C53" s="113" t="s">
        <v>341</v>
      </c>
      <c r="D53" s="114" t="s">
        <v>25</v>
      </c>
      <c r="E53" s="115" t="s">
        <v>352</v>
      </c>
      <c r="F53" s="9"/>
      <c r="G53" s="9"/>
      <c r="H53" s="116">
        <v>104</v>
      </c>
      <c r="I53" s="9"/>
      <c r="J53" s="115" t="s">
        <v>353</v>
      </c>
      <c r="K53" s="117" t="s">
        <v>311</v>
      </c>
      <c r="L53" s="119">
        <v>2</v>
      </c>
      <c r="M53" s="118">
        <v>3.44</v>
      </c>
      <c r="N53" s="120">
        <v>6.88</v>
      </c>
      <c r="O53" s="26"/>
      <c r="P53" s="15" t="e">
        <f>SUMIF('[1]Planned Maint v6.2 CSV File'!A:A,J53,'[1]Planned Maint v6.2 CSV File'!I:I)</f>
        <v>#VALUE!</v>
      </c>
      <c r="Q53" s="16" t="e">
        <f t="shared" si="8"/>
        <v>#VALUE!</v>
      </c>
      <c r="R53" s="52">
        <f>IF(J53="Prov Sum","",IF(MATCH(J53,'[1]Packet Rate Library'!J:J,0),VLOOKUP(J53,'[1]Packet Rate Library'!J:T,9,FALSE),""))</f>
        <v>0</v>
      </c>
      <c r="S53" s="53">
        <v>3.0495599999999996</v>
      </c>
      <c r="T53" s="16">
        <f t="shared" si="9"/>
        <v>6.0991199999999992</v>
      </c>
      <c r="V53" s="117" t="s">
        <v>311</v>
      </c>
      <c r="W53" s="119">
        <v>2</v>
      </c>
      <c r="X53" s="118">
        <v>3.0495599999999996</v>
      </c>
      <c r="Y53" s="91">
        <f t="shared" si="10"/>
        <v>6.0991199999999992</v>
      </c>
      <c r="Z53" s="26"/>
      <c r="AA53" s="100">
        <v>0</v>
      </c>
      <c r="AB53" s="101">
        <f t="shared" si="11"/>
        <v>0</v>
      </c>
      <c r="AC53" s="103">
        <v>0</v>
      </c>
      <c r="AD53" s="104">
        <f t="shared" si="12"/>
        <v>0</v>
      </c>
      <c r="AE53" s="157">
        <f t="shared" si="3"/>
        <v>0</v>
      </c>
    </row>
    <row r="54" spans="1:31" ht="90.75" thickBot="1" x14ac:dyDescent="0.3">
      <c r="A54" s="29"/>
      <c r="B54" s="112" t="s">
        <v>71</v>
      </c>
      <c r="C54" s="113" t="s">
        <v>341</v>
      </c>
      <c r="D54" s="114" t="s">
        <v>25</v>
      </c>
      <c r="E54" s="115" t="s">
        <v>366</v>
      </c>
      <c r="F54" s="42"/>
      <c r="G54" s="42"/>
      <c r="H54" s="116">
        <v>115</v>
      </c>
      <c r="I54" s="42"/>
      <c r="J54" s="115" t="s">
        <v>367</v>
      </c>
      <c r="K54" s="117" t="s">
        <v>311</v>
      </c>
      <c r="L54" s="119">
        <v>3</v>
      </c>
      <c r="M54" s="118">
        <v>70.11</v>
      </c>
      <c r="N54" s="120">
        <v>210.32999999999998</v>
      </c>
      <c r="O54" s="26"/>
      <c r="P54" s="15" t="e">
        <f>SUMIF('[1]Planned Maint v6.2 CSV File'!A:A,J54,'[1]Planned Maint v6.2 CSV File'!I:I)</f>
        <v>#VALUE!</v>
      </c>
      <c r="Q54" s="16" t="e">
        <f t="shared" si="8"/>
        <v>#VALUE!</v>
      </c>
      <c r="R54" s="52">
        <f>IF(J54="Prov Sum","",IF(MATCH(J54,'[1]Packet Rate Library'!J:J,0),VLOOKUP(J54,'[1]Packet Rate Library'!J:T,9,FALSE),""))</f>
        <v>0</v>
      </c>
      <c r="S54" s="53">
        <v>56.088000000000001</v>
      </c>
      <c r="T54" s="16">
        <f t="shared" si="9"/>
        <v>168.26400000000001</v>
      </c>
      <c r="V54" s="117" t="s">
        <v>311</v>
      </c>
      <c r="W54" s="119">
        <v>3</v>
      </c>
      <c r="X54" s="118">
        <v>56.088000000000001</v>
      </c>
      <c r="Y54" s="91">
        <f t="shared" si="10"/>
        <v>168.26400000000001</v>
      </c>
      <c r="Z54" s="26"/>
      <c r="AA54" s="100">
        <v>0</v>
      </c>
      <c r="AB54" s="101">
        <f t="shared" si="11"/>
        <v>0</v>
      </c>
      <c r="AC54" s="103">
        <v>0</v>
      </c>
      <c r="AD54" s="104">
        <f t="shared" si="12"/>
        <v>0</v>
      </c>
      <c r="AE54" s="157">
        <f t="shared" si="3"/>
        <v>0</v>
      </c>
    </row>
    <row r="55" spans="1:31" ht="90.75" thickBot="1" x14ac:dyDescent="0.3">
      <c r="A55" s="29"/>
      <c r="B55" s="112" t="s">
        <v>71</v>
      </c>
      <c r="C55" s="113" t="s">
        <v>341</v>
      </c>
      <c r="D55" s="114" t="s">
        <v>25</v>
      </c>
      <c r="E55" s="115" t="s">
        <v>368</v>
      </c>
      <c r="F55" s="42"/>
      <c r="G55" s="42"/>
      <c r="H55" s="116">
        <v>126</v>
      </c>
      <c r="I55" s="42"/>
      <c r="J55" s="115" t="s">
        <v>369</v>
      </c>
      <c r="K55" s="117" t="s">
        <v>311</v>
      </c>
      <c r="L55" s="119">
        <v>1</v>
      </c>
      <c r="M55" s="118">
        <v>300</v>
      </c>
      <c r="N55" s="120">
        <v>300</v>
      </c>
      <c r="O55" s="26"/>
      <c r="P55" s="15" t="e">
        <f>SUMIF('[1]Planned Maint v6.2 CSV File'!A:A,J55,'[1]Planned Maint v6.2 CSV File'!I:I)</f>
        <v>#VALUE!</v>
      </c>
      <c r="Q55" s="16" t="e">
        <f t="shared" si="8"/>
        <v>#VALUE!</v>
      </c>
      <c r="R55" s="52">
        <f>IF(J55="Prov Sum","",IF(MATCH(J55,'[1]Packet Rate Library'!J:J,0),VLOOKUP(J55,'[1]Packet Rate Library'!J:T,9,FALSE),""))</f>
        <v>0</v>
      </c>
      <c r="S55" s="53">
        <v>240</v>
      </c>
      <c r="T55" s="16">
        <f t="shared" si="9"/>
        <v>240</v>
      </c>
      <c r="V55" s="117" t="s">
        <v>311</v>
      </c>
      <c r="W55" s="119">
        <v>1</v>
      </c>
      <c r="X55" s="118">
        <v>240</v>
      </c>
      <c r="Y55" s="91">
        <f t="shared" si="10"/>
        <v>240</v>
      </c>
      <c r="Z55" s="26"/>
      <c r="AA55" s="100">
        <v>0</v>
      </c>
      <c r="AB55" s="101">
        <f t="shared" si="11"/>
        <v>0</v>
      </c>
      <c r="AC55" s="103">
        <v>0</v>
      </c>
      <c r="AD55" s="104">
        <f t="shared" si="12"/>
        <v>0</v>
      </c>
      <c r="AE55" s="157">
        <f t="shared" si="3"/>
        <v>0</v>
      </c>
    </row>
    <row r="56" spans="1:31" ht="16.5" thickBot="1" x14ac:dyDescent="0.3">
      <c r="A56" s="29"/>
      <c r="B56" s="112" t="s">
        <v>71</v>
      </c>
      <c r="C56" s="113" t="s">
        <v>341</v>
      </c>
      <c r="D56" s="114" t="s">
        <v>25</v>
      </c>
      <c r="E56" s="121"/>
      <c r="F56" s="42"/>
      <c r="G56" s="42"/>
      <c r="H56" s="116">
        <v>175</v>
      </c>
      <c r="I56" s="42"/>
      <c r="J56" s="128" t="s">
        <v>355</v>
      </c>
      <c r="K56" s="117" t="s">
        <v>311</v>
      </c>
      <c r="L56" s="119">
        <v>2</v>
      </c>
      <c r="M56" s="118">
        <v>9.81</v>
      </c>
      <c r="N56" s="120">
        <v>19.62</v>
      </c>
      <c r="O56" s="26"/>
      <c r="P56" s="15" t="e">
        <f>SUMIF('[1]Planned Maint v6.2 CSV File'!A:A,J56,'[1]Planned Maint v6.2 CSV File'!I:I)</f>
        <v>#VALUE!</v>
      </c>
      <c r="Q56" s="16" t="e">
        <f t="shared" si="8"/>
        <v>#VALUE!</v>
      </c>
      <c r="R56" s="52">
        <f>IF(J56="Prov Sum","",IF(MATCH(J56,'[1]Packet Rate Library'!J:J,0),VLOOKUP(J56,'[1]Packet Rate Library'!J:T,9,FALSE),""))</f>
        <v>0</v>
      </c>
      <c r="S56" s="53">
        <v>8.6965649999999997</v>
      </c>
      <c r="T56" s="16">
        <f t="shared" si="9"/>
        <v>17.393129999999999</v>
      </c>
      <c r="V56" s="117" t="s">
        <v>311</v>
      </c>
      <c r="W56" s="119">
        <v>2</v>
      </c>
      <c r="X56" s="118">
        <v>8.6965649999999997</v>
      </c>
      <c r="Y56" s="91">
        <f t="shared" si="10"/>
        <v>17.393129999999999</v>
      </c>
      <c r="Z56" s="26"/>
      <c r="AA56" s="100">
        <v>0</v>
      </c>
      <c r="AB56" s="101">
        <f t="shared" si="11"/>
        <v>0</v>
      </c>
      <c r="AC56" s="103">
        <v>0</v>
      </c>
      <c r="AD56" s="104">
        <f t="shared" si="12"/>
        <v>0</v>
      </c>
      <c r="AE56" s="157">
        <f t="shared" si="3"/>
        <v>0</v>
      </c>
    </row>
    <row r="57" spans="1:31" ht="76.5" thickBot="1" x14ac:dyDescent="0.3">
      <c r="A57" s="29"/>
      <c r="B57" s="112" t="s">
        <v>71</v>
      </c>
      <c r="C57" s="113" t="s">
        <v>341</v>
      </c>
      <c r="D57" s="114" t="s">
        <v>25</v>
      </c>
      <c r="E57" s="121" t="s">
        <v>342</v>
      </c>
      <c r="F57" s="42"/>
      <c r="G57" s="42"/>
      <c r="H57" s="116">
        <v>180</v>
      </c>
      <c r="I57" s="42"/>
      <c r="J57" s="122" t="s">
        <v>343</v>
      </c>
      <c r="K57" s="117" t="s">
        <v>311</v>
      </c>
      <c r="L57" s="119">
        <v>1</v>
      </c>
      <c r="M57" s="118">
        <v>62.11</v>
      </c>
      <c r="N57" s="120">
        <v>62.11</v>
      </c>
      <c r="O57" s="26"/>
      <c r="P57" s="15" t="e">
        <f>SUMIF('[1]Planned Maint v6.2 CSV File'!A:A,J57,'[1]Planned Maint v6.2 CSV File'!I:I)</f>
        <v>#VALUE!</v>
      </c>
      <c r="Q57" s="16" t="e">
        <f t="shared" si="8"/>
        <v>#VALUE!</v>
      </c>
      <c r="R57" s="52">
        <f>IF(J57="Prov Sum","",IF(MATCH(J57,'[1]Packet Rate Library'!J:J,0),VLOOKUP(J57,'[1]Packet Rate Library'!J:T,9,FALSE),""))</f>
        <v>0</v>
      </c>
      <c r="S57" s="53">
        <v>55.060514999999995</v>
      </c>
      <c r="T57" s="16">
        <f t="shared" si="9"/>
        <v>55.060514999999995</v>
      </c>
      <c r="V57" s="117" t="s">
        <v>311</v>
      </c>
      <c r="W57" s="119">
        <v>1</v>
      </c>
      <c r="X57" s="118">
        <v>55.060514999999995</v>
      </c>
      <c r="Y57" s="91">
        <f t="shared" si="10"/>
        <v>55.060514999999995</v>
      </c>
      <c r="Z57" s="26"/>
      <c r="AA57" s="100">
        <v>0</v>
      </c>
      <c r="AB57" s="101">
        <f t="shared" si="11"/>
        <v>0</v>
      </c>
      <c r="AC57" s="103">
        <v>0</v>
      </c>
      <c r="AD57" s="104">
        <f t="shared" si="12"/>
        <v>0</v>
      </c>
      <c r="AE57" s="157">
        <f t="shared" si="3"/>
        <v>0</v>
      </c>
    </row>
    <row r="58" spans="1:31" ht="91.5" thickBot="1" x14ac:dyDescent="0.3">
      <c r="A58" s="29"/>
      <c r="B58" s="112" t="s">
        <v>71</v>
      </c>
      <c r="C58" s="113" t="s">
        <v>341</v>
      </c>
      <c r="D58" s="114" t="s">
        <v>25</v>
      </c>
      <c r="E58" s="121" t="s">
        <v>370</v>
      </c>
      <c r="F58" s="42"/>
      <c r="G58" s="42"/>
      <c r="H58" s="116">
        <v>186</v>
      </c>
      <c r="I58" s="42"/>
      <c r="J58" s="123" t="s">
        <v>371</v>
      </c>
      <c r="K58" s="117" t="s">
        <v>311</v>
      </c>
      <c r="L58" s="119">
        <v>1</v>
      </c>
      <c r="M58" s="118">
        <v>86.88</v>
      </c>
      <c r="N58" s="120">
        <v>86.88</v>
      </c>
      <c r="O58" s="26"/>
      <c r="P58" s="15" t="e">
        <f>SUMIF('[1]Planned Maint v6.2 CSV File'!A:A,J58,'[1]Planned Maint v6.2 CSV File'!I:I)</f>
        <v>#VALUE!</v>
      </c>
      <c r="Q58" s="16" t="e">
        <f t="shared" si="8"/>
        <v>#VALUE!</v>
      </c>
      <c r="R58" s="52">
        <f>IF(J58="Prov Sum","",IF(MATCH(J58,'[1]Packet Rate Library'!J:J,0),VLOOKUP(J58,'[1]Packet Rate Library'!J:T,9,FALSE),""))</f>
        <v>0</v>
      </c>
      <c r="S58" s="53">
        <v>69.504000000000005</v>
      </c>
      <c r="T58" s="16">
        <f t="shared" si="9"/>
        <v>69.504000000000005</v>
      </c>
      <c r="V58" s="117" t="s">
        <v>311</v>
      </c>
      <c r="W58" s="119">
        <v>1</v>
      </c>
      <c r="X58" s="118">
        <v>69.504000000000005</v>
      </c>
      <c r="Y58" s="91">
        <f t="shared" si="10"/>
        <v>69.504000000000005</v>
      </c>
      <c r="Z58" s="26"/>
      <c r="AA58" s="100">
        <v>0</v>
      </c>
      <c r="AB58" s="101">
        <f t="shared" si="11"/>
        <v>0</v>
      </c>
      <c r="AC58" s="103">
        <v>0</v>
      </c>
      <c r="AD58" s="104">
        <f t="shared" si="12"/>
        <v>0</v>
      </c>
      <c r="AE58" s="157">
        <f t="shared" si="3"/>
        <v>0</v>
      </c>
    </row>
    <row r="59" spans="1:31" ht="90.75" thickBot="1" x14ac:dyDescent="0.3">
      <c r="A59" s="29"/>
      <c r="B59" s="112" t="s">
        <v>71</v>
      </c>
      <c r="C59" s="113" t="s">
        <v>341</v>
      </c>
      <c r="D59" s="114" t="s">
        <v>25</v>
      </c>
      <c r="E59" s="124" t="s">
        <v>348</v>
      </c>
      <c r="F59" s="42"/>
      <c r="G59" s="42"/>
      <c r="H59" s="116">
        <v>189</v>
      </c>
      <c r="I59" s="42"/>
      <c r="J59" s="137" t="s">
        <v>349</v>
      </c>
      <c r="K59" s="117" t="s">
        <v>311</v>
      </c>
      <c r="L59" s="119">
        <v>1</v>
      </c>
      <c r="M59" s="138">
        <v>152.85</v>
      </c>
      <c r="N59" s="120">
        <v>152.85</v>
      </c>
      <c r="O59" s="26"/>
      <c r="P59" s="15" t="e">
        <f>SUMIF('[1]Planned Maint v6.2 CSV File'!A:A,J59,'[1]Planned Maint v6.2 CSV File'!I:I)</f>
        <v>#VALUE!</v>
      </c>
      <c r="Q59" s="16" t="e">
        <f t="shared" si="8"/>
        <v>#VALUE!</v>
      </c>
      <c r="R59" s="52">
        <f>IF(J59="Prov Sum","",IF(MATCH(J59,'[1]Packet Rate Library'!J:J,0),VLOOKUP(J59,'[1]Packet Rate Library'!J:T,9,FALSE),""))</f>
        <v>0</v>
      </c>
      <c r="S59" s="53">
        <v>135.50152499999999</v>
      </c>
      <c r="T59" s="16">
        <f t="shared" si="9"/>
        <v>135.50152499999999</v>
      </c>
      <c r="V59" s="117" t="s">
        <v>311</v>
      </c>
      <c r="W59" s="119">
        <v>1</v>
      </c>
      <c r="X59" s="138">
        <v>135.50152499999999</v>
      </c>
      <c r="Y59" s="91">
        <f t="shared" si="10"/>
        <v>135.50152499999999</v>
      </c>
      <c r="Z59" s="26"/>
      <c r="AA59" s="100">
        <v>0</v>
      </c>
      <c r="AB59" s="101">
        <f t="shared" si="11"/>
        <v>0</v>
      </c>
      <c r="AC59" s="103">
        <v>0</v>
      </c>
      <c r="AD59" s="104">
        <f t="shared" si="12"/>
        <v>0</v>
      </c>
      <c r="AE59" s="157">
        <f t="shared" si="3"/>
        <v>0</v>
      </c>
    </row>
    <row r="60" spans="1:31" ht="27" thickBot="1" x14ac:dyDescent="0.3">
      <c r="A60" s="29"/>
      <c r="B60" s="112" t="s">
        <v>71</v>
      </c>
      <c r="C60" s="113" t="s">
        <v>341</v>
      </c>
      <c r="D60" s="114" t="s">
        <v>25</v>
      </c>
      <c r="E60" s="124" t="s">
        <v>430</v>
      </c>
      <c r="F60" s="42"/>
      <c r="G60" s="42"/>
      <c r="H60" s="116">
        <v>190</v>
      </c>
      <c r="I60" s="42"/>
      <c r="J60" s="125" t="s">
        <v>380</v>
      </c>
      <c r="K60" s="117" t="s">
        <v>311</v>
      </c>
      <c r="L60" s="119">
        <v>1</v>
      </c>
      <c r="M60" s="126">
        <v>1500</v>
      </c>
      <c r="N60" s="120">
        <v>1500</v>
      </c>
      <c r="O60" s="26"/>
      <c r="P60" s="15" t="e">
        <f>SUMIF('[1]Planned Maint v6.2 CSV File'!A:A,J60,'[1]Planned Maint v6.2 CSV File'!I:I)</f>
        <v>#VALUE!</v>
      </c>
      <c r="Q60" s="16">
        <f t="shared" si="8"/>
        <v>1500</v>
      </c>
      <c r="R60" s="52" t="str">
        <f>IF(J60="Prov Sum","",IF(MATCH(J60,'[1]Packet Rate Library'!J:J,0),VLOOKUP(J60,'[1]Packet Rate Library'!J:T,9,FALSE),""))</f>
        <v/>
      </c>
      <c r="S60" s="53" t="s">
        <v>382</v>
      </c>
      <c r="T60" s="16">
        <f t="shared" si="9"/>
        <v>1500</v>
      </c>
      <c r="V60" s="117" t="s">
        <v>311</v>
      </c>
      <c r="W60" s="119">
        <v>1</v>
      </c>
      <c r="X60" s="126" t="s">
        <v>382</v>
      </c>
      <c r="Y60" s="91">
        <v>1500</v>
      </c>
      <c r="Z60" s="26"/>
      <c r="AA60" s="100">
        <v>0</v>
      </c>
      <c r="AB60" s="101">
        <f t="shared" si="11"/>
        <v>0</v>
      </c>
      <c r="AC60" s="103">
        <v>0</v>
      </c>
      <c r="AD60" s="104">
        <f t="shared" si="12"/>
        <v>0</v>
      </c>
      <c r="AE60" s="157">
        <f t="shared" si="3"/>
        <v>0</v>
      </c>
    </row>
    <row r="61" spans="1:31" ht="27" thickBot="1" x14ac:dyDescent="0.3">
      <c r="A61" s="29"/>
      <c r="B61" s="112" t="s">
        <v>71</v>
      </c>
      <c r="C61" s="113" t="s">
        <v>341</v>
      </c>
      <c r="D61" s="114" t="s">
        <v>25</v>
      </c>
      <c r="E61" s="127" t="s">
        <v>431</v>
      </c>
      <c r="F61" s="42"/>
      <c r="G61" s="42"/>
      <c r="H61" s="116">
        <v>191</v>
      </c>
      <c r="I61" s="42"/>
      <c r="J61" s="125" t="s">
        <v>380</v>
      </c>
      <c r="K61" s="117" t="s">
        <v>311</v>
      </c>
      <c r="L61" s="119">
        <v>1</v>
      </c>
      <c r="M61" s="126">
        <v>100</v>
      </c>
      <c r="N61" s="120">
        <v>100</v>
      </c>
      <c r="O61" s="26"/>
      <c r="P61" s="15" t="e">
        <f>SUMIF('[1]Planned Maint v6.2 CSV File'!A:A,J61,'[1]Planned Maint v6.2 CSV File'!I:I)</f>
        <v>#VALUE!</v>
      </c>
      <c r="Q61" s="16">
        <f t="shared" si="8"/>
        <v>100</v>
      </c>
      <c r="R61" s="52" t="str">
        <f>IF(J61="Prov Sum","",IF(MATCH(J61,'[1]Packet Rate Library'!J:J,0),VLOOKUP(J61,'[1]Packet Rate Library'!J:T,9,FALSE),""))</f>
        <v/>
      </c>
      <c r="S61" s="53" t="s">
        <v>382</v>
      </c>
      <c r="T61" s="16">
        <f t="shared" si="9"/>
        <v>100</v>
      </c>
      <c r="V61" s="117" t="s">
        <v>311</v>
      </c>
      <c r="W61" s="119">
        <v>1</v>
      </c>
      <c r="X61" s="126" t="s">
        <v>382</v>
      </c>
      <c r="Y61" s="91">
        <v>100</v>
      </c>
      <c r="Z61" s="26"/>
      <c r="AA61" s="100">
        <v>0</v>
      </c>
      <c r="AB61" s="101">
        <f t="shared" si="11"/>
        <v>0</v>
      </c>
      <c r="AC61" s="103">
        <v>0</v>
      </c>
      <c r="AD61" s="104">
        <f t="shared" si="12"/>
        <v>0</v>
      </c>
      <c r="AE61" s="157">
        <f t="shared" si="3"/>
        <v>0</v>
      </c>
    </row>
    <row r="62" spans="1:31" ht="16.5" thickBot="1" x14ac:dyDescent="0.3">
      <c r="A62" s="29"/>
      <c r="B62" s="112" t="s">
        <v>71</v>
      </c>
      <c r="C62" s="113" t="s">
        <v>341</v>
      </c>
      <c r="D62" s="114" t="s">
        <v>25</v>
      </c>
      <c r="E62" s="127" t="s">
        <v>432</v>
      </c>
      <c r="F62" s="42"/>
      <c r="G62" s="42"/>
      <c r="H62" s="116">
        <v>192</v>
      </c>
      <c r="I62" s="42"/>
      <c r="J62" s="125" t="s">
        <v>380</v>
      </c>
      <c r="K62" s="117" t="s">
        <v>311</v>
      </c>
      <c r="L62" s="119">
        <v>1</v>
      </c>
      <c r="M62" s="126">
        <v>100</v>
      </c>
      <c r="N62" s="120">
        <v>100</v>
      </c>
      <c r="O62" s="26"/>
      <c r="P62" s="15" t="e">
        <f>SUMIF('[1]Planned Maint v6.2 CSV File'!A:A,J62,'[1]Planned Maint v6.2 CSV File'!I:I)</f>
        <v>#VALUE!</v>
      </c>
      <c r="Q62" s="16">
        <f t="shared" si="8"/>
        <v>100</v>
      </c>
      <c r="R62" s="52" t="str">
        <f>IF(J62="Prov Sum","",IF(MATCH(J62,'[1]Packet Rate Library'!J:J,0),VLOOKUP(J62,'[1]Packet Rate Library'!J:T,9,FALSE),""))</f>
        <v/>
      </c>
      <c r="S62" s="53" t="s">
        <v>382</v>
      </c>
      <c r="T62" s="16">
        <f t="shared" si="9"/>
        <v>100</v>
      </c>
      <c r="V62" s="117" t="s">
        <v>311</v>
      </c>
      <c r="W62" s="119">
        <v>1</v>
      </c>
      <c r="X62" s="126" t="s">
        <v>382</v>
      </c>
      <c r="Y62" s="91">
        <v>100</v>
      </c>
      <c r="Z62" s="26"/>
      <c r="AA62" s="100">
        <v>0</v>
      </c>
      <c r="AB62" s="101">
        <f t="shared" si="11"/>
        <v>0</v>
      </c>
      <c r="AC62" s="103">
        <v>0</v>
      </c>
      <c r="AD62" s="104">
        <f t="shared" si="12"/>
        <v>0</v>
      </c>
      <c r="AE62" s="157">
        <f t="shared" si="3"/>
        <v>0</v>
      </c>
    </row>
    <row r="63" spans="1:31" ht="16.5" thickBot="1" x14ac:dyDescent="0.3">
      <c r="A63" s="29"/>
      <c r="B63" s="112" t="s">
        <v>71</v>
      </c>
      <c r="C63" s="113" t="s">
        <v>341</v>
      </c>
      <c r="D63" s="114" t="s">
        <v>25</v>
      </c>
      <c r="E63" s="127" t="s">
        <v>433</v>
      </c>
      <c r="F63" s="42"/>
      <c r="G63" s="42"/>
      <c r="H63" s="116">
        <v>193</v>
      </c>
      <c r="I63" s="42"/>
      <c r="J63" s="125" t="s">
        <v>380</v>
      </c>
      <c r="K63" s="117" t="s">
        <v>311</v>
      </c>
      <c r="L63" s="119">
        <v>1</v>
      </c>
      <c r="M63" s="126">
        <v>100</v>
      </c>
      <c r="N63" s="120">
        <v>100</v>
      </c>
      <c r="O63" s="26"/>
      <c r="P63" s="15" t="e">
        <f>SUMIF('[1]Planned Maint v6.2 CSV File'!A:A,J63,'[1]Planned Maint v6.2 CSV File'!I:I)</f>
        <v>#VALUE!</v>
      </c>
      <c r="Q63" s="16">
        <f t="shared" si="8"/>
        <v>100</v>
      </c>
      <c r="R63" s="52" t="str">
        <f>IF(J63="Prov Sum","",IF(MATCH(J63,'[1]Packet Rate Library'!J:J,0),VLOOKUP(J63,'[1]Packet Rate Library'!J:T,9,FALSE),""))</f>
        <v/>
      </c>
      <c r="S63" s="53" t="s">
        <v>382</v>
      </c>
      <c r="T63" s="16">
        <f t="shared" si="9"/>
        <v>100</v>
      </c>
      <c r="V63" s="117" t="s">
        <v>311</v>
      </c>
      <c r="W63" s="119">
        <v>1</v>
      </c>
      <c r="X63" s="126" t="s">
        <v>382</v>
      </c>
      <c r="Y63" s="91">
        <v>100</v>
      </c>
      <c r="Z63" s="26"/>
      <c r="AA63" s="100">
        <v>0</v>
      </c>
      <c r="AB63" s="101">
        <f t="shared" si="11"/>
        <v>0</v>
      </c>
      <c r="AC63" s="103">
        <v>0</v>
      </c>
      <c r="AD63" s="104">
        <f t="shared" si="12"/>
        <v>0</v>
      </c>
      <c r="AE63" s="157">
        <f t="shared" si="3"/>
        <v>0</v>
      </c>
    </row>
    <row r="64" spans="1:31" ht="16.5" thickBot="1" x14ac:dyDescent="0.3">
      <c r="A64" s="29"/>
      <c r="B64" s="112" t="s">
        <v>71</v>
      </c>
      <c r="C64" s="113" t="s">
        <v>341</v>
      </c>
      <c r="D64" s="114" t="s">
        <v>25</v>
      </c>
      <c r="E64" s="127" t="s">
        <v>434</v>
      </c>
      <c r="F64" s="42"/>
      <c r="G64" s="42"/>
      <c r="H64" s="116">
        <v>194</v>
      </c>
      <c r="I64" s="42"/>
      <c r="J64" s="125" t="s">
        <v>380</v>
      </c>
      <c r="K64" s="117" t="s">
        <v>311</v>
      </c>
      <c r="L64" s="119">
        <v>1</v>
      </c>
      <c r="M64" s="126">
        <v>350</v>
      </c>
      <c r="N64" s="120">
        <v>350</v>
      </c>
      <c r="O64" s="26"/>
      <c r="P64" s="15" t="e">
        <f>SUMIF('[1]Planned Maint v6.2 CSV File'!A:A,J64,'[1]Planned Maint v6.2 CSV File'!I:I)</f>
        <v>#VALUE!</v>
      </c>
      <c r="Q64" s="16">
        <f t="shared" si="8"/>
        <v>350</v>
      </c>
      <c r="R64" s="52" t="str">
        <f>IF(J64="Prov Sum","",IF(MATCH(J64,'[1]Packet Rate Library'!J:J,0),VLOOKUP(J64,'[1]Packet Rate Library'!J:T,9,FALSE),""))</f>
        <v/>
      </c>
      <c r="S64" s="53" t="s">
        <v>382</v>
      </c>
      <c r="T64" s="16">
        <f t="shared" si="9"/>
        <v>350</v>
      </c>
      <c r="V64" s="117" t="s">
        <v>311</v>
      </c>
      <c r="W64" s="119">
        <v>1</v>
      </c>
      <c r="X64" s="126" t="s">
        <v>382</v>
      </c>
      <c r="Y64" s="91">
        <v>350</v>
      </c>
      <c r="Z64" s="26"/>
      <c r="AA64" s="100">
        <v>0</v>
      </c>
      <c r="AB64" s="101">
        <f t="shared" si="11"/>
        <v>0</v>
      </c>
      <c r="AC64" s="103">
        <v>0</v>
      </c>
      <c r="AD64" s="104">
        <f t="shared" si="12"/>
        <v>0</v>
      </c>
      <c r="AE64" s="157">
        <f t="shared" si="3"/>
        <v>0</v>
      </c>
    </row>
    <row r="65" spans="1:31" ht="15.75" thickBot="1" x14ac:dyDescent="0.3">
      <c r="A65" s="29"/>
      <c r="B65" s="30"/>
      <c r="C65" s="31"/>
      <c r="D65" s="32"/>
      <c r="E65" s="33"/>
      <c r="F65" s="29"/>
      <c r="G65" s="29"/>
      <c r="H65" s="34"/>
      <c r="I65" s="29"/>
      <c r="J65" s="35"/>
      <c r="K65" s="29"/>
      <c r="L65" s="36"/>
      <c r="M65" s="35"/>
      <c r="N65" s="25"/>
      <c r="O65" s="26"/>
      <c r="P65" s="24"/>
      <c r="Q65" s="50"/>
      <c r="R65" s="50"/>
      <c r="S65" s="50"/>
      <c r="T65" s="50"/>
      <c r="V65" s="29"/>
      <c r="W65" s="36"/>
      <c r="X65" s="35"/>
      <c r="Y65" s="25"/>
      <c r="Z65" s="26"/>
      <c r="AA65" s="24"/>
      <c r="AB65" s="50"/>
      <c r="AC65" s="50"/>
      <c r="AD65" s="50"/>
    </row>
    <row r="66" spans="1:31" ht="15.75" thickBot="1" x14ac:dyDescent="0.3">
      <c r="S66" s="88" t="s">
        <v>5</v>
      </c>
      <c r="T66" s="89">
        <f>SUM(T8:T64)</f>
        <v>29788.850418999995</v>
      </c>
      <c r="U66" s="84"/>
      <c r="V66" s="29"/>
      <c r="W66" s="36"/>
      <c r="X66" s="88" t="s">
        <v>5</v>
      </c>
      <c r="Y66" s="89">
        <f>SUM(Y8:Y64)</f>
        <v>29788.850418999995</v>
      </c>
      <c r="Z66" s="26"/>
      <c r="AA66" s="98"/>
      <c r="AB66" s="143">
        <f>SUM(AB8:AB64)</f>
        <v>0</v>
      </c>
      <c r="AC66" s="98"/>
      <c r="AD66" s="144">
        <f>SUM(AD8:AD64)</f>
        <v>0</v>
      </c>
      <c r="AE66" s="156">
        <f>SUM(AE8:AE64)</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6 S18:S24 S26:S27 S29 S31:S35 S37:S44 S46:S64 X8:X9 X11 X13:X16 X18:X24 X26:X27 X29 X31:X35 X37:X44 X46:X49" xr:uid="{00000000-0002-0000-1200-000000000000}">
      <formula1>P8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zoomScale="80" zoomScaleNormal="80" workbookViewId="0">
      <selection activeCell="G41" sqref="G41"/>
    </sheetView>
  </sheetViews>
  <sheetFormatPr defaultRowHeight="15" x14ac:dyDescent="0.25"/>
  <cols>
    <col min="1" max="1" width="3.85546875" customWidth="1"/>
    <col min="2" max="2" width="34.42578125" customWidth="1"/>
    <col min="3" max="3" width="21.5703125" style="199" customWidth="1"/>
    <col min="4" max="5" width="21.5703125" style="200" customWidth="1"/>
  </cols>
  <sheetData>
    <row r="1" spans="1:5" s="170" customFormat="1" x14ac:dyDescent="0.25">
      <c r="B1" s="170" t="s">
        <v>617</v>
      </c>
      <c r="C1" s="232"/>
      <c r="D1" s="233"/>
      <c r="E1" s="233"/>
    </row>
    <row r="2" spans="1:5" s="170" customFormat="1" x14ac:dyDescent="0.25">
      <c r="C2" s="232"/>
      <c r="D2" s="233"/>
      <c r="E2" s="233"/>
    </row>
    <row r="3" spans="1:5" s="170" customFormat="1" x14ac:dyDescent="0.25">
      <c r="B3" s="170" t="s">
        <v>618</v>
      </c>
      <c r="C3" s="232"/>
      <c r="D3" s="233"/>
      <c r="E3" s="233"/>
    </row>
    <row r="4" spans="1:5" s="170" customFormat="1" x14ac:dyDescent="0.25">
      <c r="C4" s="232"/>
      <c r="D4" s="233"/>
      <c r="E4" s="233"/>
    </row>
    <row r="5" spans="1:5" s="170" customFormat="1" x14ac:dyDescent="0.25">
      <c r="B5" s="170" t="s">
        <v>619</v>
      </c>
      <c r="C5" s="232"/>
      <c r="D5" s="233"/>
      <c r="E5" s="233"/>
    </row>
    <row r="6" spans="1:5" s="170" customFormat="1" ht="15.75" thickBot="1" x14ac:dyDescent="0.3">
      <c r="C6" s="232"/>
      <c r="D6" s="233"/>
      <c r="E6" s="233"/>
    </row>
    <row r="7" spans="1:5" ht="28.9" customHeight="1" thickBot="1" x14ac:dyDescent="0.3">
      <c r="C7" s="159" t="s">
        <v>547</v>
      </c>
      <c r="D7" s="161" t="s">
        <v>549</v>
      </c>
      <c r="E7" s="163" t="s">
        <v>550</v>
      </c>
    </row>
    <row r="8" spans="1:5" ht="16.5" thickBot="1" x14ac:dyDescent="0.3">
      <c r="A8" s="1"/>
      <c r="B8" s="196" t="s">
        <v>0</v>
      </c>
      <c r="C8" s="201" t="s">
        <v>548</v>
      </c>
      <c r="D8" s="202" t="s">
        <v>548</v>
      </c>
      <c r="E8" s="203" t="s">
        <v>548</v>
      </c>
    </row>
    <row r="9" spans="1:5" ht="15.75" thickTop="1" x14ac:dyDescent="0.25">
      <c r="B9" s="197" t="s">
        <v>525</v>
      </c>
      <c r="C9" s="160">
        <f>'1-44 Denyer House'!AB36</f>
        <v>52798.598999999987</v>
      </c>
      <c r="D9" s="162">
        <f>'1-44 Denyer House'!AD36</f>
        <v>0</v>
      </c>
      <c r="E9" s="164">
        <f>C9-D9</f>
        <v>52798.598999999987</v>
      </c>
    </row>
    <row r="10" spans="1:5" x14ac:dyDescent="0.25">
      <c r="B10" s="197" t="s">
        <v>526</v>
      </c>
      <c r="C10" s="160">
        <f>'1-10 Lissenden Mansions'!AB51</f>
        <v>0</v>
      </c>
      <c r="D10" s="162">
        <f>'1-10 Lissenden Mansions'!AD51</f>
        <v>0</v>
      </c>
      <c r="E10" s="164">
        <f t="shared" ref="E10:E35" si="0">C10-D10</f>
        <v>0</v>
      </c>
    </row>
    <row r="11" spans="1:5" x14ac:dyDescent="0.25">
      <c r="B11" s="197" t="s">
        <v>527</v>
      </c>
      <c r="C11" s="160">
        <f>'25 Troyes House'!AB32</f>
        <v>8614.41</v>
      </c>
      <c r="D11" s="162">
        <f>'25 Troyes House'!AD32</f>
        <v>0</v>
      </c>
      <c r="E11" s="164">
        <f t="shared" si="0"/>
        <v>8614.41</v>
      </c>
    </row>
    <row r="12" spans="1:5" x14ac:dyDescent="0.25">
      <c r="B12" s="197" t="s">
        <v>528</v>
      </c>
      <c r="C12" s="160">
        <f>'11-20 Lissenden Mansions'!AB53</f>
        <v>0</v>
      </c>
      <c r="D12" s="162">
        <f>'11-20 Lissenden Mansions'!AD53</f>
        <v>0</v>
      </c>
      <c r="E12" s="164">
        <f t="shared" si="0"/>
        <v>0</v>
      </c>
    </row>
    <row r="13" spans="1:5" x14ac:dyDescent="0.25">
      <c r="B13" s="197" t="s">
        <v>529</v>
      </c>
      <c r="C13" s="160">
        <f>'5 Gillies Street'!AB45</f>
        <v>0</v>
      </c>
      <c r="D13" s="162">
        <f>'5 Gillies Street'!AD45</f>
        <v>0</v>
      </c>
      <c r="E13" s="164">
        <f t="shared" si="0"/>
        <v>0</v>
      </c>
    </row>
    <row r="14" spans="1:5" x14ac:dyDescent="0.25">
      <c r="B14" s="197" t="s">
        <v>530</v>
      </c>
      <c r="C14" s="160">
        <f>'8 Dale Street'!AB53</f>
        <v>0</v>
      </c>
      <c r="D14" s="162">
        <f>'8 Dale Street'!AD53</f>
        <v>0</v>
      </c>
      <c r="E14" s="164">
        <f t="shared" si="0"/>
        <v>0</v>
      </c>
    </row>
    <row r="15" spans="1:5" x14ac:dyDescent="0.25">
      <c r="B15" s="197" t="s">
        <v>531</v>
      </c>
      <c r="C15" s="160">
        <f>'11 Gillies Street'!AB56</f>
        <v>0</v>
      </c>
      <c r="D15" s="162">
        <f>'11 Gillies Street'!AD56</f>
        <v>0</v>
      </c>
      <c r="E15" s="164">
        <f t="shared" si="0"/>
        <v>0</v>
      </c>
    </row>
    <row r="16" spans="1:5" x14ac:dyDescent="0.25">
      <c r="B16" s="197" t="s">
        <v>532</v>
      </c>
      <c r="C16" s="160">
        <f>'30 Grove Terrace'!AB47</f>
        <v>0</v>
      </c>
      <c r="D16" s="162">
        <f>'30 Grove Terrace'!AD47</f>
        <v>0</v>
      </c>
      <c r="E16" s="164">
        <f t="shared" si="0"/>
        <v>0</v>
      </c>
    </row>
    <row r="17" spans="2:5" x14ac:dyDescent="0.25">
      <c r="B17" s="197" t="s">
        <v>533</v>
      </c>
      <c r="C17" s="160">
        <f>'25 Elaine Grove'!AB58</f>
        <v>3401.2250999999997</v>
      </c>
      <c r="D17" s="162">
        <f>'25 Elaine Grove'!AD58</f>
        <v>0</v>
      </c>
      <c r="E17" s="164">
        <f t="shared" si="0"/>
        <v>3401.2250999999997</v>
      </c>
    </row>
    <row r="18" spans="2:5" x14ac:dyDescent="0.25">
      <c r="B18" s="197" t="s">
        <v>534</v>
      </c>
      <c r="C18" s="160">
        <f>'130 POW Road'!AB60</f>
        <v>0</v>
      </c>
      <c r="D18" s="162">
        <f>'130 POW Road'!AD60</f>
        <v>0</v>
      </c>
      <c r="E18" s="164">
        <f t="shared" si="0"/>
        <v>0</v>
      </c>
    </row>
    <row r="19" spans="2:5" x14ac:dyDescent="0.25">
      <c r="B19" s="197" t="s">
        <v>535</v>
      </c>
      <c r="C19" s="160">
        <f>'25 Herbert Street '!AB49</f>
        <v>0</v>
      </c>
      <c r="D19" s="162">
        <f>'25 Herbert Street '!AD49</f>
        <v>0</v>
      </c>
      <c r="E19" s="164">
        <f t="shared" si="0"/>
        <v>0</v>
      </c>
    </row>
    <row r="20" spans="2:5" x14ac:dyDescent="0.25">
      <c r="B20" s="197" t="s">
        <v>536</v>
      </c>
      <c r="C20" s="160">
        <f>'128 POW Road'!AB50</f>
        <v>0</v>
      </c>
      <c r="D20" s="162">
        <f>'128 POW Road'!AD50</f>
        <v>0</v>
      </c>
      <c r="E20" s="164">
        <f t="shared" si="0"/>
        <v>0</v>
      </c>
    </row>
    <row r="21" spans="2:5" x14ac:dyDescent="0.25">
      <c r="B21" s="197" t="s">
        <v>537</v>
      </c>
      <c r="C21" s="160">
        <f>'10 Gillies Street'!AB34</f>
        <v>0</v>
      </c>
      <c r="D21" s="162">
        <f>'10 Gillies Street'!AD34</f>
        <v>0</v>
      </c>
      <c r="E21" s="164">
        <f t="shared" si="0"/>
        <v>0</v>
      </c>
    </row>
    <row r="22" spans="2:5" x14ac:dyDescent="0.25">
      <c r="B22" s="197" t="s">
        <v>538</v>
      </c>
      <c r="C22" s="160">
        <f>'17 Ascham Street'!AB51</f>
        <v>0</v>
      </c>
      <c r="D22" s="162">
        <f>'17 Ascham Street'!AD51</f>
        <v>0</v>
      </c>
      <c r="E22" s="164">
        <f t="shared" si="0"/>
        <v>0</v>
      </c>
    </row>
    <row r="23" spans="2:5" x14ac:dyDescent="0.25">
      <c r="B23" s="197" t="s">
        <v>539</v>
      </c>
      <c r="C23" s="160">
        <f>'13 Doynton Street'!AB44</f>
        <v>1177.3915999999999</v>
      </c>
      <c r="D23" s="162">
        <f>'13 Doynton Street'!AD44</f>
        <v>0</v>
      </c>
      <c r="E23" s="164">
        <f t="shared" si="0"/>
        <v>1177.3915999999999</v>
      </c>
    </row>
    <row r="24" spans="2:5" x14ac:dyDescent="0.25">
      <c r="B24" s="197" t="s">
        <v>540</v>
      </c>
      <c r="C24" s="160">
        <f>'111 Chetwynd Road'!AB66</f>
        <v>0</v>
      </c>
      <c r="D24" s="162">
        <f>'111 Chetwynd Road'!AD66</f>
        <v>0</v>
      </c>
      <c r="E24" s="164">
        <f t="shared" si="0"/>
        <v>0</v>
      </c>
    </row>
    <row r="25" spans="2:5" x14ac:dyDescent="0.25">
      <c r="B25" s="197" t="s">
        <v>541</v>
      </c>
      <c r="C25" s="160">
        <f>'19 Ascham Street'!AB66</f>
        <v>0</v>
      </c>
      <c r="D25" s="162">
        <f>'19 Ascham Street'!AD66</f>
        <v>0</v>
      </c>
      <c r="E25" s="164">
        <f t="shared" si="0"/>
        <v>0</v>
      </c>
    </row>
    <row r="26" spans="2:5" x14ac:dyDescent="0.25">
      <c r="B26" s="197" t="s">
        <v>592</v>
      </c>
      <c r="C26" s="160">
        <f>'66 Leverton Street'!AB40</f>
        <v>0</v>
      </c>
      <c r="D26" s="162">
        <f>'66 Leverton Street'!AD40</f>
        <v>0</v>
      </c>
      <c r="E26" s="164">
        <f t="shared" si="0"/>
        <v>0</v>
      </c>
    </row>
    <row r="27" spans="2:5" x14ac:dyDescent="0.25">
      <c r="B27" s="197" t="s">
        <v>542</v>
      </c>
      <c r="C27" s="160">
        <f>'13 Oseney Street'!AB60</f>
        <v>0</v>
      </c>
      <c r="D27" s="162">
        <f>'13 Oseney Street'!AD60</f>
        <v>0</v>
      </c>
      <c r="E27" s="164">
        <f t="shared" si="0"/>
        <v>0</v>
      </c>
    </row>
    <row r="28" spans="2:5" x14ac:dyDescent="0.25">
      <c r="B28" s="197" t="s">
        <v>543</v>
      </c>
      <c r="C28" s="160">
        <f>'29 Grove Terrace'!AB46</f>
        <v>0</v>
      </c>
      <c r="D28" s="162">
        <f>'29 Grove Terrace'!AD46</f>
        <v>0</v>
      </c>
      <c r="E28" s="164">
        <f t="shared" si="0"/>
        <v>0</v>
      </c>
    </row>
    <row r="29" spans="2:5" x14ac:dyDescent="0.25">
      <c r="B29" s="197" t="s">
        <v>544</v>
      </c>
      <c r="C29" s="160">
        <f>'28 Leighton Road'!AB66</f>
        <v>0</v>
      </c>
      <c r="D29" s="162">
        <f>'28 Leighton Road'!AD66</f>
        <v>0</v>
      </c>
      <c r="E29" s="164">
        <f t="shared" si="0"/>
        <v>0</v>
      </c>
    </row>
    <row r="30" spans="2:5" x14ac:dyDescent="0.25">
      <c r="B30" s="197" t="s">
        <v>545</v>
      </c>
      <c r="C30" s="160">
        <f>'13 Mortimer Terrace'!AB52</f>
        <v>0</v>
      </c>
      <c r="D30" s="162">
        <f>'13 Mortimer Terrace'!AD52</f>
        <v>0</v>
      </c>
      <c r="E30" s="164">
        <f t="shared" si="0"/>
        <v>0</v>
      </c>
    </row>
    <row r="31" spans="2:5" x14ac:dyDescent="0.25">
      <c r="B31" s="197" t="s">
        <v>546</v>
      </c>
      <c r="C31" s="160">
        <f>'13 Winscombe Terrace'!AB45</f>
        <v>0</v>
      </c>
      <c r="D31" s="162">
        <f>'13 Winscombe Terrace'!AD45</f>
        <v>0</v>
      </c>
      <c r="E31" s="164">
        <f t="shared" si="0"/>
        <v>0</v>
      </c>
    </row>
    <row r="32" spans="2:5" x14ac:dyDescent="0.25">
      <c r="B32" s="197"/>
      <c r="C32" s="160"/>
      <c r="D32" s="162"/>
      <c r="E32" s="164"/>
    </row>
    <row r="33" spans="2:5" x14ac:dyDescent="0.25">
      <c r="B33" s="197" t="s">
        <v>603</v>
      </c>
      <c r="C33" s="160">
        <f>'Project Overheads &amp; Scaffold'!U57</f>
        <v>72701.013696069043</v>
      </c>
      <c r="D33" s="162">
        <f>'Project Overheads &amp; Scaffold'!W57</f>
        <v>0</v>
      </c>
      <c r="E33" s="164">
        <f t="shared" si="0"/>
        <v>72701.013696069043</v>
      </c>
    </row>
    <row r="34" spans="2:5" x14ac:dyDescent="0.25">
      <c r="B34" s="197"/>
      <c r="C34" s="160"/>
      <c r="D34" s="162"/>
      <c r="E34" s="164"/>
    </row>
    <row r="35" spans="2:5" x14ac:dyDescent="0.25">
      <c r="B35" s="197" t="s">
        <v>604</v>
      </c>
      <c r="C35" s="160">
        <f>SUM(C9:C34)*0.04</f>
        <v>5547.7055758427623</v>
      </c>
      <c r="D35" s="162">
        <f>SUM(D9:D34)*0.04</f>
        <v>0</v>
      </c>
      <c r="E35" s="164">
        <f t="shared" si="0"/>
        <v>5547.7055758427623</v>
      </c>
    </row>
    <row r="36" spans="2:5" ht="15.75" thickBot="1" x14ac:dyDescent="0.3">
      <c r="B36" s="197"/>
      <c r="C36" s="204"/>
      <c r="D36" s="205"/>
      <c r="E36" s="206"/>
    </row>
    <row r="37" spans="2:5" ht="17.25" thickTop="1" thickBot="1" x14ac:dyDescent="0.3">
      <c r="B37" s="198" t="s">
        <v>5</v>
      </c>
      <c r="C37" s="207">
        <f>SUM(C9:C36)</f>
        <v>144240.34497191181</v>
      </c>
      <c r="D37" s="208">
        <f>SUM(D9:D36)</f>
        <v>0</v>
      </c>
      <c r="E37" s="209">
        <f>SUM(E9:E36)</f>
        <v>144240.34497191181</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AE66"/>
  <sheetViews>
    <sheetView topLeftCell="B1" zoomScale="70" zoomScaleNormal="70" workbookViewId="0">
      <pane xSplit="9" ySplit="5" topLeftCell="K6" activePane="bottomRight" state="frozen"/>
      <selection activeCell="B1" sqref="B1"/>
      <selection pane="topRight" activeCell="K1" sqref="K1"/>
      <selection pane="bottomLeft" activeCell="B6" sqref="B6"/>
      <selection pane="bottomRight" activeCell="K6" sqref="K6"/>
    </sheetView>
  </sheetViews>
  <sheetFormatPr defaultRowHeight="15" x14ac:dyDescent="0.25"/>
  <cols>
    <col min="1" max="1" width="14.5703125" hidden="1" customWidth="1"/>
    <col min="2" max="2" width="18.140625" customWidth="1"/>
    <col min="3" max="3" width="22.7109375" customWidth="1"/>
    <col min="4" max="4" width="12.7109375" customWidth="1"/>
    <col min="5" max="5" width="83"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474</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132</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132</v>
      </c>
      <c r="C7" s="6" t="s">
        <v>372</v>
      </c>
      <c r="D7" s="7" t="s">
        <v>379</v>
      </c>
      <c r="E7" s="8"/>
      <c r="F7" s="42"/>
      <c r="G7" s="42"/>
      <c r="H7" s="10"/>
      <c r="I7" s="42"/>
      <c r="J7" s="11"/>
      <c r="K7" s="11"/>
      <c r="L7" s="11"/>
      <c r="M7" s="11"/>
      <c r="N7" s="11"/>
      <c r="O7" s="26"/>
      <c r="P7" s="24"/>
      <c r="Q7" s="50"/>
      <c r="R7" s="50"/>
      <c r="S7" s="50"/>
      <c r="T7" s="50"/>
      <c r="AA7" s="98"/>
      <c r="AB7" s="98"/>
      <c r="AC7" s="98"/>
      <c r="AD7" s="98"/>
    </row>
    <row r="8" spans="1:31" ht="75.75" thickBot="1" x14ac:dyDescent="0.3">
      <c r="A8" s="42"/>
      <c r="B8" s="5" t="s">
        <v>132</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30.75" thickBot="1" x14ac:dyDescent="0.3">
      <c r="A9" s="42"/>
      <c r="B9" s="5" t="s">
        <v>132</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59" si="0">W9*X9</f>
        <v>399.99552</v>
      </c>
      <c r="Z9" s="26"/>
      <c r="AA9" s="100">
        <v>0</v>
      </c>
      <c r="AB9" s="101">
        <f t="shared" ref="AB9:AB49" si="1">Y9*AA9</f>
        <v>0</v>
      </c>
      <c r="AC9" s="103">
        <v>0</v>
      </c>
      <c r="AD9" s="104">
        <f t="shared" ref="AD9:AD49" si="2">Y9*AC9</f>
        <v>0</v>
      </c>
      <c r="AE9" s="157">
        <f t="shared" ref="AE9:AE64" si="3">AB9-AD9</f>
        <v>0</v>
      </c>
    </row>
    <row r="10" spans="1:31" ht="15.75" thickBot="1" x14ac:dyDescent="0.3">
      <c r="A10" s="22"/>
      <c r="B10" s="5" t="s">
        <v>132</v>
      </c>
      <c r="C10" s="6" t="s">
        <v>308</v>
      </c>
      <c r="D10" s="7" t="s">
        <v>379</v>
      </c>
      <c r="E10" s="8"/>
      <c r="F10" s="9"/>
      <c r="G10" s="9"/>
      <c r="H10" s="10"/>
      <c r="I10" s="9"/>
      <c r="J10" s="11"/>
      <c r="K10" s="12"/>
      <c r="L10" s="51"/>
      <c r="M10" s="11"/>
      <c r="N10" s="14"/>
      <c r="O10" s="26"/>
      <c r="P10" s="24"/>
      <c r="Q10" s="50"/>
      <c r="R10" s="50"/>
      <c r="S10" s="50"/>
      <c r="T10" s="50"/>
      <c r="V10" s="12"/>
      <c r="W10" s="51"/>
      <c r="X10" s="50"/>
      <c r="Y10" s="91"/>
      <c r="Z10" s="26"/>
      <c r="AA10" s="100"/>
      <c r="AB10" s="101"/>
      <c r="AC10" s="103"/>
      <c r="AD10" s="104"/>
      <c r="AE10" s="157">
        <f t="shared" si="3"/>
        <v>0</v>
      </c>
    </row>
    <row r="11" spans="1:31" ht="30.75" thickBot="1" x14ac:dyDescent="0.3">
      <c r="A11" s="22"/>
      <c r="B11" s="5" t="s">
        <v>132</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132</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90.75" thickBot="1" x14ac:dyDescent="0.3">
      <c r="A13" s="22"/>
      <c r="B13" s="5" t="s">
        <v>132</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132</v>
      </c>
      <c r="C14" s="6" t="s">
        <v>285</v>
      </c>
      <c r="D14" s="7" t="s">
        <v>25</v>
      </c>
      <c r="E14" s="153" t="s">
        <v>524</v>
      </c>
      <c r="F14" s="9"/>
      <c r="G14" s="9"/>
      <c r="H14" s="10">
        <v>5.24</v>
      </c>
      <c r="I14" s="9"/>
      <c r="J14" s="11" t="s">
        <v>305</v>
      </c>
      <c r="K14" s="12" t="s">
        <v>139</v>
      </c>
      <c r="L14" s="51">
        <v>1</v>
      </c>
      <c r="M14" s="13">
        <v>140.12</v>
      </c>
      <c r="N14" s="14">
        <v>140.12</v>
      </c>
      <c r="O14" s="26"/>
      <c r="P14" s="15" t="e">
        <f>SUMIF('[1]Planned Maint v6.2 CSV File'!A:A,J14,'[1]Planned Maint v6.2 CSV File'!I:I)</f>
        <v>#VALUE!</v>
      </c>
      <c r="Q14" s="16" t="e">
        <f>IF(J14="PROV SUM",N14,L14*P14)</f>
        <v>#VALUE!</v>
      </c>
      <c r="R14" s="52">
        <f>IF(J14="Prov Sum","",IF(MATCH(J14,'[1]Packet Rate Library'!J:J,0),VLOOKUP(J14,'[1]Packet Rate Library'!J:T,9,FALSE),""))</f>
        <v>0</v>
      </c>
      <c r="S14" s="53">
        <v>119.102</v>
      </c>
      <c r="T14" s="16">
        <f>IF(J14="SC024",N14,IF(ISERROR(S14),"",IF(J14="PROV SUM",N14,L14*S14)))</f>
        <v>119.102</v>
      </c>
      <c r="V14" s="12" t="s">
        <v>139</v>
      </c>
      <c r="W14" s="51">
        <v>1</v>
      </c>
      <c r="X14" s="53">
        <v>119.102</v>
      </c>
      <c r="Y14" s="91">
        <f t="shared" si="0"/>
        <v>119.102</v>
      </c>
      <c r="Z14" s="26"/>
      <c r="AA14" s="100">
        <v>0</v>
      </c>
      <c r="AB14" s="101">
        <f t="shared" si="1"/>
        <v>0</v>
      </c>
      <c r="AC14" s="103">
        <v>0</v>
      </c>
      <c r="AD14" s="104">
        <f t="shared" si="2"/>
        <v>0</v>
      </c>
      <c r="AE14" s="157">
        <f t="shared" si="3"/>
        <v>0</v>
      </c>
    </row>
    <row r="15" spans="1:31" ht="45.75" thickBot="1" x14ac:dyDescent="0.3">
      <c r="A15" s="22"/>
      <c r="B15" s="5" t="s">
        <v>132</v>
      </c>
      <c r="C15" s="6" t="s">
        <v>285</v>
      </c>
      <c r="D15" s="7" t="s">
        <v>25</v>
      </c>
      <c r="E15" s="8" t="s">
        <v>297</v>
      </c>
      <c r="F15" s="9"/>
      <c r="G15" s="9"/>
      <c r="H15" s="10">
        <v>5.1400000000000103</v>
      </c>
      <c r="I15" s="9"/>
      <c r="J15" s="11" t="s">
        <v>298</v>
      </c>
      <c r="K15" s="12" t="s">
        <v>79</v>
      </c>
      <c r="L15" s="51">
        <v>4</v>
      </c>
      <c r="M15" s="13">
        <v>27.96</v>
      </c>
      <c r="N15" s="14">
        <v>111.84</v>
      </c>
      <c r="O15" s="26"/>
      <c r="P15" s="15" t="e">
        <f>SUMIF('[1]Planned Maint v6.2 CSV File'!A:A,J15,'[1]Planned Maint v6.2 CSV File'!I:I)</f>
        <v>#VALUE!</v>
      </c>
      <c r="Q15" s="16" t="e">
        <f>IF(J15="PROV SUM",N15,L15*P15)</f>
        <v>#VALUE!</v>
      </c>
      <c r="R15" s="52">
        <f>IF(J15="Prov Sum","",IF(MATCH(J15,'[1]Packet Rate Library'!J:J,0),VLOOKUP(J15,'[1]Packet Rate Library'!J:T,9,FALSE),""))</f>
        <v>0</v>
      </c>
      <c r="S15" s="53">
        <v>23.553504</v>
      </c>
      <c r="T15" s="16">
        <f>IF(J15="SC024",N15,IF(ISERROR(S15),"",IF(J15="PROV SUM",N15,L15*S15)))</f>
        <v>94.214016000000001</v>
      </c>
      <c r="V15" s="12" t="s">
        <v>79</v>
      </c>
      <c r="W15" s="51">
        <v>4</v>
      </c>
      <c r="X15" s="53">
        <v>23.553504</v>
      </c>
      <c r="Y15" s="91">
        <f t="shared" si="0"/>
        <v>94.214016000000001</v>
      </c>
      <c r="Z15" s="26"/>
      <c r="AA15" s="100">
        <v>0</v>
      </c>
      <c r="AB15" s="101">
        <f t="shared" si="1"/>
        <v>0</v>
      </c>
      <c r="AC15" s="103">
        <v>0</v>
      </c>
      <c r="AD15" s="104">
        <f t="shared" si="2"/>
        <v>0</v>
      </c>
      <c r="AE15" s="157">
        <f t="shared" si="3"/>
        <v>0</v>
      </c>
    </row>
    <row r="16" spans="1:31" ht="16.5" thickBot="1" x14ac:dyDescent="0.3">
      <c r="A16" s="22"/>
      <c r="B16" s="5" t="s">
        <v>132</v>
      </c>
      <c r="C16" s="6" t="s">
        <v>285</v>
      </c>
      <c r="D16" s="7" t="s">
        <v>25</v>
      </c>
      <c r="E16" s="8" t="s">
        <v>475</v>
      </c>
      <c r="F16" s="9"/>
      <c r="G16" s="9"/>
      <c r="H16" s="10">
        <v>5.3860000000000001</v>
      </c>
      <c r="I16" s="9"/>
      <c r="J16" s="11" t="s">
        <v>380</v>
      </c>
      <c r="K16" s="12" t="s">
        <v>381</v>
      </c>
      <c r="L16" s="51">
        <v>1</v>
      </c>
      <c r="M16" s="13">
        <v>300</v>
      </c>
      <c r="N16" s="14">
        <v>300</v>
      </c>
      <c r="O16" s="26"/>
      <c r="P16" s="15" t="e">
        <f>SUMIF('[1]Planned Maint v6.2 CSV File'!A:A,J16,'[1]Planned Maint v6.2 CSV File'!I:I)</f>
        <v>#VALUE!</v>
      </c>
      <c r="Q16" s="16">
        <f>IF(J16="PROV SUM",N16,L16*P16)</f>
        <v>300</v>
      </c>
      <c r="R16" s="52" t="str">
        <f>IF(J16="Prov Sum","",IF(MATCH(J16,'[1]Packet Rate Library'!J:J,0),VLOOKUP(J16,'[1]Packet Rate Library'!J:T,9,FALSE),""))</f>
        <v/>
      </c>
      <c r="S16" s="53" t="s">
        <v>382</v>
      </c>
      <c r="T16" s="16">
        <f>IF(J16="SC024",N16,IF(ISERROR(S16),"",IF(J16="PROV SUM",N16,L16*S16)))</f>
        <v>300</v>
      </c>
      <c r="V16" s="12" t="s">
        <v>381</v>
      </c>
      <c r="W16" s="51">
        <v>1</v>
      </c>
      <c r="X16" s="53" t="s">
        <v>382</v>
      </c>
      <c r="Y16" s="91">
        <v>300</v>
      </c>
      <c r="Z16" s="26"/>
      <c r="AA16" s="100">
        <v>0</v>
      </c>
      <c r="AB16" s="101">
        <f t="shared" si="1"/>
        <v>0</v>
      </c>
      <c r="AC16" s="103">
        <v>0</v>
      </c>
      <c r="AD16" s="104">
        <f t="shared" si="2"/>
        <v>0</v>
      </c>
      <c r="AE16" s="157">
        <f t="shared" si="3"/>
        <v>0</v>
      </c>
    </row>
    <row r="17" spans="1:31" ht="15.75" thickBot="1" x14ac:dyDescent="0.3">
      <c r="A17" s="22"/>
      <c r="B17" s="5" t="s">
        <v>132</v>
      </c>
      <c r="C17" s="54" t="s">
        <v>189</v>
      </c>
      <c r="D17" s="7" t="s">
        <v>379</v>
      </c>
      <c r="E17" s="8"/>
      <c r="F17" s="9"/>
      <c r="G17" s="9"/>
      <c r="H17" s="10"/>
      <c r="I17" s="9"/>
      <c r="J17" s="11"/>
      <c r="K17" s="12"/>
      <c r="L17" s="51"/>
      <c r="M17" s="11"/>
      <c r="N17" s="51"/>
      <c r="O17" s="26"/>
      <c r="P17" s="35"/>
      <c r="Q17" s="55"/>
      <c r="R17" s="55"/>
      <c r="S17" s="55"/>
      <c r="T17" s="55"/>
      <c r="V17" s="12"/>
      <c r="W17" s="51"/>
      <c r="X17" s="55"/>
      <c r="Y17" s="91"/>
      <c r="Z17" s="26"/>
      <c r="AA17" s="100"/>
      <c r="AB17" s="101"/>
      <c r="AC17" s="103"/>
      <c r="AD17" s="104"/>
      <c r="AE17" s="157">
        <f t="shared" si="3"/>
        <v>0</v>
      </c>
    </row>
    <row r="18" spans="1:31" ht="75.75" thickBot="1" x14ac:dyDescent="0.3">
      <c r="A18" s="22"/>
      <c r="B18" s="5" t="s">
        <v>132</v>
      </c>
      <c r="C18" s="54" t="s">
        <v>189</v>
      </c>
      <c r="D18" s="7" t="s">
        <v>25</v>
      </c>
      <c r="E18" s="8" t="s">
        <v>282</v>
      </c>
      <c r="F18" s="9"/>
      <c r="G18" s="9"/>
      <c r="H18" s="10">
        <v>6.11</v>
      </c>
      <c r="I18" s="9"/>
      <c r="J18" s="11" t="s">
        <v>283</v>
      </c>
      <c r="K18" s="12" t="s">
        <v>284</v>
      </c>
      <c r="L18" s="51">
        <v>1</v>
      </c>
      <c r="M18" s="13">
        <v>79.14</v>
      </c>
      <c r="N18" s="51">
        <v>79.14</v>
      </c>
      <c r="O18" s="26"/>
      <c r="P18" s="15" t="e">
        <f>SUMIF('[1]Planned Maint v6.2 CSV File'!A:A,J18,'[1]Planned Maint v6.2 CSV File'!I:I)</f>
        <v>#VALUE!</v>
      </c>
      <c r="Q18" s="16" t="e">
        <f t="shared" ref="Q18:Q28" si="4">IF(J18="PROV SUM",N18,L18*P18)</f>
        <v>#VALUE!</v>
      </c>
      <c r="R18" s="52">
        <f>IF(J18="Prov Sum","",IF(MATCH(J18,'[1]Packet Rate Library'!J:J,0),VLOOKUP(J18,'[1]Packet Rate Library'!J:T,9,FALSE),""))</f>
        <v>0</v>
      </c>
      <c r="S18" s="53">
        <v>63.312000000000005</v>
      </c>
      <c r="T18" s="16">
        <f t="shared" ref="T18:T28" si="5">IF(J18="SC024",N18,IF(ISERROR(S18),"",IF(J18="PROV SUM",N18,L18*S18)))</f>
        <v>63.312000000000005</v>
      </c>
      <c r="V18" s="12" t="s">
        <v>284</v>
      </c>
      <c r="W18" s="51">
        <v>1</v>
      </c>
      <c r="X18" s="53">
        <v>63.312000000000005</v>
      </c>
      <c r="Y18" s="91">
        <f t="shared" si="0"/>
        <v>63.312000000000005</v>
      </c>
      <c r="Z18" s="26"/>
      <c r="AA18" s="100">
        <v>0</v>
      </c>
      <c r="AB18" s="101">
        <f t="shared" si="1"/>
        <v>0</v>
      </c>
      <c r="AC18" s="103">
        <v>0</v>
      </c>
      <c r="AD18" s="104">
        <f t="shared" si="2"/>
        <v>0</v>
      </c>
      <c r="AE18" s="157">
        <f t="shared" si="3"/>
        <v>0</v>
      </c>
    </row>
    <row r="19" spans="1:31" ht="60.75" thickBot="1" x14ac:dyDescent="0.3">
      <c r="A19" s="22"/>
      <c r="B19" s="5" t="s">
        <v>132</v>
      </c>
      <c r="C19" s="54" t="s">
        <v>189</v>
      </c>
      <c r="D19" s="7" t="s">
        <v>25</v>
      </c>
      <c r="E19" s="8" t="s">
        <v>190</v>
      </c>
      <c r="F19" s="9"/>
      <c r="G19" s="9"/>
      <c r="H19" s="10">
        <v>6.82</v>
      </c>
      <c r="I19" s="9"/>
      <c r="J19" s="11" t="s">
        <v>191</v>
      </c>
      <c r="K19" s="12" t="s">
        <v>104</v>
      </c>
      <c r="L19" s="51">
        <v>12</v>
      </c>
      <c r="M19" s="13">
        <v>44.12</v>
      </c>
      <c r="N19" s="51">
        <v>529.44000000000005</v>
      </c>
      <c r="O19" s="26"/>
      <c r="P19" s="15" t="e">
        <f>SUMIF('[1]Planned Maint v6.2 CSV File'!A:A,J19,'[1]Planned Maint v6.2 CSV File'!I:I)</f>
        <v>#VALUE!</v>
      </c>
      <c r="Q19" s="16" t="e">
        <f t="shared" si="4"/>
        <v>#VALUE!</v>
      </c>
      <c r="R19" s="52">
        <f>IF(J19="Prov Sum","",IF(MATCH(J19,'[1]Packet Rate Library'!J:J,0),VLOOKUP(J19,'[1]Packet Rate Library'!J:T,9,FALSE),""))</f>
        <v>0</v>
      </c>
      <c r="S19" s="53">
        <v>31.986999999999998</v>
      </c>
      <c r="T19" s="16">
        <f t="shared" si="5"/>
        <v>383.84399999999999</v>
      </c>
      <c r="V19" s="12" t="s">
        <v>104</v>
      </c>
      <c r="W19" s="51">
        <v>12</v>
      </c>
      <c r="X19" s="53">
        <v>31.986999999999998</v>
      </c>
      <c r="Y19" s="91">
        <f t="shared" si="0"/>
        <v>383.84399999999999</v>
      </c>
      <c r="Z19" s="26"/>
      <c r="AA19" s="100">
        <v>0</v>
      </c>
      <c r="AB19" s="101">
        <f t="shared" si="1"/>
        <v>0</v>
      </c>
      <c r="AC19" s="103">
        <v>0</v>
      </c>
      <c r="AD19" s="104">
        <f t="shared" si="2"/>
        <v>0</v>
      </c>
      <c r="AE19" s="157">
        <f t="shared" si="3"/>
        <v>0</v>
      </c>
    </row>
    <row r="20" spans="1:31" ht="45.75" thickBot="1" x14ac:dyDescent="0.3">
      <c r="A20" s="22"/>
      <c r="B20" s="5" t="s">
        <v>132</v>
      </c>
      <c r="C20" s="54" t="s">
        <v>189</v>
      </c>
      <c r="D20" s="7" t="s">
        <v>25</v>
      </c>
      <c r="E20" s="8" t="s">
        <v>205</v>
      </c>
      <c r="F20" s="9"/>
      <c r="G20" s="9"/>
      <c r="H20" s="10">
        <v>6.16100000000002</v>
      </c>
      <c r="I20" s="9"/>
      <c r="J20" s="11" t="s">
        <v>206</v>
      </c>
      <c r="K20" s="12" t="s">
        <v>104</v>
      </c>
      <c r="L20" s="51">
        <v>10</v>
      </c>
      <c r="M20" s="13">
        <v>38.25</v>
      </c>
      <c r="N20" s="51">
        <v>382.5</v>
      </c>
      <c r="O20" s="26"/>
      <c r="P20" s="15" t="e">
        <f>SUMIF('[1]Planned Maint v6.2 CSV File'!A:A,J20,'[1]Planned Maint v6.2 CSV File'!I:I)</f>
        <v>#VALUE!</v>
      </c>
      <c r="Q20" s="16" t="e">
        <f t="shared" si="4"/>
        <v>#VALUE!</v>
      </c>
      <c r="R20" s="52">
        <f>IF(J20="Prov Sum","",IF(MATCH(J20,'[1]Packet Rate Library'!J:J,0),VLOOKUP(J20,'[1]Packet Rate Library'!J:T,9,FALSE),""))</f>
        <v>0</v>
      </c>
      <c r="S20" s="53">
        <v>27.731249999999999</v>
      </c>
      <c r="T20" s="16">
        <f t="shared" si="5"/>
        <v>277.3125</v>
      </c>
      <c r="V20" s="12" t="s">
        <v>104</v>
      </c>
      <c r="W20" s="51">
        <v>10</v>
      </c>
      <c r="X20" s="53">
        <v>27.731249999999999</v>
      </c>
      <c r="Y20" s="91">
        <f t="shared" si="0"/>
        <v>277.3125</v>
      </c>
      <c r="Z20" s="26"/>
      <c r="AA20" s="100">
        <v>0</v>
      </c>
      <c r="AB20" s="101">
        <f t="shared" si="1"/>
        <v>0</v>
      </c>
      <c r="AC20" s="103">
        <v>0</v>
      </c>
      <c r="AD20" s="104">
        <f t="shared" si="2"/>
        <v>0</v>
      </c>
      <c r="AE20" s="157">
        <f t="shared" si="3"/>
        <v>0</v>
      </c>
    </row>
    <row r="21" spans="1:31" ht="45.75" thickBot="1" x14ac:dyDescent="0.3">
      <c r="A21" s="22"/>
      <c r="B21" s="5" t="s">
        <v>132</v>
      </c>
      <c r="C21" s="54" t="s">
        <v>189</v>
      </c>
      <c r="D21" s="7" t="s">
        <v>25</v>
      </c>
      <c r="E21" s="8" t="s">
        <v>476</v>
      </c>
      <c r="F21" s="9"/>
      <c r="G21" s="9"/>
      <c r="H21" s="10">
        <v>6.1850000000000298</v>
      </c>
      <c r="I21" s="9"/>
      <c r="J21" s="11" t="s">
        <v>220</v>
      </c>
      <c r="K21" s="12" t="s">
        <v>79</v>
      </c>
      <c r="L21" s="51">
        <v>25</v>
      </c>
      <c r="M21" s="13">
        <v>11.01</v>
      </c>
      <c r="N21" s="51">
        <v>275.25</v>
      </c>
      <c r="O21" s="26"/>
      <c r="P21" s="15" t="e">
        <f>SUMIF('[1]Planned Maint v6.2 CSV File'!A:A,J21,'[1]Planned Maint v6.2 CSV File'!I:I)</f>
        <v>#VALUE!</v>
      </c>
      <c r="Q21" s="16" t="e">
        <f t="shared" si="4"/>
        <v>#VALUE!</v>
      </c>
      <c r="R21" s="52">
        <f>IF(J21="Prov Sum","",IF(MATCH(J21,'[1]Packet Rate Library'!J:J,0),VLOOKUP(J21,'[1]Packet Rate Library'!J:T,9,FALSE),""))</f>
        <v>0</v>
      </c>
      <c r="S21" s="53">
        <v>9.3584999999999994</v>
      </c>
      <c r="T21" s="16">
        <f t="shared" si="5"/>
        <v>233.96249999999998</v>
      </c>
      <c r="V21" s="12" t="s">
        <v>79</v>
      </c>
      <c r="W21" s="51">
        <v>25</v>
      </c>
      <c r="X21" s="53">
        <v>9.3584999999999994</v>
      </c>
      <c r="Y21" s="91">
        <f t="shared" si="0"/>
        <v>233.96249999999998</v>
      </c>
      <c r="Z21" s="26"/>
      <c r="AA21" s="100">
        <v>0</v>
      </c>
      <c r="AB21" s="101">
        <f t="shared" si="1"/>
        <v>0</v>
      </c>
      <c r="AC21" s="103">
        <v>0</v>
      </c>
      <c r="AD21" s="104">
        <f t="shared" si="2"/>
        <v>0</v>
      </c>
      <c r="AE21" s="157">
        <f t="shared" si="3"/>
        <v>0</v>
      </c>
    </row>
    <row r="22" spans="1:31" ht="30.75" thickBot="1" x14ac:dyDescent="0.3">
      <c r="A22" s="22"/>
      <c r="B22" s="5" t="s">
        <v>132</v>
      </c>
      <c r="C22" s="54" t="s">
        <v>189</v>
      </c>
      <c r="D22" s="7" t="s">
        <v>25</v>
      </c>
      <c r="E22" s="8" t="s">
        <v>240</v>
      </c>
      <c r="F22" s="9"/>
      <c r="G22" s="9"/>
      <c r="H22" s="10">
        <v>6.2180000000000399</v>
      </c>
      <c r="I22" s="9"/>
      <c r="J22" s="11" t="s">
        <v>241</v>
      </c>
      <c r="K22" s="12" t="s">
        <v>104</v>
      </c>
      <c r="L22" s="51">
        <v>15</v>
      </c>
      <c r="M22" s="13">
        <v>1.73</v>
      </c>
      <c r="N22" s="51">
        <v>25.95</v>
      </c>
      <c r="O22" s="26"/>
      <c r="P22" s="15" t="e">
        <f>SUMIF('[1]Planned Maint v6.2 CSV File'!A:A,J22,'[1]Planned Maint v6.2 CSV File'!I:I)</f>
        <v>#VALUE!</v>
      </c>
      <c r="Q22" s="16" t="e">
        <f t="shared" si="4"/>
        <v>#VALUE!</v>
      </c>
      <c r="R22" s="52">
        <f>IF(J22="Prov Sum","",IF(MATCH(J22,'[1]Packet Rate Library'!J:J,0),VLOOKUP(J22,'[1]Packet Rate Library'!J:T,9,FALSE),""))</f>
        <v>0</v>
      </c>
      <c r="S22" s="53">
        <v>1.4704999999999999</v>
      </c>
      <c r="T22" s="16">
        <f t="shared" si="5"/>
        <v>22.057499999999997</v>
      </c>
      <c r="V22" s="12" t="s">
        <v>104</v>
      </c>
      <c r="W22" s="51">
        <v>15</v>
      </c>
      <c r="X22" s="53">
        <v>1.4704999999999999</v>
      </c>
      <c r="Y22" s="91">
        <f t="shared" si="0"/>
        <v>22.057499999999997</v>
      </c>
      <c r="Z22" s="26"/>
      <c r="AA22" s="100">
        <v>0</v>
      </c>
      <c r="AB22" s="101">
        <f t="shared" si="1"/>
        <v>0</v>
      </c>
      <c r="AC22" s="103">
        <v>0</v>
      </c>
      <c r="AD22" s="104">
        <f t="shared" si="2"/>
        <v>0</v>
      </c>
      <c r="AE22" s="157">
        <f t="shared" si="3"/>
        <v>0</v>
      </c>
    </row>
    <row r="23" spans="1:31" ht="45.75" thickBot="1" x14ac:dyDescent="0.3">
      <c r="A23" s="22"/>
      <c r="B23" s="5" t="s">
        <v>132</v>
      </c>
      <c r="C23" s="54" t="s">
        <v>189</v>
      </c>
      <c r="D23" s="7" t="s">
        <v>25</v>
      </c>
      <c r="E23" s="8" t="s">
        <v>267</v>
      </c>
      <c r="F23" s="9"/>
      <c r="G23" s="9"/>
      <c r="H23" s="10">
        <v>6.2600000000000504</v>
      </c>
      <c r="I23" s="9"/>
      <c r="J23" s="11" t="s">
        <v>268</v>
      </c>
      <c r="K23" s="12" t="s">
        <v>104</v>
      </c>
      <c r="L23" s="51">
        <v>4</v>
      </c>
      <c r="M23" s="13">
        <v>3.74</v>
      </c>
      <c r="N23" s="51">
        <v>14.96</v>
      </c>
      <c r="O23" s="26"/>
      <c r="P23" s="15" t="e">
        <f>SUMIF('[1]Planned Maint v6.2 CSV File'!A:A,J23,'[1]Planned Maint v6.2 CSV File'!I:I)</f>
        <v>#VALUE!</v>
      </c>
      <c r="Q23" s="16" t="e">
        <f t="shared" si="4"/>
        <v>#VALUE!</v>
      </c>
      <c r="R23" s="52">
        <f>IF(J23="Prov Sum","",IF(MATCH(J23,'[1]Packet Rate Library'!J:J,0),VLOOKUP(J23,'[1]Packet Rate Library'!J:T,9,FALSE),""))</f>
        <v>0</v>
      </c>
      <c r="S23" s="53">
        <v>3.1790000000000003</v>
      </c>
      <c r="T23" s="16">
        <f t="shared" si="5"/>
        <v>12.716000000000001</v>
      </c>
      <c r="V23" s="12" t="s">
        <v>104</v>
      </c>
      <c r="W23" s="51">
        <v>4</v>
      </c>
      <c r="X23" s="53">
        <v>3.1790000000000003</v>
      </c>
      <c r="Y23" s="91">
        <f t="shared" si="0"/>
        <v>12.716000000000001</v>
      </c>
      <c r="Z23" s="26"/>
      <c r="AA23" s="100">
        <v>0</v>
      </c>
      <c r="AB23" s="101">
        <f t="shared" si="1"/>
        <v>0</v>
      </c>
      <c r="AC23" s="103">
        <v>0</v>
      </c>
      <c r="AD23" s="104">
        <f t="shared" si="2"/>
        <v>0</v>
      </c>
      <c r="AE23" s="157">
        <f t="shared" si="3"/>
        <v>0</v>
      </c>
    </row>
    <row r="24" spans="1:31" ht="30.75" thickBot="1" x14ac:dyDescent="0.3">
      <c r="A24" s="22"/>
      <c r="B24" s="5" t="s">
        <v>132</v>
      </c>
      <c r="C24" s="54" t="s">
        <v>189</v>
      </c>
      <c r="D24" s="7" t="s">
        <v>25</v>
      </c>
      <c r="E24" s="8" t="s">
        <v>441</v>
      </c>
      <c r="F24" s="9"/>
      <c r="G24" s="9"/>
      <c r="H24" s="10">
        <v>6.2620000000000502</v>
      </c>
      <c r="I24" s="9"/>
      <c r="J24" s="11" t="s">
        <v>270</v>
      </c>
      <c r="K24" s="12" t="s">
        <v>79</v>
      </c>
      <c r="L24" s="51">
        <v>15</v>
      </c>
      <c r="M24" s="13">
        <v>16.86</v>
      </c>
      <c r="N24" s="51">
        <v>252.9</v>
      </c>
      <c r="O24" s="26"/>
      <c r="P24" s="15" t="e">
        <f>SUMIF('[1]Planned Maint v6.2 CSV File'!A:A,J24,'[1]Planned Maint v6.2 CSV File'!I:I)</f>
        <v>#VALUE!</v>
      </c>
      <c r="Q24" s="16" t="e">
        <f t="shared" si="4"/>
        <v>#VALUE!</v>
      </c>
      <c r="R24" s="52">
        <f>IF(J24="Prov Sum","",IF(MATCH(J24,'[1]Packet Rate Library'!J:J,0),VLOOKUP(J24,'[1]Packet Rate Library'!J:T,9,FALSE),""))</f>
        <v>0</v>
      </c>
      <c r="S24" s="53">
        <v>14.331</v>
      </c>
      <c r="T24" s="16">
        <f t="shared" si="5"/>
        <v>214.965</v>
      </c>
      <c r="V24" s="12" t="s">
        <v>79</v>
      </c>
      <c r="W24" s="51">
        <v>15</v>
      </c>
      <c r="X24" s="53">
        <v>14.331</v>
      </c>
      <c r="Y24" s="91">
        <f t="shared" si="0"/>
        <v>214.965</v>
      </c>
      <c r="Z24" s="26"/>
      <c r="AA24" s="100">
        <v>0</v>
      </c>
      <c r="AB24" s="101">
        <f t="shared" si="1"/>
        <v>0</v>
      </c>
      <c r="AC24" s="103">
        <v>0</v>
      </c>
      <c r="AD24" s="104">
        <f t="shared" si="2"/>
        <v>0</v>
      </c>
      <c r="AE24" s="157">
        <f t="shared" si="3"/>
        <v>0</v>
      </c>
    </row>
    <row r="25" spans="1:31" ht="45.75" thickBot="1" x14ac:dyDescent="0.3">
      <c r="A25" s="22"/>
      <c r="B25" s="5" t="s">
        <v>132</v>
      </c>
      <c r="C25" s="54" t="s">
        <v>189</v>
      </c>
      <c r="D25" s="7" t="s">
        <v>25</v>
      </c>
      <c r="E25" s="8" t="s">
        <v>276</v>
      </c>
      <c r="F25" s="9"/>
      <c r="G25" s="9"/>
      <c r="H25" s="10">
        <v>6.2650000000000503</v>
      </c>
      <c r="I25" s="9"/>
      <c r="J25" s="11" t="s">
        <v>277</v>
      </c>
      <c r="K25" s="12" t="s">
        <v>139</v>
      </c>
      <c r="L25" s="51">
        <v>2</v>
      </c>
      <c r="M25" s="13">
        <v>19.34</v>
      </c>
      <c r="N25" s="51">
        <v>38.68</v>
      </c>
      <c r="O25" s="26"/>
      <c r="P25" s="15" t="e">
        <f>SUMIF('[1]Planned Maint v6.2 CSV File'!A:A,J25,'[1]Planned Maint v6.2 CSV File'!I:I)</f>
        <v>#VALUE!</v>
      </c>
      <c r="Q25" s="16" t="e">
        <f t="shared" si="4"/>
        <v>#VALUE!</v>
      </c>
      <c r="R25" s="52">
        <f>IF(J25="Prov Sum","",IF(MATCH(J25,'[1]Packet Rate Library'!J:J,0),VLOOKUP(J25,'[1]Packet Rate Library'!J:T,9,FALSE),""))</f>
        <v>0</v>
      </c>
      <c r="S25" s="53">
        <v>16.439</v>
      </c>
      <c r="T25" s="16">
        <f t="shared" si="5"/>
        <v>32.878</v>
      </c>
      <c r="V25" s="12" t="s">
        <v>139</v>
      </c>
      <c r="W25" s="51">
        <v>2</v>
      </c>
      <c r="X25" s="53">
        <v>16.439</v>
      </c>
      <c r="Y25" s="91">
        <f t="shared" si="0"/>
        <v>32.878</v>
      </c>
      <c r="Z25" s="26"/>
      <c r="AA25" s="100">
        <v>0</v>
      </c>
      <c r="AB25" s="101">
        <f t="shared" si="1"/>
        <v>0</v>
      </c>
      <c r="AC25" s="103">
        <v>0</v>
      </c>
      <c r="AD25" s="104">
        <f t="shared" si="2"/>
        <v>0</v>
      </c>
      <c r="AE25" s="157">
        <f t="shared" si="3"/>
        <v>0</v>
      </c>
    </row>
    <row r="26" spans="1:31" ht="30.75" thickBot="1" x14ac:dyDescent="0.3">
      <c r="A26" s="22"/>
      <c r="B26" s="5" t="s">
        <v>132</v>
      </c>
      <c r="C26" s="54" t="s">
        <v>189</v>
      </c>
      <c r="D26" s="7" t="s">
        <v>25</v>
      </c>
      <c r="E26" s="8" t="s">
        <v>477</v>
      </c>
      <c r="F26" s="9"/>
      <c r="G26" s="9"/>
      <c r="H26" s="10">
        <v>6.2760000000000602</v>
      </c>
      <c r="I26" s="9"/>
      <c r="J26" s="11" t="s">
        <v>281</v>
      </c>
      <c r="K26" s="12" t="s">
        <v>139</v>
      </c>
      <c r="L26" s="51">
        <v>1</v>
      </c>
      <c r="M26" s="13">
        <v>33.520000000000003</v>
      </c>
      <c r="N26" s="51">
        <v>33.520000000000003</v>
      </c>
      <c r="O26" s="26"/>
      <c r="P26" s="15" t="e">
        <f>SUMIF('[1]Planned Maint v6.2 CSV File'!A:A,J26,'[1]Planned Maint v6.2 CSV File'!I:I)</f>
        <v>#VALUE!</v>
      </c>
      <c r="Q26" s="16" t="e">
        <f t="shared" si="4"/>
        <v>#VALUE!</v>
      </c>
      <c r="R26" s="52">
        <f>IF(J26="Prov Sum","",IF(MATCH(J26,'[1]Packet Rate Library'!J:J,0),VLOOKUP(J26,'[1]Packet Rate Library'!J:T,9,FALSE),""))</f>
        <v>0</v>
      </c>
      <c r="S26" s="53">
        <v>28.492000000000001</v>
      </c>
      <c r="T26" s="16">
        <f t="shared" si="5"/>
        <v>28.492000000000001</v>
      </c>
      <c r="V26" s="12" t="s">
        <v>139</v>
      </c>
      <c r="W26" s="51">
        <v>1</v>
      </c>
      <c r="X26" s="53">
        <v>28.492000000000001</v>
      </c>
      <c r="Y26" s="91">
        <f t="shared" si="0"/>
        <v>28.492000000000001</v>
      </c>
      <c r="Z26" s="26"/>
      <c r="AA26" s="100">
        <v>0</v>
      </c>
      <c r="AB26" s="101">
        <f t="shared" si="1"/>
        <v>0</v>
      </c>
      <c r="AC26" s="103">
        <v>0</v>
      </c>
      <c r="AD26" s="104">
        <f t="shared" si="2"/>
        <v>0</v>
      </c>
      <c r="AE26" s="157">
        <f>AB26-AD26</f>
        <v>0</v>
      </c>
    </row>
    <row r="27" spans="1:31" ht="45.75" thickBot="1" x14ac:dyDescent="0.3">
      <c r="A27" s="22"/>
      <c r="B27" s="5" t="s">
        <v>132</v>
      </c>
      <c r="C27" s="54" t="s">
        <v>189</v>
      </c>
      <c r="D27" s="7" t="s">
        <v>25</v>
      </c>
      <c r="E27" s="8" t="s">
        <v>449</v>
      </c>
      <c r="F27" s="9"/>
      <c r="G27" s="9"/>
      <c r="H27" s="10">
        <v>6.3060000000000702</v>
      </c>
      <c r="I27" s="9"/>
      <c r="J27" s="11" t="s">
        <v>212</v>
      </c>
      <c r="K27" s="12" t="s">
        <v>104</v>
      </c>
      <c r="L27" s="51">
        <v>25</v>
      </c>
      <c r="M27" s="13">
        <v>6.87</v>
      </c>
      <c r="N27" s="51">
        <v>171.75</v>
      </c>
      <c r="O27" s="26"/>
      <c r="P27" s="15" t="e">
        <f>SUMIF('[1]Planned Maint v6.2 CSV File'!A:A,J27,'[1]Planned Maint v6.2 CSV File'!I:I)</f>
        <v>#VALUE!</v>
      </c>
      <c r="Q27" s="16" t="e">
        <f t="shared" si="4"/>
        <v>#VALUE!</v>
      </c>
      <c r="R27" s="52">
        <f>IF(J27="Prov Sum","",IF(MATCH(J27,'[1]Packet Rate Library'!J:J,0),VLOOKUP(J27,'[1]Packet Rate Library'!J:T,9,FALSE),""))</f>
        <v>0</v>
      </c>
      <c r="S27" s="53">
        <v>4.9807499999999996</v>
      </c>
      <c r="T27" s="16">
        <f t="shared" si="5"/>
        <v>124.51874999999998</v>
      </c>
      <c r="V27" s="12" t="s">
        <v>104</v>
      </c>
      <c r="W27" s="51">
        <v>25</v>
      </c>
      <c r="X27" s="53">
        <v>4.9807499999999996</v>
      </c>
      <c r="Y27" s="91">
        <f t="shared" si="0"/>
        <v>124.51874999999998</v>
      </c>
      <c r="Z27" s="26"/>
      <c r="AA27" s="100">
        <v>0</v>
      </c>
      <c r="AB27" s="101">
        <f t="shared" si="1"/>
        <v>0</v>
      </c>
      <c r="AC27" s="103">
        <v>0</v>
      </c>
      <c r="AD27" s="104">
        <f t="shared" si="2"/>
        <v>0</v>
      </c>
      <c r="AE27" s="157">
        <f t="shared" si="3"/>
        <v>0</v>
      </c>
    </row>
    <row r="28" spans="1:31" ht="31.5" thickBot="1" x14ac:dyDescent="0.3">
      <c r="A28" s="22"/>
      <c r="B28" s="5" t="s">
        <v>132</v>
      </c>
      <c r="C28" s="54" t="s">
        <v>189</v>
      </c>
      <c r="D28" s="7" t="s">
        <v>25</v>
      </c>
      <c r="E28" s="8" t="s">
        <v>478</v>
      </c>
      <c r="F28" s="9"/>
      <c r="G28" s="9"/>
      <c r="H28" s="10">
        <v>6.399</v>
      </c>
      <c r="I28" s="9"/>
      <c r="J28" s="11" t="s">
        <v>380</v>
      </c>
      <c r="K28" s="12" t="s">
        <v>381</v>
      </c>
      <c r="L28" s="51">
        <v>1</v>
      </c>
      <c r="M28" s="13">
        <v>200</v>
      </c>
      <c r="N28" s="51">
        <v>200</v>
      </c>
      <c r="O28" s="26"/>
      <c r="P28" s="15" t="e">
        <f>SUMIF('[1]Planned Maint v6.2 CSV File'!A:A,J28,'[1]Planned Maint v6.2 CSV File'!I:I)</f>
        <v>#VALUE!</v>
      </c>
      <c r="Q28" s="16">
        <f t="shared" si="4"/>
        <v>200</v>
      </c>
      <c r="R28" s="52" t="str">
        <f>IF(J28="Prov Sum","",IF(MATCH(J28,'[1]Packet Rate Library'!J:J,0),VLOOKUP(J28,'[1]Packet Rate Library'!J:T,9,FALSE),""))</f>
        <v/>
      </c>
      <c r="S28" s="53" t="s">
        <v>382</v>
      </c>
      <c r="T28" s="16">
        <f t="shared" si="5"/>
        <v>200</v>
      </c>
      <c r="V28" s="12" t="s">
        <v>381</v>
      </c>
      <c r="W28" s="51">
        <v>1</v>
      </c>
      <c r="X28" s="53" t="s">
        <v>382</v>
      </c>
      <c r="Y28" s="91">
        <v>200</v>
      </c>
      <c r="Z28" s="26"/>
      <c r="AA28" s="100">
        <v>0</v>
      </c>
      <c r="AB28" s="101">
        <f t="shared" si="1"/>
        <v>0</v>
      </c>
      <c r="AC28" s="103">
        <v>0</v>
      </c>
      <c r="AD28" s="104">
        <f t="shared" si="2"/>
        <v>0</v>
      </c>
      <c r="AE28" s="157">
        <f t="shared" si="3"/>
        <v>0</v>
      </c>
    </row>
    <row r="29" spans="1:31" ht="15.75" thickBot="1" x14ac:dyDescent="0.3">
      <c r="A29" s="22"/>
      <c r="B29" s="5" t="s">
        <v>132</v>
      </c>
      <c r="C29" s="54" t="s">
        <v>72</v>
      </c>
      <c r="D29" s="7" t="s">
        <v>379</v>
      </c>
      <c r="E29" s="8"/>
      <c r="F29" s="9"/>
      <c r="G29" s="9"/>
      <c r="H29" s="10"/>
      <c r="I29" s="9"/>
      <c r="J29" s="11"/>
      <c r="K29" s="12"/>
      <c r="L29" s="51"/>
      <c r="M29" s="11"/>
      <c r="N29" s="51"/>
      <c r="O29" s="56"/>
      <c r="P29" s="35"/>
      <c r="Q29" s="55"/>
      <c r="R29" s="55"/>
      <c r="S29" s="55"/>
      <c r="T29" s="55"/>
      <c r="V29" s="12"/>
      <c r="W29" s="51"/>
      <c r="X29" s="55"/>
      <c r="Y29" s="91"/>
      <c r="Z29" s="26"/>
      <c r="AA29" s="100"/>
      <c r="AB29" s="101"/>
      <c r="AC29" s="103"/>
      <c r="AD29" s="104"/>
      <c r="AE29" s="157">
        <f t="shared" si="3"/>
        <v>0</v>
      </c>
    </row>
    <row r="30" spans="1:31" ht="45.75" thickBot="1" x14ac:dyDescent="0.3">
      <c r="A30" s="22"/>
      <c r="B30" s="5" t="s">
        <v>132</v>
      </c>
      <c r="C30" s="54" t="s">
        <v>72</v>
      </c>
      <c r="D30" s="7" t="s">
        <v>25</v>
      </c>
      <c r="E30" s="8" t="s">
        <v>133</v>
      </c>
      <c r="F30" s="9"/>
      <c r="G30" s="9"/>
      <c r="H30" s="10">
        <v>3.63</v>
      </c>
      <c r="I30" s="9"/>
      <c r="J30" s="11" t="s">
        <v>134</v>
      </c>
      <c r="K30" s="12" t="s">
        <v>104</v>
      </c>
      <c r="L30" s="51">
        <v>4</v>
      </c>
      <c r="M30" s="13">
        <v>11.87</v>
      </c>
      <c r="N30" s="51">
        <v>47.48</v>
      </c>
      <c r="O30" s="56"/>
      <c r="P30" s="15" t="e">
        <f>SUMIF('[1]Planned Maint v6.2 CSV File'!A:A,J30,'[1]Planned Maint v6.2 CSV File'!I:I)</f>
        <v>#VALUE!</v>
      </c>
      <c r="Q30" s="16" t="e">
        <f t="shared" ref="Q30:Q36" si="6">IF(J30="PROV SUM",N30,L30*P30)</f>
        <v>#VALUE!</v>
      </c>
      <c r="R30" s="52">
        <f>IF(J30="Prov Sum","",IF(MATCH(J30,'[1]Packet Rate Library'!J:J,0),VLOOKUP(J30,'[1]Packet Rate Library'!J:T,9,FALSE),""))</f>
        <v>0</v>
      </c>
      <c r="S30" s="53">
        <v>10.522754999999998</v>
      </c>
      <c r="T30" s="16">
        <f t="shared" ref="T30:T36" si="7">IF(J30="SC024",N30,IF(ISERROR(S30),"",IF(J30="PROV SUM",N30,L30*S30)))</f>
        <v>42.091019999999993</v>
      </c>
      <c r="V30" s="12" t="s">
        <v>104</v>
      </c>
      <c r="W30" s="51">
        <v>4</v>
      </c>
      <c r="X30" s="53">
        <v>10.522754999999998</v>
      </c>
      <c r="Y30" s="91">
        <f t="shared" si="0"/>
        <v>42.091019999999993</v>
      </c>
      <c r="Z30" s="26"/>
      <c r="AA30" s="100">
        <v>0</v>
      </c>
      <c r="AB30" s="101">
        <f t="shared" si="1"/>
        <v>0</v>
      </c>
      <c r="AC30" s="103">
        <v>0</v>
      </c>
      <c r="AD30" s="104">
        <f t="shared" si="2"/>
        <v>0</v>
      </c>
      <c r="AE30" s="157">
        <f t="shared" si="3"/>
        <v>0</v>
      </c>
    </row>
    <row r="31" spans="1:31" ht="105.75" thickBot="1" x14ac:dyDescent="0.3">
      <c r="A31" s="22"/>
      <c r="B31" s="5" t="s">
        <v>132</v>
      </c>
      <c r="C31" s="54" t="s">
        <v>72</v>
      </c>
      <c r="D31" s="7" t="s">
        <v>25</v>
      </c>
      <c r="E31" s="8" t="s">
        <v>105</v>
      </c>
      <c r="F31" s="9"/>
      <c r="G31" s="9"/>
      <c r="H31" s="10">
        <v>3.1799999999999899</v>
      </c>
      <c r="I31" s="9"/>
      <c r="J31" s="11" t="s">
        <v>106</v>
      </c>
      <c r="K31" s="12" t="s">
        <v>79</v>
      </c>
      <c r="L31" s="51">
        <v>70</v>
      </c>
      <c r="M31" s="13">
        <v>10.17</v>
      </c>
      <c r="N31" s="51">
        <v>711.9</v>
      </c>
      <c r="O31" s="56"/>
      <c r="P31" s="15" t="e">
        <f>SUMIF('[1]Planned Maint v6.2 CSV File'!A:A,J31,'[1]Planned Maint v6.2 CSV File'!I:I)</f>
        <v>#VALUE!</v>
      </c>
      <c r="Q31" s="16" t="e">
        <f t="shared" si="6"/>
        <v>#VALUE!</v>
      </c>
      <c r="R31" s="52">
        <f>IF(J31="Prov Sum","",IF(MATCH(J31,'[1]Packet Rate Library'!J:J,0),VLOOKUP(J31,'[1]Packet Rate Library'!J:T,9,FALSE),""))</f>
        <v>0</v>
      </c>
      <c r="S31" s="53">
        <v>8.136000000000001</v>
      </c>
      <c r="T31" s="16">
        <f t="shared" si="7"/>
        <v>569.5200000000001</v>
      </c>
      <c r="V31" s="12" t="s">
        <v>79</v>
      </c>
      <c r="W31" s="51">
        <v>70</v>
      </c>
      <c r="X31" s="53">
        <v>8.136000000000001</v>
      </c>
      <c r="Y31" s="91">
        <f t="shared" si="0"/>
        <v>569.5200000000001</v>
      </c>
      <c r="Z31" s="26"/>
      <c r="AA31" s="100">
        <v>0</v>
      </c>
      <c r="AB31" s="101">
        <f t="shared" si="1"/>
        <v>0</v>
      </c>
      <c r="AC31" s="103">
        <v>0</v>
      </c>
      <c r="AD31" s="104">
        <f t="shared" si="2"/>
        <v>0</v>
      </c>
      <c r="AE31" s="157">
        <f t="shared" si="3"/>
        <v>0</v>
      </c>
    </row>
    <row r="32" spans="1:31" ht="30.75" thickBot="1" x14ac:dyDescent="0.3">
      <c r="A32" s="22"/>
      <c r="B32" s="5" t="s">
        <v>132</v>
      </c>
      <c r="C32" s="54" t="s">
        <v>72</v>
      </c>
      <c r="D32" s="7" t="s">
        <v>25</v>
      </c>
      <c r="E32" s="8" t="s">
        <v>122</v>
      </c>
      <c r="F32" s="9"/>
      <c r="G32" s="9"/>
      <c r="H32" s="10">
        <v>3.1889999999999898</v>
      </c>
      <c r="I32" s="9"/>
      <c r="J32" s="11" t="s">
        <v>123</v>
      </c>
      <c r="K32" s="12" t="s">
        <v>104</v>
      </c>
      <c r="L32" s="51">
        <v>10</v>
      </c>
      <c r="M32" s="13">
        <v>5.58</v>
      </c>
      <c r="N32" s="51">
        <v>55.8</v>
      </c>
      <c r="O32" s="56"/>
      <c r="P32" s="15" t="e">
        <f>SUMIF('[1]Planned Maint v6.2 CSV File'!A:A,J32,'[1]Planned Maint v6.2 CSV File'!I:I)</f>
        <v>#VALUE!</v>
      </c>
      <c r="Q32" s="16" t="e">
        <f t="shared" si="6"/>
        <v>#VALUE!</v>
      </c>
      <c r="R32" s="52">
        <f>IF(J32="Prov Sum","",IF(MATCH(J32,'[1]Packet Rate Library'!J:J,0),VLOOKUP(J32,'[1]Packet Rate Library'!J:T,9,FALSE),""))</f>
        <v>0</v>
      </c>
      <c r="S32" s="53">
        <v>4.4640000000000004</v>
      </c>
      <c r="T32" s="16">
        <f t="shared" si="7"/>
        <v>44.64</v>
      </c>
      <c r="V32" s="12" t="s">
        <v>104</v>
      </c>
      <c r="W32" s="51">
        <v>10</v>
      </c>
      <c r="X32" s="53">
        <v>4.4640000000000004</v>
      </c>
      <c r="Y32" s="91">
        <f t="shared" si="0"/>
        <v>44.64</v>
      </c>
      <c r="Z32" s="26"/>
      <c r="AA32" s="100">
        <v>0</v>
      </c>
      <c r="AB32" s="101">
        <f t="shared" si="1"/>
        <v>0</v>
      </c>
      <c r="AC32" s="103">
        <v>0</v>
      </c>
      <c r="AD32" s="104">
        <f t="shared" si="2"/>
        <v>0</v>
      </c>
      <c r="AE32" s="157">
        <f t="shared" si="3"/>
        <v>0</v>
      </c>
    </row>
    <row r="33" spans="1:31" ht="75.75" thickBot="1" x14ac:dyDescent="0.3">
      <c r="A33" s="22"/>
      <c r="B33" s="5" t="s">
        <v>132</v>
      </c>
      <c r="C33" s="54" t="s">
        <v>72</v>
      </c>
      <c r="D33" s="7" t="s">
        <v>25</v>
      </c>
      <c r="E33" s="8" t="s">
        <v>137</v>
      </c>
      <c r="F33" s="9"/>
      <c r="G33" s="9"/>
      <c r="H33" s="10">
        <v>3.2979999999999801</v>
      </c>
      <c r="I33" s="9"/>
      <c r="J33" s="11" t="s">
        <v>138</v>
      </c>
      <c r="K33" s="12" t="s">
        <v>139</v>
      </c>
      <c r="L33" s="51">
        <v>1</v>
      </c>
      <c r="M33" s="13">
        <v>148.47999999999999</v>
      </c>
      <c r="N33" s="51">
        <v>148.47999999999999</v>
      </c>
      <c r="O33" s="56"/>
      <c r="P33" s="15" t="e">
        <f>SUMIF('[1]Planned Maint v6.2 CSV File'!A:A,J33,'[1]Planned Maint v6.2 CSV File'!I:I)</f>
        <v>#VALUE!</v>
      </c>
      <c r="Q33" s="16" t="e">
        <f t="shared" si="6"/>
        <v>#VALUE!</v>
      </c>
      <c r="R33" s="52">
        <f>IF(J33="Prov Sum","",IF(MATCH(J33,'[1]Packet Rate Library'!J:J,0),VLOOKUP(J33,'[1]Packet Rate Library'!J:T,9,FALSE),""))</f>
        <v>0</v>
      </c>
      <c r="S33" s="53">
        <v>110.03852799999999</v>
      </c>
      <c r="T33" s="16">
        <f t="shared" si="7"/>
        <v>110.03852799999999</v>
      </c>
      <c r="V33" s="12" t="s">
        <v>139</v>
      </c>
      <c r="W33" s="51">
        <v>1</v>
      </c>
      <c r="X33" s="53">
        <v>110.03852799999999</v>
      </c>
      <c r="Y33" s="91">
        <f t="shared" si="0"/>
        <v>110.03852799999999</v>
      </c>
      <c r="Z33" s="26"/>
      <c r="AA33" s="100">
        <v>0</v>
      </c>
      <c r="AB33" s="101">
        <f t="shared" si="1"/>
        <v>0</v>
      </c>
      <c r="AC33" s="103">
        <v>0</v>
      </c>
      <c r="AD33" s="104">
        <f t="shared" si="2"/>
        <v>0</v>
      </c>
      <c r="AE33" s="157">
        <f t="shared" si="3"/>
        <v>0</v>
      </c>
    </row>
    <row r="34" spans="1:31" ht="30.75" thickBot="1" x14ac:dyDescent="0.3">
      <c r="A34" s="22"/>
      <c r="B34" s="5" t="s">
        <v>132</v>
      </c>
      <c r="C34" s="54" t="s">
        <v>72</v>
      </c>
      <c r="D34" s="7" t="s">
        <v>25</v>
      </c>
      <c r="E34" s="8" t="s">
        <v>140</v>
      </c>
      <c r="F34" s="9"/>
      <c r="G34" s="9"/>
      <c r="H34" s="10">
        <v>3.3239999999999901</v>
      </c>
      <c r="I34" s="9"/>
      <c r="J34" s="11" t="s">
        <v>141</v>
      </c>
      <c r="K34" s="12" t="s">
        <v>104</v>
      </c>
      <c r="L34" s="51">
        <v>5</v>
      </c>
      <c r="M34" s="13">
        <v>7.33</v>
      </c>
      <c r="N34" s="51">
        <v>36.65</v>
      </c>
      <c r="O34" s="56"/>
      <c r="P34" s="15" t="e">
        <f>SUMIF('[1]Planned Maint v6.2 CSV File'!A:A,J34,'[1]Planned Maint v6.2 CSV File'!I:I)</f>
        <v>#VALUE!</v>
      </c>
      <c r="Q34" s="16" t="e">
        <f t="shared" si="6"/>
        <v>#VALUE!</v>
      </c>
      <c r="R34" s="52">
        <f>IF(J34="Prov Sum","",IF(MATCH(J34,'[1]Packet Rate Library'!J:J,0),VLOOKUP(J34,'[1]Packet Rate Library'!J:T,9,FALSE),""))</f>
        <v>0</v>
      </c>
      <c r="S34" s="53">
        <v>5.4322629999999998</v>
      </c>
      <c r="T34" s="16">
        <f t="shared" si="7"/>
        <v>27.161314999999998</v>
      </c>
      <c r="V34" s="12" t="s">
        <v>104</v>
      </c>
      <c r="W34" s="51">
        <v>5</v>
      </c>
      <c r="X34" s="53">
        <v>5.4322629999999998</v>
      </c>
      <c r="Y34" s="91">
        <f t="shared" si="0"/>
        <v>27.161314999999998</v>
      </c>
      <c r="Z34" s="26"/>
      <c r="AA34" s="100">
        <v>0</v>
      </c>
      <c r="AB34" s="101">
        <f t="shared" si="1"/>
        <v>0</v>
      </c>
      <c r="AC34" s="103">
        <v>0</v>
      </c>
      <c r="AD34" s="104">
        <f t="shared" si="2"/>
        <v>0</v>
      </c>
      <c r="AE34" s="157">
        <f t="shared" si="3"/>
        <v>0</v>
      </c>
    </row>
    <row r="35" spans="1:31" ht="16.5" thickBot="1" x14ac:dyDescent="0.3">
      <c r="A35" s="22"/>
      <c r="B35" s="5" t="s">
        <v>132</v>
      </c>
      <c r="C35" s="54" t="s">
        <v>72</v>
      </c>
      <c r="D35" s="7" t="s">
        <v>25</v>
      </c>
      <c r="E35" s="8" t="s">
        <v>479</v>
      </c>
      <c r="F35" s="9"/>
      <c r="G35" s="9"/>
      <c r="H35" s="10">
        <v>3.4340000000000002</v>
      </c>
      <c r="I35" s="9"/>
      <c r="J35" s="11" t="s">
        <v>380</v>
      </c>
      <c r="K35" s="12" t="s">
        <v>381</v>
      </c>
      <c r="L35" s="51">
        <v>1</v>
      </c>
      <c r="M35" s="13">
        <v>150</v>
      </c>
      <c r="N35" s="51">
        <v>150</v>
      </c>
      <c r="O35" s="56"/>
      <c r="P35" s="15" t="e">
        <f>SUMIF('[1]Planned Maint v6.2 CSV File'!A:A,J35,'[1]Planned Maint v6.2 CSV File'!I:I)</f>
        <v>#VALUE!</v>
      </c>
      <c r="Q35" s="16">
        <f t="shared" si="6"/>
        <v>150</v>
      </c>
      <c r="R35" s="52" t="str">
        <f>IF(J35="Prov Sum","",IF(MATCH(J35,'[1]Packet Rate Library'!J:J,0),VLOOKUP(J35,'[1]Packet Rate Library'!J:T,9,FALSE),""))</f>
        <v/>
      </c>
      <c r="S35" s="53" t="s">
        <v>382</v>
      </c>
      <c r="T35" s="16">
        <f t="shared" si="7"/>
        <v>150</v>
      </c>
      <c r="V35" s="12" t="s">
        <v>381</v>
      </c>
      <c r="W35" s="51">
        <v>1</v>
      </c>
      <c r="X35" s="53" t="s">
        <v>382</v>
      </c>
      <c r="Y35" s="91">
        <v>150</v>
      </c>
      <c r="Z35" s="26"/>
      <c r="AA35" s="100">
        <v>0</v>
      </c>
      <c r="AB35" s="101">
        <f t="shared" si="1"/>
        <v>0</v>
      </c>
      <c r="AC35" s="103">
        <v>0</v>
      </c>
      <c r="AD35" s="104">
        <f t="shared" si="2"/>
        <v>0</v>
      </c>
      <c r="AE35" s="157">
        <f t="shared" si="3"/>
        <v>0</v>
      </c>
    </row>
    <row r="36" spans="1:31" ht="16.5" thickBot="1" x14ac:dyDescent="0.3">
      <c r="A36" s="22"/>
      <c r="B36" s="5" t="s">
        <v>132</v>
      </c>
      <c r="C36" s="54" t="s">
        <v>72</v>
      </c>
      <c r="D36" s="7" t="s">
        <v>25</v>
      </c>
      <c r="E36" s="8" t="s">
        <v>480</v>
      </c>
      <c r="F36" s="9"/>
      <c r="G36" s="9"/>
      <c r="H36" s="10">
        <v>3.4350000000000001</v>
      </c>
      <c r="I36" s="9"/>
      <c r="J36" s="11" t="s">
        <v>380</v>
      </c>
      <c r="K36" s="12" t="s">
        <v>381</v>
      </c>
      <c r="L36" s="51">
        <v>1</v>
      </c>
      <c r="M36" s="13">
        <v>500</v>
      </c>
      <c r="N36" s="51">
        <v>500</v>
      </c>
      <c r="O36" s="56"/>
      <c r="P36" s="15" t="e">
        <f>SUMIF('[1]Planned Maint v6.2 CSV File'!A:A,J36,'[1]Planned Maint v6.2 CSV File'!I:I)</f>
        <v>#VALUE!</v>
      </c>
      <c r="Q36" s="16">
        <f t="shared" si="6"/>
        <v>500</v>
      </c>
      <c r="R36" s="52" t="str">
        <f>IF(J36="Prov Sum","",IF(MATCH(J36,'[1]Packet Rate Library'!J:J,0),VLOOKUP(J36,'[1]Packet Rate Library'!J:T,9,FALSE),""))</f>
        <v/>
      </c>
      <c r="S36" s="53" t="s">
        <v>382</v>
      </c>
      <c r="T36" s="16">
        <f t="shared" si="7"/>
        <v>500</v>
      </c>
      <c r="V36" s="12" t="s">
        <v>381</v>
      </c>
      <c r="W36" s="51">
        <v>1</v>
      </c>
      <c r="X36" s="53" t="s">
        <v>382</v>
      </c>
      <c r="Y36" s="91">
        <v>500</v>
      </c>
      <c r="Z36" s="26"/>
      <c r="AA36" s="100">
        <v>0</v>
      </c>
      <c r="AB36" s="101">
        <f t="shared" si="1"/>
        <v>0</v>
      </c>
      <c r="AC36" s="103">
        <v>0</v>
      </c>
      <c r="AD36" s="104">
        <f t="shared" si="2"/>
        <v>0</v>
      </c>
      <c r="AE36" s="157">
        <f t="shared" si="3"/>
        <v>0</v>
      </c>
    </row>
    <row r="37" spans="1:31" ht="15.75" thickBot="1" x14ac:dyDescent="0.3">
      <c r="A37" s="22"/>
      <c r="B37" s="5" t="s">
        <v>132</v>
      </c>
      <c r="C37" s="54" t="s">
        <v>164</v>
      </c>
      <c r="D37" s="7" t="s">
        <v>379</v>
      </c>
      <c r="E37" s="8"/>
      <c r="F37" s="9"/>
      <c r="G37" s="9"/>
      <c r="H37" s="10"/>
      <c r="I37" s="9"/>
      <c r="J37" s="11"/>
      <c r="K37" s="12"/>
      <c r="L37" s="51"/>
      <c r="M37" s="11"/>
      <c r="N37" s="51"/>
      <c r="O37" s="56"/>
      <c r="P37" s="35"/>
      <c r="Q37" s="55"/>
      <c r="R37" s="55"/>
      <c r="S37" s="55"/>
      <c r="T37" s="55"/>
      <c r="V37" s="12"/>
      <c r="W37" s="51"/>
      <c r="X37" s="55"/>
      <c r="Y37" s="91"/>
      <c r="Z37" s="26"/>
      <c r="AA37" s="100"/>
      <c r="AB37" s="101"/>
      <c r="AC37" s="103"/>
      <c r="AD37" s="104"/>
      <c r="AE37" s="157">
        <f t="shared" si="3"/>
        <v>0</v>
      </c>
    </row>
    <row r="38" spans="1:31" ht="45.75" thickBot="1" x14ac:dyDescent="0.3">
      <c r="A38" s="22"/>
      <c r="B38" s="5" t="s">
        <v>132</v>
      </c>
      <c r="C38" s="54" t="s">
        <v>164</v>
      </c>
      <c r="D38" s="7" t="s">
        <v>25</v>
      </c>
      <c r="E38" s="8" t="s">
        <v>187</v>
      </c>
      <c r="F38" s="9"/>
      <c r="G38" s="9"/>
      <c r="H38" s="10">
        <v>4.1399999999999997</v>
      </c>
      <c r="I38" s="9"/>
      <c r="J38" s="11" t="s">
        <v>188</v>
      </c>
      <c r="K38" s="12" t="s">
        <v>57</v>
      </c>
      <c r="L38" s="51">
        <v>15</v>
      </c>
      <c r="M38" s="13">
        <v>6.75</v>
      </c>
      <c r="N38" s="51">
        <v>101.25</v>
      </c>
      <c r="O38" s="56"/>
      <c r="P38" s="15" t="e">
        <f>SUMIF('[1]Planned Maint v6.2 CSV File'!A:A,J38,'[1]Planned Maint v6.2 CSV File'!I:I)</f>
        <v>#VALUE!</v>
      </c>
      <c r="Q38" s="16" t="e">
        <f>IF(J38="PROV SUM",N38,L38*P38)</f>
        <v>#VALUE!</v>
      </c>
      <c r="R38" s="52">
        <f>IF(J38="Prov Sum","",IF(MATCH(J38,'[1]Packet Rate Library'!J:J,0),VLOOKUP(J38,'[1]Packet Rate Library'!J:T,9,FALSE),""))</f>
        <v>0</v>
      </c>
      <c r="S38" s="53">
        <v>6.4124999999999996</v>
      </c>
      <c r="T38" s="16">
        <f>IF(J38="SC024",N38,IF(ISERROR(S38),"",IF(J38="PROV SUM",N38,L38*S38)))</f>
        <v>96.1875</v>
      </c>
      <c r="V38" s="12" t="s">
        <v>57</v>
      </c>
      <c r="W38" s="51">
        <v>15</v>
      </c>
      <c r="X38" s="53">
        <v>6.4124999999999996</v>
      </c>
      <c r="Y38" s="91">
        <f t="shared" si="0"/>
        <v>96.1875</v>
      </c>
      <c r="Z38" s="26"/>
      <c r="AA38" s="100">
        <v>0</v>
      </c>
      <c r="AB38" s="101">
        <f t="shared" si="1"/>
        <v>0</v>
      </c>
      <c r="AC38" s="103">
        <v>0</v>
      </c>
      <c r="AD38" s="104">
        <f t="shared" si="2"/>
        <v>0</v>
      </c>
      <c r="AE38" s="157">
        <f t="shared" si="3"/>
        <v>0</v>
      </c>
    </row>
    <row r="39" spans="1:31" ht="75.75" thickBot="1" x14ac:dyDescent="0.3">
      <c r="A39" s="22"/>
      <c r="B39" s="57" t="s">
        <v>132</v>
      </c>
      <c r="C39" s="58" t="s">
        <v>164</v>
      </c>
      <c r="D39" s="59" t="s">
        <v>25</v>
      </c>
      <c r="E39" s="60" t="s">
        <v>169</v>
      </c>
      <c r="F39" s="61"/>
      <c r="G39" s="61"/>
      <c r="H39" s="62">
        <v>4.8899999999999801</v>
      </c>
      <c r="I39" s="61"/>
      <c r="J39" s="63" t="s">
        <v>170</v>
      </c>
      <c r="K39" s="64" t="s">
        <v>75</v>
      </c>
      <c r="L39" s="65">
        <v>5</v>
      </c>
      <c r="M39" s="66">
        <v>29.05</v>
      </c>
      <c r="N39" s="65">
        <v>145.25</v>
      </c>
      <c r="O39" s="56"/>
      <c r="P39" s="15" t="e">
        <f>SUMIF('[1]Planned Maint v6.2 CSV File'!A:A,J39,'[1]Planned Maint v6.2 CSV File'!I:I)</f>
        <v>#VALUE!</v>
      </c>
      <c r="Q39" s="16" t="e">
        <f>IF(J39="PROV SUM",N39,L39*P39)</f>
        <v>#VALUE!</v>
      </c>
      <c r="R39" s="52">
        <f>IF(J39="Prov Sum","",IF(MATCH(J39,'[1]Packet Rate Library'!J:J,0),VLOOKUP(J39,'[1]Packet Rate Library'!J:T,9,FALSE),""))</f>
        <v>0</v>
      </c>
      <c r="S39" s="53">
        <v>25.752824999999998</v>
      </c>
      <c r="T39" s="16">
        <f>IF(J39="SC024",N39,IF(ISERROR(S39),"",IF(J39="PROV SUM",N39,L39*S39)))</f>
        <v>128.76412499999998</v>
      </c>
      <c r="V39" s="64" t="s">
        <v>75</v>
      </c>
      <c r="W39" s="65">
        <v>5</v>
      </c>
      <c r="X39" s="53">
        <v>25.752824999999998</v>
      </c>
      <c r="Y39" s="91">
        <f t="shared" si="0"/>
        <v>128.76412499999998</v>
      </c>
      <c r="Z39" s="26"/>
      <c r="AA39" s="100">
        <v>0</v>
      </c>
      <c r="AB39" s="101">
        <f t="shared" si="1"/>
        <v>0</v>
      </c>
      <c r="AC39" s="103">
        <v>0</v>
      </c>
      <c r="AD39" s="104">
        <f t="shared" si="2"/>
        <v>0</v>
      </c>
      <c r="AE39" s="157">
        <f t="shared" si="3"/>
        <v>0</v>
      </c>
    </row>
    <row r="40" spans="1:31" ht="90.75" thickBot="1" x14ac:dyDescent="0.3">
      <c r="A40" s="22"/>
      <c r="B40" s="57" t="s">
        <v>132</v>
      </c>
      <c r="C40" s="58" t="s">
        <v>164</v>
      </c>
      <c r="D40" s="59" t="s">
        <v>25</v>
      </c>
      <c r="E40" s="60" t="s">
        <v>171</v>
      </c>
      <c r="F40" s="61"/>
      <c r="G40" s="61"/>
      <c r="H40" s="62">
        <v>4.8999999999999799</v>
      </c>
      <c r="I40" s="61"/>
      <c r="J40" s="63" t="s">
        <v>172</v>
      </c>
      <c r="K40" s="64" t="s">
        <v>75</v>
      </c>
      <c r="L40" s="65">
        <v>10</v>
      </c>
      <c r="M40" s="66">
        <v>35.61</v>
      </c>
      <c r="N40" s="65">
        <v>356.1</v>
      </c>
      <c r="O40" s="56"/>
      <c r="P40" s="15" t="e">
        <f>SUMIF('[1]Planned Maint v6.2 CSV File'!A:A,J40,'[1]Planned Maint v6.2 CSV File'!I:I)</f>
        <v>#VALUE!</v>
      </c>
      <c r="Q40" s="16" t="e">
        <f>IF(J40="PROV SUM",N40,L40*P40)</f>
        <v>#VALUE!</v>
      </c>
      <c r="R40" s="52">
        <f>IF(J40="Prov Sum","",IF(MATCH(J40,'[1]Packet Rate Library'!J:J,0),VLOOKUP(J40,'[1]Packet Rate Library'!J:T,9,FALSE),""))</f>
        <v>0</v>
      </c>
      <c r="S40" s="53">
        <v>31.568264999999997</v>
      </c>
      <c r="T40" s="16">
        <f>IF(J40="SC024",N40,IF(ISERROR(S40),"",IF(J40="PROV SUM",N40,L40*S40)))</f>
        <v>315.68264999999997</v>
      </c>
      <c r="V40" s="64" t="s">
        <v>75</v>
      </c>
      <c r="W40" s="65">
        <v>10</v>
      </c>
      <c r="X40" s="53">
        <v>31.568264999999997</v>
      </c>
      <c r="Y40" s="91">
        <f t="shared" si="0"/>
        <v>315.68264999999997</v>
      </c>
      <c r="Z40" s="26"/>
      <c r="AA40" s="100">
        <v>0</v>
      </c>
      <c r="AB40" s="101">
        <f t="shared" si="1"/>
        <v>0</v>
      </c>
      <c r="AC40" s="103">
        <v>0</v>
      </c>
      <c r="AD40" s="104">
        <f t="shared" si="2"/>
        <v>0</v>
      </c>
      <c r="AE40" s="157">
        <f t="shared" si="3"/>
        <v>0</v>
      </c>
    </row>
    <row r="41" spans="1:31" ht="15.75" thickBot="1" x14ac:dyDescent="0.3">
      <c r="A41" s="22"/>
      <c r="B41" s="57" t="s">
        <v>132</v>
      </c>
      <c r="C41" s="58" t="s">
        <v>24</v>
      </c>
      <c r="D41" s="59" t="s">
        <v>379</v>
      </c>
      <c r="E41" s="60"/>
      <c r="F41" s="61"/>
      <c r="G41" s="61"/>
      <c r="H41" s="62"/>
      <c r="I41" s="61"/>
      <c r="J41" s="63"/>
      <c r="K41" s="64"/>
      <c r="L41" s="65"/>
      <c r="M41" s="63"/>
      <c r="N41" s="65"/>
      <c r="O41" s="56"/>
      <c r="P41" s="35"/>
      <c r="Q41" s="55"/>
      <c r="R41" s="55"/>
      <c r="S41" s="55"/>
      <c r="T41" s="55"/>
      <c r="V41" s="64"/>
      <c r="W41" s="65"/>
      <c r="X41" s="55"/>
      <c r="Y41" s="91">
        <f t="shared" si="0"/>
        <v>0</v>
      </c>
      <c r="Z41" s="26"/>
      <c r="AA41" s="100">
        <v>0</v>
      </c>
      <c r="AB41" s="101">
        <f t="shared" si="1"/>
        <v>0</v>
      </c>
      <c r="AC41" s="103">
        <v>0</v>
      </c>
      <c r="AD41" s="104">
        <f t="shared" si="2"/>
        <v>0</v>
      </c>
      <c r="AE41" s="157">
        <f t="shared" si="3"/>
        <v>0</v>
      </c>
    </row>
    <row r="42" spans="1:31" ht="105.75" thickBot="1" x14ac:dyDescent="0.3">
      <c r="A42" s="29"/>
      <c r="B42" s="67" t="s">
        <v>132</v>
      </c>
      <c r="C42" s="67" t="s">
        <v>24</v>
      </c>
      <c r="D42" s="68" t="s">
        <v>25</v>
      </c>
      <c r="E42" s="69" t="s">
        <v>26</v>
      </c>
      <c r="F42" s="70"/>
      <c r="G42" s="70"/>
      <c r="H42" s="71">
        <v>2.1</v>
      </c>
      <c r="I42" s="70"/>
      <c r="J42" s="72" t="s">
        <v>27</v>
      </c>
      <c r="K42" s="70" t="s">
        <v>28</v>
      </c>
      <c r="L42" s="73">
        <v>100</v>
      </c>
      <c r="M42" s="74">
        <v>12.92</v>
      </c>
      <c r="N42" s="75">
        <v>1292</v>
      </c>
      <c r="O42" s="26"/>
      <c r="P42" s="15" t="e">
        <f>SUMIF('[1]Planned Maint v6.2 CSV File'!A:A,J42,'[1]Planned Maint v6.2 CSV File'!I:I)</f>
        <v>#VALUE!</v>
      </c>
      <c r="Q42" s="16" t="e">
        <f>IF(J42="PROV SUM",N42,L42*P42)</f>
        <v>#VALUE!</v>
      </c>
      <c r="R42" s="52">
        <f>IF(J42="Prov Sum","",IF(MATCH(J42,'[1]Packet Rate Library'!J:J,0),VLOOKUP(J42,'[1]Packet Rate Library'!J:T,9,FALSE),""))</f>
        <v>0</v>
      </c>
      <c r="S42" s="53">
        <v>16.4084</v>
      </c>
      <c r="T42" s="16">
        <f>IF(J42="SC024",N42,IF(ISERROR(S42),"",IF(J42="PROV SUM",N42,L42*S42)))</f>
        <v>1640.8400000000001</v>
      </c>
      <c r="V42" s="70" t="s">
        <v>28</v>
      </c>
      <c r="W42" s="73">
        <v>100</v>
      </c>
      <c r="X42" s="53">
        <v>16.4084</v>
      </c>
      <c r="Y42" s="91">
        <f t="shared" si="0"/>
        <v>1640.8400000000001</v>
      </c>
      <c r="Z42" s="26"/>
      <c r="AA42" s="100">
        <v>0</v>
      </c>
      <c r="AB42" s="101">
        <f t="shared" si="1"/>
        <v>0</v>
      </c>
      <c r="AC42" s="103">
        <v>0</v>
      </c>
      <c r="AD42" s="104">
        <f t="shared" si="2"/>
        <v>0</v>
      </c>
      <c r="AE42" s="157">
        <f t="shared" si="3"/>
        <v>0</v>
      </c>
    </row>
    <row r="43" spans="1:31" ht="30.75" thickBot="1" x14ac:dyDescent="0.3">
      <c r="A43" s="29"/>
      <c r="B43" s="67" t="s">
        <v>132</v>
      </c>
      <c r="C43" s="67" t="s">
        <v>24</v>
      </c>
      <c r="D43" s="68" t="s">
        <v>25</v>
      </c>
      <c r="E43" s="69" t="s">
        <v>29</v>
      </c>
      <c r="F43" s="70"/>
      <c r="G43" s="70"/>
      <c r="H43" s="71">
        <v>2.5</v>
      </c>
      <c r="I43" s="70"/>
      <c r="J43" s="72" t="s">
        <v>30</v>
      </c>
      <c r="K43" s="70" t="s">
        <v>31</v>
      </c>
      <c r="L43" s="73">
        <v>1</v>
      </c>
      <c r="M43" s="74">
        <v>420</v>
      </c>
      <c r="N43" s="75">
        <v>420</v>
      </c>
      <c r="O43" s="26"/>
      <c r="P43" s="15" t="e">
        <f>SUMIF('[1]Planned Maint v6.2 CSV File'!A:A,J43,'[1]Planned Maint v6.2 CSV File'!I:I)</f>
        <v>#VALUE!</v>
      </c>
      <c r="Q43" s="16" t="e">
        <f>IF(J43="PROV SUM",N43,L43*P43)</f>
        <v>#VALUE!</v>
      </c>
      <c r="R43" s="52">
        <f>IF(J43="Prov Sum","",IF(MATCH(J43,'[1]Packet Rate Library'!J:J,0),VLOOKUP(J43,'[1]Packet Rate Library'!J:T,9,FALSE),""))</f>
        <v>0</v>
      </c>
      <c r="S43" s="53">
        <v>533.4</v>
      </c>
      <c r="T43" s="16">
        <f>IF(J43="SC024",N43,IF(ISERROR(S43),"",IF(J43="PROV SUM",N43,L43*S43)))</f>
        <v>533.4</v>
      </c>
      <c r="V43" s="70" t="s">
        <v>31</v>
      </c>
      <c r="W43" s="73">
        <v>1</v>
      </c>
      <c r="X43" s="53">
        <v>533.4</v>
      </c>
      <c r="Y43" s="91">
        <f t="shared" si="0"/>
        <v>533.4</v>
      </c>
      <c r="Z43" s="26"/>
      <c r="AA43" s="100">
        <v>0</v>
      </c>
      <c r="AB43" s="101">
        <f t="shared" si="1"/>
        <v>0</v>
      </c>
      <c r="AC43" s="103">
        <v>0</v>
      </c>
      <c r="AD43" s="104">
        <f t="shared" si="2"/>
        <v>0</v>
      </c>
      <c r="AE43" s="157">
        <f t="shared" si="3"/>
        <v>0</v>
      </c>
    </row>
    <row r="44" spans="1:31" ht="15.75" thickBot="1" x14ac:dyDescent="0.3">
      <c r="A44" s="29"/>
      <c r="B44" s="67" t="s">
        <v>132</v>
      </c>
      <c r="C44" s="67" t="s">
        <v>24</v>
      </c>
      <c r="D44" s="68" t="s">
        <v>25</v>
      </c>
      <c r="E44" s="69" t="s">
        <v>32</v>
      </c>
      <c r="F44" s="70"/>
      <c r="G44" s="70"/>
      <c r="H44" s="71">
        <v>2.6</v>
      </c>
      <c r="I44" s="70"/>
      <c r="J44" s="72" t="s">
        <v>33</v>
      </c>
      <c r="K44" s="70" t="s">
        <v>31</v>
      </c>
      <c r="L44" s="73">
        <v>1</v>
      </c>
      <c r="M44" s="74">
        <v>50</v>
      </c>
      <c r="N44" s="75">
        <v>50</v>
      </c>
      <c r="O44" s="26"/>
      <c r="P44" s="15" t="e">
        <f>SUMIF('[1]Planned Maint v6.2 CSV File'!A:A,J44,'[1]Planned Maint v6.2 CSV File'!I:I)</f>
        <v>#VALUE!</v>
      </c>
      <c r="Q44" s="16" t="e">
        <f>IF(J44="PROV SUM",N44,L44*P44)</f>
        <v>#VALUE!</v>
      </c>
      <c r="R44" s="52">
        <f>IF(J44="Prov Sum","",IF(MATCH(J44,'[1]Packet Rate Library'!J:J,0),VLOOKUP(J44,'[1]Packet Rate Library'!J:T,9,FALSE),""))</f>
        <v>0</v>
      </c>
      <c r="S44" s="53">
        <v>63.5</v>
      </c>
      <c r="T44" s="16">
        <f>IF(J44="SC024",N44,IF(ISERROR(S44),"",IF(J44="PROV SUM",N44,L44*S44)))</f>
        <v>63.5</v>
      </c>
      <c r="V44" s="70" t="s">
        <v>31</v>
      </c>
      <c r="W44" s="73">
        <v>1</v>
      </c>
      <c r="X44" s="53">
        <v>63.5</v>
      </c>
      <c r="Y44" s="91">
        <f t="shared" si="0"/>
        <v>63.5</v>
      </c>
      <c r="Z44" s="26"/>
      <c r="AA44" s="100">
        <v>0</v>
      </c>
      <c r="AB44" s="101">
        <f t="shared" si="1"/>
        <v>0</v>
      </c>
      <c r="AC44" s="103">
        <v>0</v>
      </c>
      <c r="AD44" s="104">
        <f t="shared" si="2"/>
        <v>0</v>
      </c>
      <c r="AE44" s="157">
        <f t="shared" si="3"/>
        <v>0</v>
      </c>
    </row>
    <row r="45" spans="1:31" ht="15.75" thickBot="1" x14ac:dyDescent="0.3">
      <c r="A45" s="29"/>
      <c r="B45" s="67" t="s">
        <v>132</v>
      </c>
      <c r="C45" s="67" t="s">
        <v>24</v>
      </c>
      <c r="D45" s="68" t="s">
        <v>25</v>
      </c>
      <c r="E45" s="69" t="s">
        <v>41</v>
      </c>
      <c r="F45" s="70"/>
      <c r="G45" s="70"/>
      <c r="H45" s="71">
        <v>2.16</v>
      </c>
      <c r="I45" s="70"/>
      <c r="J45" s="72" t="s">
        <v>42</v>
      </c>
      <c r="K45" s="70" t="s">
        <v>31</v>
      </c>
      <c r="L45" s="73">
        <v>1</v>
      </c>
      <c r="M45" s="74">
        <v>379.8</v>
      </c>
      <c r="N45" s="75">
        <v>379.8</v>
      </c>
      <c r="O45" s="26"/>
      <c r="P45" s="15" t="e">
        <f>SUMIF('[1]Planned Maint v6.2 CSV File'!A:A,J45,'[1]Planned Maint v6.2 CSV File'!I:I)</f>
        <v>#VALUE!</v>
      </c>
      <c r="Q45" s="16" t="e">
        <f>IF(J45="PROV SUM",N45,L45*P45)</f>
        <v>#VALUE!</v>
      </c>
      <c r="R45" s="52">
        <f>IF(J45="Prov Sum","",IF(MATCH(J45,'[1]Packet Rate Library'!J:J,0),VLOOKUP(J45,'[1]Packet Rate Library'!J:T,9,FALSE),""))</f>
        <v>0</v>
      </c>
      <c r="S45" s="53">
        <v>482.346</v>
      </c>
      <c r="T45" s="16">
        <f>IF(J45="SC024",N45,IF(ISERROR(S45),"",IF(J45="PROV SUM",N45,L45*S45)))</f>
        <v>482.346</v>
      </c>
      <c r="V45" s="70" t="s">
        <v>31</v>
      </c>
      <c r="W45" s="73">
        <v>1</v>
      </c>
      <c r="X45" s="53">
        <v>482.346</v>
      </c>
      <c r="Y45" s="91">
        <f t="shared" si="0"/>
        <v>482.346</v>
      </c>
      <c r="Z45" s="26"/>
      <c r="AA45" s="100">
        <v>0</v>
      </c>
      <c r="AB45" s="101">
        <f t="shared" si="1"/>
        <v>0</v>
      </c>
      <c r="AC45" s="103">
        <v>0</v>
      </c>
      <c r="AD45" s="104">
        <f t="shared" si="2"/>
        <v>0</v>
      </c>
      <c r="AE45" s="157">
        <f t="shared" si="3"/>
        <v>0</v>
      </c>
    </row>
    <row r="46" spans="1:31" ht="45.75" thickBot="1" x14ac:dyDescent="0.3">
      <c r="A46" s="29"/>
      <c r="B46" s="67" t="s">
        <v>132</v>
      </c>
      <c r="C46" s="67" t="s">
        <v>24</v>
      </c>
      <c r="D46" s="68" t="s">
        <v>25</v>
      </c>
      <c r="E46" s="69" t="s">
        <v>383</v>
      </c>
      <c r="F46" s="70"/>
      <c r="G46" s="70"/>
      <c r="H46" s="71"/>
      <c r="I46" s="70"/>
      <c r="J46" s="72" t="s">
        <v>384</v>
      </c>
      <c r="K46" s="70" t="s">
        <v>31</v>
      </c>
      <c r="L46" s="73"/>
      <c r="M46" s="74">
        <v>4.8300000000000003E-2</v>
      </c>
      <c r="N46" s="75">
        <f>VLOOKUP(B46,'[1]Project Overheads &amp; Scaffold'!$W:$AI,13,FALSE)</f>
        <v>0</v>
      </c>
      <c r="O46" s="26"/>
      <c r="P46" s="15" t="e">
        <f>SUMIF('[1]Planned Maint v6.2 CSV File'!A:A,J46,'[1]Planned Maint v6.2 CSV File'!I:I)</f>
        <v>#VALUE!</v>
      </c>
      <c r="Q46" s="16" t="e">
        <f>IF(J46="PROV SUM",N46,L46*P46)</f>
        <v>#VALUE!</v>
      </c>
      <c r="R46" s="52" t="e">
        <f>IF(J46="Prov Sum","",IF(MATCH(J46,'[1]Packet Rate Library'!J:J,0),VLOOKUP(J46,'[1]Packet Rate Library'!J:T,9,FALSE),""))</f>
        <v>#N/A</v>
      </c>
      <c r="S46" s="53" t="e">
        <v>#N/A</v>
      </c>
      <c r="T46" s="16">
        <f>IF(J46="SC024",N46,IF(ISERROR(S46),"",IF(J46="PROV SUM",N46,L46*S46)))</f>
        <v>0</v>
      </c>
      <c r="V46" s="70" t="s">
        <v>31</v>
      </c>
      <c r="W46" s="73"/>
      <c r="X46" s="53" t="e">
        <v>#N/A</v>
      </c>
      <c r="Y46" s="91"/>
      <c r="Z46" s="26"/>
      <c r="AA46" s="100">
        <v>0</v>
      </c>
      <c r="AB46" s="101">
        <f t="shared" si="1"/>
        <v>0</v>
      </c>
      <c r="AC46" s="103">
        <v>0</v>
      </c>
      <c r="AD46" s="104">
        <f t="shared" si="2"/>
        <v>0</v>
      </c>
      <c r="AE46" s="157">
        <f t="shared" si="3"/>
        <v>0</v>
      </c>
    </row>
    <row r="47" spans="1:31" ht="15.75" thickBot="1" x14ac:dyDescent="0.3">
      <c r="A47" s="29"/>
      <c r="B47" s="76" t="s">
        <v>132</v>
      </c>
      <c r="C47" s="67" t="s">
        <v>312</v>
      </c>
      <c r="D47" s="68" t="s">
        <v>379</v>
      </c>
      <c r="E47" s="69"/>
      <c r="F47" s="70"/>
      <c r="G47" s="70"/>
      <c r="H47" s="71"/>
      <c r="I47" s="70"/>
      <c r="J47" s="72"/>
      <c r="K47" s="70"/>
      <c r="L47" s="73"/>
      <c r="M47" s="72"/>
      <c r="N47" s="75"/>
      <c r="O47" s="26"/>
      <c r="P47" s="24"/>
      <c r="Q47" s="50"/>
      <c r="R47" s="50"/>
      <c r="S47" s="50"/>
      <c r="T47" s="50"/>
      <c r="V47" s="70"/>
      <c r="W47" s="73"/>
      <c r="X47" s="50"/>
      <c r="Y47" s="91">
        <f t="shared" si="0"/>
        <v>0</v>
      </c>
      <c r="Z47" s="26"/>
      <c r="AA47" s="100">
        <v>0</v>
      </c>
      <c r="AB47" s="101">
        <f t="shared" si="1"/>
        <v>0</v>
      </c>
      <c r="AC47" s="103">
        <v>0</v>
      </c>
      <c r="AD47" s="104">
        <f t="shared" si="2"/>
        <v>0</v>
      </c>
      <c r="AE47" s="157">
        <f t="shared" si="3"/>
        <v>0</v>
      </c>
    </row>
    <row r="48" spans="1:31" ht="60.75" thickBot="1" x14ac:dyDescent="0.3">
      <c r="A48" s="29"/>
      <c r="B48" s="76" t="s">
        <v>132</v>
      </c>
      <c r="C48" s="67" t="s">
        <v>312</v>
      </c>
      <c r="D48" s="68" t="s">
        <v>25</v>
      </c>
      <c r="E48" s="69" t="s">
        <v>190</v>
      </c>
      <c r="F48" s="70"/>
      <c r="G48" s="70"/>
      <c r="H48" s="71">
        <v>7.2440000000000504</v>
      </c>
      <c r="I48" s="70"/>
      <c r="J48" s="72" t="s">
        <v>191</v>
      </c>
      <c r="K48" s="70" t="s">
        <v>104</v>
      </c>
      <c r="L48" s="73">
        <v>17</v>
      </c>
      <c r="M48" s="77">
        <v>44.12</v>
      </c>
      <c r="N48" s="75">
        <v>750.04</v>
      </c>
      <c r="O48" s="26"/>
      <c r="P48" s="15" t="e">
        <f>SUMIF('[1]Planned Maint v6.2 CSV File'!A:A,J48,'[1]Planned Maint v6.2 CSV File'!I:I)</f>
        <v>#VALUE!</v>
      </c>
      <c r="Q48" s="16" t="e">
        <f>IF(J48="PROV SUM",N48,L48*P48)</f>
        <v>#VALUE!</v>
      </c>
      <c r="R48" s="52">
        <f>IF(J48="Prov Sum","",IF(MATCH(J48,'[1]Packet Rate Library'!J:J,0),VLOOKUP(J48,'[1]Packet Rate Library'!J:T,9,FALSE),""))</f>
        <v>0</v>
      </c>
      <c r="S48" s="53">
        <v>31.986999999999998</v>
      </c>
      <c r="T48" s="16">
        <f>IF(J48="SC024",N48,IF(ISERROR(S48),"",IF(J48="PROV SUM",N48,L48*S48)))</f>
        <v>543.779</v>
      </c>
      <c r="V48" s="70" t="s">
        <v>104</v>
      </c>
      <c r="W48" s="73">
        <v>17</v>
      </c>
      <c r="X48" s="53">
        <v>31.986999999999998</v>
      </c>
      <c r="Y48" s="91">
        <f t="shared" si="0"/>
        <v>543.779</v>
      </c>
      <c r="Z48" s="26"/>
      <c r="AA48" s="100">
        <v>0</v>
      </c>
      <c r="AB48" s="101">
        <f t="shared" si="1"/>
        <v>0</v>
      </c>
      <c r="AC48" s="103">
        <v>0</v>
      </c>
      <c r="AD48" s="104">
        <f t="shared" si="2"/>
        <v>0</v>
      </c>
      <c r="AE48" s="157">
        <f t="shared" si="3"/>
        <v>0</v>
      </c>
    </row>
    <row r="49" spans="1:31" ht="16.5" thickBot="1" x14ac:dyDescent="0.3">
      <c r="A49" s="29"/>
      <c r="B49" s="76" t="s">
        <v>132</v>
      </c>
      <c r="C49" s="67" t="s">
        <v>312</v>
      </c>
      <c r="D49" s="68" t="s">
        <v>25</v>
      </c>
      <c r="E49" s="69" t="s">
        <v>481</v>
      </c>
      <c r="F49" s="70"/>
      <c r="G49" s="70"/>
      <c r="H49" s="71">
        <v>7.3159999999999998</v>
      </c>
      <c r="I49" s="70"/>
      <c r="J49" s="72" t="s">
        <v>380</v>
      </c>
      <c r="K49" s="70" t="s">
        <v>381</v>
      </c>
      <c r="L49" s="73">
        <v>1</v>
      </c>
      <c r="M49" s="73">
        <v>200</v>
      </c>
      <c r="N49" s="75">
        <v>200</v>
      </c>
      <c r="O49" s="26"/>
      <c r="P49" s="15" t="e">
        <f>SUMIF('[1]Planned Maint v6.2 CSV File'!A:A,J49,'[1]Planned Maint v6.2 CSV File'!I:I)</f>
        <v>#VALUE!</v>
      </c>
      <c r="Q49" s="16">
        <f>IF(J49="PROV SUM",N49,L49*P49)</f>
        <v>200</v>
      </c>
      <c r="R49" s="52" t="str">
        <f>IF(J49="Prov Sum","",IF(MATCH(J49,'[1]Packet Rate Library'!J:J,0),VLOOKUP(J49,'[1]Packet Rate Library'!J:T,9,FALSE),""))</f>
        <v/>
      </c>
      <c r="S49" s="53" t="s">
        <v>382</v>
      </c>
      <c r="T49" s="16">
        <f>IF(J49="SC024",N49,IF(ISERROR(S49),"",IF(J49="PROV SUM",N49,L49*S49)))</f>
        <v>200</v>
      </c>
      <c r="V49" s="70" t="s">
        <v>381</v>
      </c>
      <c r="W49" s="73">
        <v>1</v>
      </c>
      <c r="X49" s="53" t="s">
        <v>382</v>
      </c>
      <c r="Y49" s="91">
        <v>200</v>
      </c>
      <c r="Z49" s="26"/>
      <c r="AA49" s="100">
        <v>0</v>
      </c>
      <c r="AB49" s="101">
        <f t="shared" si="1"/>
        <v>0</v>
      </c>
      <c r="AC49" s="103">
        <v>0</v>
      </c>
      <c r="AD49" s="104">
        <f t="shared" si="2"/>
        <v>0</v>
      </c>
      <c r="AE49" s="157">
        <f t="shared" si="3"/>
        <v>0</v>
      </c>
    </row>
    <row r="50" spans="1:31" ht="31.5" thickBot="1" x14ac:dyDescent="0.3">
      <c r="A50" s="29"/>
      <c r="B50" s="76" t="s">
        <v>132</v>
      </c>
      <c r="C50" s="31" t="s">
        <v>312</v>
      </c>
      <c r="D50" s="32" t="s">
        <v>25</v>
      </c>
      <c r="E50" s="33" t="s">
        <v>482</v>
      </c>
      <c r="F50" s="29"/>
      <c r="G50" s="29"/>
      <c r="H50" s="34">
        <v>7.3170000000000002</v>
      </c>
      <c r="I50" s="29"/>
      <c r="J50" s="35" t="s">
        <v>380</v>
      </c>
      <c r="K50" s="29" t="s">
        <v>381</v>
      </c>
      <c r="L50" s="36">
        <v>1</v>
      </c>
      <c r="M50" s="73">
        <v>800</v>
      </c>
      <c r="N50" s="25">
        <v>800</v>
      </c>
      <c r="O50" s="26"/>
      <c r="P50" s="15" t="e">
        <f>SUMIF('[1]Planned Maint v6.2 CSV File'!A:A,J50,'[1]Planned Maint v6.2 CSV File'!I:I)</f>
        <v>#VALUE!</v>
      </c>
      <c r="Q50" s="16">
        <f>IF(J50="PROV SUM",N50,L50*P50)</f>
        <v>800</v>
      </c>
      <c r="R50" s="52" t="str">
        <f>IF(J50="Prov Sum","",IF(MATCH(J50,'[1]Packet Rate Library'!J:J,0),VLOOKUP(J50,'[1]Packet Rate Library'!J:T,9,FALSE),""))</f>
        <v/>
      </c>
      <c r="S50" s="53" t="s">
        <v>382</v>
      </c>
      <c r="T50" s="16">
        <f>IF(J50="SC024",N50,IF(ISERROR(S50),"",IF(J50="PROV SUM",N50,L50*S50)))</f>
        <v>800</v>
      </c>
      <c r="V50" s="29" t="s">
        <v>381</v>
      </c>
      <c r="W50" s="36">
        <v>1</v>
      </c>
      <c r="X50" s="53" t="s">
        <v>382</v>
      </c>
      <c r="Y50" s="91">
        <v>800</v>
      </c>
      <c r="Z50" s="26"/>
      <c r="AA50" s="100">
        <v>0</v>
      </c>
      <c r="AB50" s="101">
        <f t="shared" ref="AB50:AB64" si="8">Y50*AA50</f>
        <v>0</v>
      </c>
      <c r="AC50" s="103">
        <v>0</v>
      </c>
      <c r="AD50" s="104">
        <f t="shared" ref="AD50:AD64" si="9">Y50*AC50</f>
        <v>0</v>
      </c>
      <c r="AE50" s="157">
        <f t="shared" si="3"/>
        <v>0</v>
      </c>
    </row>
    <row r="51" spans="1:31" ht="16.5" thickBot="1" x14ac:dyDescent="0.3">
      <c r="A51" s="29"/>
      <c r="B51" s="76" t="s">
        <v>132</v>
      </c>
      <c r="C51" s="31" t="s">
        <v>312</v>
      </c>
      <c r="D51" s="32" t="s">
        <v>25</v>
      </c>
      <c r="E51" s="33" t="s">
        <v>483</v>
      </c>
      <c r="F51" s="29"/>
      <c r="G51" s="29"/>
      <c r="H51" s="34">
        <v>7.3179999999999996</v>
      </c>
      <c r="I51" s="29"/>
      <c r="J51" s="35" t="s">
        <v>380</v>
      </c>
      <c r="K51" s="29" t="s">
        <v>381</v>
      </c>
      <c r="L51" s="36">
        <v>1</v>
      </c>
      <c r="M51" s="73">
        <v>800</v>
      </c>
      <c r="N51" s="25">
        <v>800</v>
      </c>
      <c r="O51" s="26"/>
      <c r="P51" s="15" t="e">
        <f>SUMIF('[1]Planned Maint v6.2 CSV File'!A:A,J51,'[1]Planned Maint v6.2 CSV File'!I:I)</f>
        <v>#VALUE!</v>
      </c>
      <c r="Q51" s="16">
        <f>IF(J51="PROV SUM",N51,L51*P51)</f>
        <v>800</v>
      </c>
      <c r="R51" s="52" t="str">
        <f>IF(J51="Prov Sum","",IF(MATCH(J51,'[1]Packet Rate Library'!J:J,0),VLOOKUP(J51,'[1]Packet Rate Library'!J:T,9,FALSE),""))</f>
        <v/>
      </c>
      <c r="S51" s="53" t="s">
        <v>382</v>
      </c>
      <c r="T51" s="16">
        <f>IF(J51="SC024",N51,IF(ISERROR(S51),"",IF(J51="PROV SUM",N51,L51*S51)))</f>
        <v>800</v>
      </c>
      <c r="V51" s="29" t="s">
        <v>381</v>
      </c>
      <c r="W51" s="36">
        <v>1</v>
      </c>
      <c r="X51" s="53" t="s">
        <v>382</v>
      </c>
      <c r="Y51" s="91">
        <v>800</v>
      </c>
      <c r="Z51" s="26"/>
      <c r="AA51" s="100">
        <v>0</v>
      </c>
      <c r="AB51" s="101">
        <f t="shared" si="8"/>
        <v>0</v>
      </c>
      <c r="AC51" s="103">
        <v>0</v>
      </c>
      <c r="AD51" s="104">
        <f t="shared" si="9"/>
        <v>0</v>
      </c>
      <c r="AE51" s="157">
        <f t="shared" si="3"/>
        <v>0</v>
      </c>
    </row>
    <row r="52" spans="1:31" ht="16.5" thickBot="1" x14ac:dyDescent="0.3">
      <c r="A52" s="22"/>
      <c r="B52" s="112" t="s">
        <v>132</v>
      </c>
      <c r="C52" s="113" t="s">
        <v>341</v>
      </c>
      <c r="D52" s="114" t="s">
        <v>379</v>
      </c>
      <c r="E52" s="115"/>
      <c r="F52" s="9"/>
      <c r="G52" s="9"/>
      <c r="H52" s="116"/>
      <c r="I52" s="9"/>
      <c r="J52" s="115"/>
      <c r="K52" s="117"/>
      <c r="L52" s="65"/>
      <c r="M52" s="118"/>
      <c r="N52" s="14"/>
      <c r="O52" s="26"/>
      <c r="P52" s="24"/>
      <c r="Q52" s="50"/>
      <c r="R52" s="50"/>
      <c r="S52" s="50"/>
      <c r="T52" s="50"/>
      <c r="V52" s="117"/>
      <c r="W52" s="65"/>
      <c r="X52" s="118"/>
      <c r="Y52" s="91">
        <f t="shared" si="0"/>
        <v>0</v>
      </c>
      <c r="Z52" s="26"/>
      <c r="AA52" s="100">
        <v>0</v>
      </c>
      <c r="AB52" s="101">
        <f t="shared" si="8"/>
        <v>0</v>
      </c>
      <c r="AC52" s="103">
        <v>0</v>
      </c>
      <c r="AD52" s="104">
        <f t="shared" si="9"/>
        <v>0</v>
      </c>
      <c r="AE52" s="157">
        <f t="shared" si="3"/>
        <v>0</v>
      </c>
    </row>
    <row r="53" spans="1:31" ht="105.75" thickBot="1" x14ac:dyDescent="0.3">
      <c r="A53" s="22"/>
      <c r="B53" s="112" t="s">
        <v>132</v>
      </c>
      <c r="C53" s="113" t="s">
        <v>341</v>
      </c>
      <c r="D53" s="114" t="s">
        <v>25</v>
      </c>
      <c r="E53" s="115" t="s">
        <v>350</v>
      </c>
      <c r="F53" s="12"/>
      <c r="G53" s="12"/>
      <c r="H53" s="116">
        <v>13</v>
      </c>
      <c r="I53" s="12"/>
      <c r="J53" s="115" t="s">
        <v>351</v>
      </c>
      <c r="K53" s="12" t="s">
        <v>311</v>
      </c>
      <c r="L53" s="119">
        <v>2</v>
      </c>
      <c r="M53" s="118">
        <v>222.2</v>
      </c>
      <c r="N53" s="120">
        <v>444.4</v>
      </c>
      <c r="O53" s="26"/>
      <c r="P53" s="15" t="e">
        <f>SUMIF('[1]Planned Maint v6.2 CSV File'!A:A,J53,'[1]Planned Maint v6.2 CSV File'!I:I)</f>
        <v>#VALUE!</v>
      </c>
      <c r="Q53" s="16" t="e">
        <f t="shared" ref="Q53:Q64" si="10">IF(J53="PROV SUM",N53,L53*P53)</f>
        <v>#VALUE!</v>
      </c>
      <c r="R53" s="52">
        <f>IF(J53="Prov Sum","",IF(MATCH(J53,'[1]Packet Rate Library'!J:J,0),VLOOKUP(J53,'[1]Packet Rate Library'!J:T,9,FALSE),""))</f>
        <v>0</v>
      </c>
      <c r="S53" s="53">
        <v>196.98029999999997</v>
      </c>
      <c r="T53" s="16">
        <f t="shared" ref="T53:T64" si="11">IF(J53="SC024",N53,IF(ISERROR(S53),"",IF(J53="PROV SUM",N53,L53*S53)))</f>
        <v>393.96059999999994</v>
      </c>
      <c r="V53" s="12" t="s">
        <v>311</v>
      </c>
      <c r="W53" s="119">
        <v>2</v>
      </c>
      <c r="X53" s="118">
        <v>196.98029999999997</v>
      </c>
      <c r="Y53" s="91">
        <f t="shared" si="0"/>
        <v>393.96059999999994</v>
      </c>
      <c r="Z53" s="26"/>
      <c r="AA53" s="100">
        <v>0</v>
      </c>
      <c r="AB53" s="101">
        <f t="shared" si="8"/>
        <v>0</v>
      </c>
      <c r="AC53" s="103">
        <v>0</v>
      </c>
      <c r="AD53" s="104">
        <f t="shared" si="9"/>
        <v>0</v>
      </c>
      <c r="AE53" s="157">
        <f t="shared" si="3"/>
        <v>0</v>
      </c>
    </row>
    <row r="54" spans="1:31" ht="90.75" thickBot="1" x14ac:dyDescent="0.3">
      <c r="A54" s="22"/>
      <c r="B54" s="112" t="s">
        <v>132</v>
      </c>
      <c r="C54" s="113" t="s">
        <v>341</v>
      </c>
      <c r="D54" s="114" t="s">
        <v>25</v>
      </c>
      <c r="E54" s="115" t="s">
        <v>356</v>
      </c>
      <c r="F54" s="9"/>
      <c r="G54" s="9"/>
      <c r="H54" s="116">
        <v>27</v>
      </c>
      <c r="I54" s="9"/>
      <c r="J54" s="115" t="s">
        <v>357</v>
      </c>
      <c r="K54" s="117" t="s">
        <v>311</v>
      </c>
      <c r="L54" s="119">
        <v>1</v>
      </c>
      <c r="M54" s="118">
        <v>22.53</v>
      </c>
      <c r="N54" s="120">
        <v>22.53</v>
      </c>
      <c r="O54" s="26"/>
      <c r="P54" s="15" t="e">
        <f>SUMIF('[1]Planned Maint v6.2 CSV File'!A:A,J54,'[1]Planned Maint v6.2 CSV File'!I:I)</f>
        <v>#VALUE!</v>
      </c>
      <c r="Q54" s="16" t="e">
        <f t="shared" si="10"/>
        <v>#VALUE!</v>
      </c>
      <c r="R54" s="52">
        <f>IF(J54="Prov Sum","",IF(MATCH(J54,'[1]Packet Rate Library'!J:J,0),VLOOKUP(J54,'[1]Packet Rate Library'!J:T,9,FALSE),""))</f>
        <v>0</v>
      </c>
      <c r="S54" s="53">
        <v>19.150500000000001</v>
      </c>
      <c r="T54" s="16">
        <f t="shared" si="11"/>
        <v>19.150500000000001</v>
      </c>
      <c r="V54" s="117" t="s">
        <v>311</v>
      </c>
      <c r="W54" s="119">
        <v>1</v>
      </c>
      <c r="X54" s="118">
        <v>19.150500000000001</v>
      </c>
      <c r="Y54" s="91">
        <f t="shared" si="0"/>
        <v>19.150500000000001</v>
      </c>
      <c r="Z54" s="26"/>
      <c r="AA54" s="100">
        <v>0</v>
      </c>
      <c r="AB54" s="101">
        <f t="shared" si="8"/>
        <v>0</v>
      </c>
      <c r="AC54" s="103">
        <v>0</v>
      </c>
      <c r="AD54" s="104">
        <f t="shared" si="9"/>
        <v>0</v>
      </c>
      <c r="AE54" s="157">
        <f t="shared" si="3"/>
        <v>0</v>
      </c>
    </row>
    <row r="55" spans="1:31" ht="105.75" thickBot="1" x14ac:dyDescent="0.3">
      <c r="A55" s="22"/>
      <c r="B55" s="112" t="s">
        <v>132</v>
      </c>
      <c r="C55" s="113" t="s">
        <v>341</v>
      </c>
      <c r="D55" s="114" t="s">
        <v>25</v>
      </c>
      <c r="E55" s="115" t="s">
        <v>358</v>
      </c>
      <c r="F55" s="9"/>
      <c r="G55" s="9"/>
      <c r="H55" s="116">
        <v>41</v>
      </c>
      <c r="I55" s="9"/>
      <c r="J55" s="115" t="s">
        <v>359</v>
      </c>
      <c r="K55" s="117" t="s">
        <v>311</v>
      </c>
      <c r="L55" s="119">
        <v>1</v>
      </c>
      <c r="M55" s="118">
        <v>29.34</v>
      </c>
      <c r="N55" s="120">
        <v>29.34</v>
      </c>
      <c r="O55" s="26"/>
      <c r="P55" s="15" t="e">
        <f>SUMIF('[1]Planned Maint v6.2 CSV File'!A:A,J55,'[1]Planned Maint v6.2 CSV File'!I:I)</f>
        <v>#VALUE!</v>
      </c>
      <c r="Q55" s="16" t="e">
        <f t="shared" si="10"/>
        <v>#VALUE!</v>
      </c>
      <c r="R55" s="52">
        <f>IF(J55="Prov Sum","",IF(MATCH(J55,'[1]Packet Rate Library'!J:J,0),VLOOKUP(J55,'[1]Packet Rate Library'!J:T,9,FALSE),""))</f>
        <v>0</v>
      </c>
      <c r="S55" s="53">
        <v>24.939</v>
      </c>
      <c r="T55" s="16">
        <f t="shared" si="11"/>
        <v>24.939</v>
      </c>
      <c r="V55" s="117" t="s">
        <v>311</v>
      </c>
      <c r="W55" s="119">
        <v>1</v>
      </c>
      <c r="X55" s="118">
        <v>24.939</v>
      </c>
      <c r="Y55" s="91">
        <f t="shared" si="0"/>
        <v>24.939</v>
      </c>
      <c r="Z55" s="26"/>
      <c r="AA55" s="100">
        <v>0</v>
      </c>
      <c r="AB55" s="101">
        <f t="shared" si="8"/>
        <v>0</v>
      </c>
      <c r="AC55" s="103">
        <v>0</v>
      </c>
      <c r="AD55" s="104">
        <f t="shared" si="9"/>
        <v>0</v>
      </c>
      <c r="AE55" s="157">
        <f t="shared" si="3"/>
        <v>0</v>
      </c>
    </row>
    <row r="56" spans="1:31" ht="16.5" thickBot="1" x14ac:dyDescent="0.3">
      <c r="A56" s="22"/>
      <c r="B56" s="112" t="s">
        <v>132</v>
      </c>
      <c r="C56" s="113" t="s">
        <v>341</v>
      </c>
      <c r="D56" s="114" t="s">
        <v>25</v>
      </c>
      <c r="E56" s="115"/>
      <c r="F56" s="9"/>
      <c r="G56" s="9"/>
      <c r="H56" s="116">
        <v>104</v>
      </c>
      <c r="I56" s="9"/>
      <c r="J56" s="115" t="s">
        <v>353</v>
      </c>
      <c r="K56" s="117" t="s">
        <v>311</v>
      </c>
      <c r="L56" s="119">
        <v>2</v>
      </c>
      <c r="M56" s="118">
        <v>3.44</v>
      </c>
      <c r="N56" s="120">
        <v>6.88</v>
      </c>
      <c r="O56" s="26"/>
      <c r="P56" s="15" t="e">
        <f>SUMIF('[1]Planned Maint v6.2 CSV File'!A:A,J56,'[1]Planned Maint v6.2 CSV File'!I:I)</f>
        <v>#VALUE!</v>
      </c>
      <c r="Q56" s="16" t="e">
        <f t="shared" si="10"/>
        <v>#VALUE!</v>
      </c>
      <c r="R56" s="52">
        <f>IF(J56="Prov Sum","",IF(MATCH(J56,'[1]Packet Rate Library'!J:J,0),VLOOKUP(J56,'[1]Packet Rate Library'!J:T,9,FALSE),""))</f>
        <v>0</v>
      </c>
      <c r="S56" s="53">
        <v>3.0495599999999996</v>
      </c>
      <c r="T56" s="16">
        <f t="shared" si="11"/>
        <v>6.0991199999999992</v>
      </c>
      <c r="V56" s="117" t="s">
        <v>311</v>
      </c>
      <c r="W56" s="119">
        <v>2</v>
      </c>
      <c r="X56" s="118">
        <v>3.0495599999999996</v>
      </c>
      <c r="Y56" s="91">
        <f t="shared" si="0"/>
        <v>6.0991199999999992</v>
      </c>
      <c r="Z56" s="26"/>
      <c r="AA56" s="100">
        <v>0</v>
      </c>
      <c r="AB56" s="101">
        <f t="shared" si="8"/>
        <v>0</v>
      </c>
      <c r="AC56" s="103">
        <v>0</v>
      </c>
      <c r="AD56" s="104">
        <f t="shared" si="9"/>
        <v>0</v>
      </c>
      <c r="AE56" s="157">
        <f t="shared" si="3"/>
        <v>0</v>
      </c>
    </row>
    <row r="57" spans="1:31" ht="75.75" thickBot="1" x14ac:dyDescent="0.3">
      <c r="A57" s="22"/>
      <c r="B57" s="112" t="s">
        <v>132</v>
      </c>
      <c r="C57" s="113" t="s">
        <v>341</v>
      </c>
      <c r="D57" s="114" t="s">
        <v>25</v>
      </c>
      <c r="E57" s="115" t="s">
        <v>366</v>
      </c>
      <c r="F57" s="9"/>
      <c r="G57" s="9"/>
      <c r="H57" s="116">
        <v>115</v>
      </c>
      <c r="I57" s="9"/>
      <c r="J57" s="115" t="s">
        <v>367</v>
      </c>
      <c r="K57" s="117" t="s">
        <v>311</v>
      </c>
      <c r="L57" s="119">
        <v>2</v>
      </c>
      <c r="M57" s="118">
        <v>70.11</v>
      </c>
      <c r="N57" s="120">
        <v>140.22</v>
      </c>
      <c r="O57" s="26"/>
      <c r="P57" s="15" t="e">
        <f>SUMIF('[1]Planned Maint v6.2 CSV File'!A:A,J57,'[1]Planned Maint v6.2 CSV File'!I:I)</f>
        <v>#VALUE!</v>
      </c>
      <c r="Q57" s="16" t="e">
        <f t="shared" si="10"/>
        <v>#VALUE!</v>
      </c>
      <c r="R57" s="52">
        <f>IF(J57="Prov Sum","",IF(MATCH(J57,'[1]Packet Rate Library'!J:J,0),VLOOKUP(J57,'[1]Packet Rate Library'!J:T,9,FALSE),""))</f>
        <v>0</v>
      </c>
      <c r="S57" s="53">
        <v>56.088000000000001</v>
      </c>
      <c r="T57" s="16">
        <f t="shared" si="11"/>
        <v>112.176</v>
      </c>
      <c r="V57" s="117" t="s">
        <v>311</v>
      </c>
      <c r="W57" s="119">
        <v>2</v>
      </c>
      <c r="X57" s="118">
        <v>56.088000000000001</v>
      </c>
      <c r="Y57" s="91">
        <f t="shared" si="0"/>
        <v>112.176</v>
      </c>
      <c r="Z57" s="26"/>
      <c r="AA57" s="100">
        <v>0</v>
      </c>
      <c r="AB57" s="101">
        <f t="shared" si="8"/>
        <v>0</v>
      </c>
      <c r="AC57" s="103">
        <v>0</v>
      </c>
      <c r="AD57" s="104">
        <f t="shared" si="9"/>
        <v>0</v>
      </c>
      <c r="AE57" s="157">
        <f t="shared" si="3"/>
        <v>0</v>
      </c>
    </row>
    <row r="58" spans="1:31" ht="61.5" thickBot="1" x14ac:dyDescent="0.3">
      <c r="A58" s="22"/>
      <c r="B58" s="112" t="s">
        <v>132</v>
      </c>
      <c r="C58" s="113" t="s">
        <v>341</v>
      </c>
      <c r="D58" s="114" t="s">
        <v>25</v>
      </c>
      <c r="E58" s="121" t="s">
        <v>342</v>
      </c>
      <c r="F58" s="9"/>
      <c r="G58" s="9"/>
      <c r="H58" s="116">
        <v>180</v>
      </c>
      <c r="I58" s="9"/>
      <c r="J58" s="122" t="s">
        <v>343</v>
      </c>
      <c r="K58" s="117" t="s">
        <v>311</v>
      </c>
      <c r="L58" s="119">
        <v>1</v>
      </c>
      <c r="M58" s="118">
        <v>62.11</v>
      </c>
      <c r="N58" s="120">
        <v>62.11</v>
      </c>
      <c r="O58" s="26"/>
      <c r="P58" s="15" t="e">
        <f>SUMIF('[1]Planned Maint v6.2 CSV File'!A:A,J58,'[1]Planned Maint v6.2 CSV File'!I:I)</f>
        <v>#VALUE!</v>
      </c>
      <c r="Q58" s="16" t="e">
        <f t="shared" si="10"/>
        <v>#VALUE!</v>
      </c>
      <c r="R58" s="52">
        <f>IF(J58="Prov Sum","",IF(MATCH(J58,'[1]Packet Rate Library'!J:J,0),VLOOKUP(J58,'[1]Packet Rate Library'!J:T,9,FALSE),""))</f>
        <v>0</v>
      </c>
      <c r="S58" s="53">
        <v>55.060514999999995</v>
      </c>
      <c r="T58" s="16">
        <f t="shared" si="11"/>
        <v>55.060514999999995</v>
      </c>
      <c r="V58" s="117" t="s">
        <v>311</v>
      </c>
      <c r="W58" s="119">
        <v>1</v>
      </c>
      <c r="X58" s="118">
        <v>55.060514999999995</v>
      </c>
      <c r="Y58" s="91">
        <f t="shared" si="0"/>
        <v>55.060514999999995</v>
      </c>
      <c r="Z58" s="26"/>
      <c r="AA58" s="100">
        <v>0</v>
      </c>
      <c r="AB58" s="101">
        <f t="shared" si="8"/>
        <v>0</v>
      </c>
      <c r="AC58" s="103">
        <v>0</v>
      </c>
      <c r="AD58" s="104">
        <f t="shared" si="9"/>
        <v>0</v>
      </c>
      <c r="AE58" s="157">
        <f t="shared" si="3"/>
        <v>0</v>
      </c>
    </row>
    <row r="59" spans="1:31" ht="91.5" thickBot="1" x14ac:dyDescent="0.3">
      <c r="A59" s="22"/>
      <c r="B59" s="112" t="s">
        <v>132</v>
      </c>
      <c r="C59" s="113" t="s">
        <v>341</v>
      </c>
      <c r="D59" s="114" t="s">
        <v>25</v>
      </c>
      <c r="E59" s="121" t="s">
        <v>370</v>
      </c>
      <c r="F59" s="9"/>
      <c r="G59" s="9"/>
      <c r="H59" s="116">
        <v>186</v>
      </c>
      <c r="I59" s="9"/>
      <c r="J59" s="123" t="s">
        <v>371</v>
      </c>
      <c r="K59" s="117" t="s">
        <v>311</v>
      </c>
      <c r="L59" s="119">
        <v>1</v>
      </c>
      <c r="M59" s="118">
        <v>86.88</v>
      </c>
      <c r="N59" s="120">
        <v>86.88</v>
      </c>
      <c r="O59" s="26"/>
      <c r="P59" s="15" t="e">
        <f>SUMIF('[1]Planned Maint v6.2 CSV File'!A:A,J59,'[1]Planned Maint v6.2 CSV File'!I:I)</f>
        <v>#VALUE!</v>
      </c>
      <c r="Q59" s="16" t="e">
        <f t="shared" si="10"/>
        <v>#VALUE!</v>
      </c>
      <c r="R59" s="52">
        <f>IF(J59="Prov Sum","",IF(MATCH(J59,'[1]Packet Rate Library'!J:J,0),VLOOKUP(J59,'[1]Packet Rate Library'!J:T,9,FALSE),""))</f>
        <v>0</v>
      </c>
      <c r="S59" s="53">
        <v>69.504000000000005</v>
      </c>
      <c r="T59" s="16">
        <f t="shared" si="11"/>
        <v>69.504000000000005</v>
      </c>
      <c r="V59" s="117" t="s">
        <v>311</v>
      </c>
      <c r="W59" s="119">
        <v>1</v>
      </c>
      <c r="X59" s="118">
        <v>69.504000000000005</v>
      </c>
      <c r="Y59" s="91">
        <f t="shared" si="0"/>
        <v>69.504000000000005</v>
      </c>
      <c r="Z59" s="26"/>
      <c r="AA59" s="100">
        <v>0</v>
      </c>
      <c r="AB59" s="101">
        <f t="shared" si="8"/>
        <v>0</v>
      </c>
      <c r="AC59" s="103">
        <v>0</v>
      </c>
      <c r="AD59" s="104">
        <f t="shared" si="9"/>
        <v>0</v>
      </c>
      <c r="AE59" s="157">
        <f t="shared" si="3"/>
        <v>0</v>
      </c>
    </row>
    <row r="60" spans="1:31" ht="16.5" thickBot="1" x14ac:dyDescent="0.3">
      <c r="A60" s="22"/>
      <c r="B60" s="112" t="s">
        <v>132</v>
      </c>
      <c r="C60" s="113" t="s">
        <v>341</v>
      </c>
      <c r="D60" s="114" t="s">
        <v>25</v>
      </c>
      <c r="E60" s="124" t="s">
        <v>430</v>
      </c>
      <c r="F60" s="9"/>
      <c r="G60" s="9"/>
      <c r="H60" s="116">
        <v>190</v>
      </c>
      <c r="I60" s="9"/>
      <c r="J60" s="125" t="s">
        <v>380</v>
      </c>
      <c r="K60" s="117" t="s">
        <v>311</v>
      </c>
      <c r="L60" s="119">
        <v>1</v>
      </c>
      <c r="M60" s="126">
        <v>1500</v>
      </c>
      <c r="N60" s="120">
        <v>1500</v>
      </c>
      <c r="O60" s="26"/>
      <c r="P60" s="15" t="e">
        <f>SUMIF('[1]Planned Maint v6.2 CSV File'!A:A,J60,'[1]Planned Maint v6.2 CSV File'!I:I)</f>
        <v>#VALUE!</v>
      </c>
      <c r="Q60" s="16">
        <f t="shared" si="10"/>
        <v>1500</v>
      </c>
      <c r="R60" s="52" t="str">
        <f>IF(J60="Prov Sum","",IF(MATCH(J60,'[1]Packet Rate Library'!J:J,0),VLOOKUP(J60,'[1]Packet Rate Library'!J:T,9,FALSE),""))</f>
        <v/>
      </c>
      <c r="S60" s="53" t="s">
        <v>382</v>
      </c>
      <c r="T60" s="16">
        <f t="shared" si="11"/>
        <v>1500</v>
      </c>
      <c r="V60" s="117" t="s">
        <v>311</v>
      </c>
      <c r="W60" s="119">
        <v>1</v>
      </c>
      <c r="X60" s="126" t="s">
        <v>382</v>
      </c>
      <c r="Y60" s="91">
        <v>1500</v>
      </c>
      <c r="Z60" s="26"/>
      <c r="AA60" s="100">
        <v>0</v>
      </c>
      <c r="AB60" s="101">
        <f t="shared" si="8"/>
        <v>0</v>
      </c>
      <c r="AC60" s="103">
        <v>0</v>
      </c>
      <c r="AD60" s="104">
        <f t="shared" si="9"/>
        <v>0</v>
      </c>
      <c r="AE60" s="157">
        <f t="shared" si="3"/>
        <v>0</v>
      </c>
    </row>
    <row r="61" spans="1:31" ht="27" thickBot="1" x14ac:dyDescent="0.3">
      <c r="A61" s="29"/>
      <c r="B61" s="112" t="s">
        <v>132</v>
      </c>
      <c r="C61" s="113" t="s">
        <v>341</v>
      </c>
      <c r="D61" s="114" t="s">
        <v>25</v>
      </c>
      <c r="E61" s="127" t="s">
        <v>431</v>
      </c>
      <c r="F61" s="42"/>
      <c r="G61" s="42"/>
      <c r="H61" s="116">
        <v>191</v>
      </c>
      <c r="I61" s="42"/>
      <c r="J61" s="125" t="s">
        <v>380</v>
      </c>
      <c r="K61" s="117" t="s">
        <v>311</v>
      </c>
      <c r="L61" s="119">
        <v>1</v>
      </c>
      <c r="M61" s="126">
        <v>100</v>
      </c>
      <c r="N61" s="120">
        <v>100</v>
      </c>
      <c r="O61" s="26"/>
      <c r="P61" s="15" t="e">
        <f>SUMIF('[1]Planned Maint v6.2 CSV File'!A:A,J61,'[1]Planned Maint v6.2 CSV File'!I:I)</f>
        <v>#VALUE!</v>
      </c>
      <c r="Q61" s="16">
        <f t="shared" si="10"/>
        <v>100</v>
      </c>
      <c r="R61" s="52" t="str">
        <f>IF(J61="Prov Sum","",IF(MATCH(J61,'[1]Packet Rate Library'!J:J,0),VLOOKUP(J61,'[1]Packet Rate Library'!J:T,9,FALSE),""))</f>
        <v/>
      </c>
      <c r="S61" s="53" t="s">
        <v>382</v>
      </c>
      <c r="T61" s="16">
        <f t="shared" si="11"/>
        <v>100</v>
      </c>
      <c r="V61" s="117" t="s">
        <v>311</v>
      </c>
      <c r="W61" s="119">
        <v>1</v>
      </c>
      <c r="X61" s="126" t="s">
        <v>382</v>
      </c>
      <c r="Y61" s="91">
        <v>100</v>
      </c>
      <c r="Z61" s="26"/>
      <c r="AA61" s="100">
        <v>0</v>
      </c>
      <c r="AB61" s="101">
        <f t="shared" si="8"/>
        <v>0</v>
      </c>
      <c r="AC61" s="103">
        <v>0</v>
      </c>
      <c r="AD61" s="104">
        <f t="shared" si="9"/>
        <v>0</v>
      </c>
      <c r="AE61" s="157">
        <f t="shared" si="3"/>
        <v>0</v>
      </c>
    </row>
    <row r="62" spans="1:31" ht="16.5" thickBot="1" x14ac:dyDescent="0.3">
      <c r="A62" s="29"/>
      <c r="B62" s="112" t="s">
        <v>132</v>
      </c>
      <c r="C62" s="113" t="s">
        <v>341</v>
      </c>
      <c r="D62" s="114" t="s">
        <v>25</v>
      </c>
      <c r="E62" s="127" t="s">
        <v>432</v>
      </c>
      <c r="F62" s="42"/>
      <c r="G62" s="42"/>
      <c r="H62" s="116">
        <v>192</v>
      </c>
      <c r="I62" s="42"/>
      <c r="J62" s="125" t="s">
        <v>380</v>
      </c>
      <c r="K62" s="117" t="s">
        <v>311</v>
      </c>
      <c r="L62" s="119">
        <v>1</v>
      </c>
      <c r="M62" s="126">
        <v>100</v>
      </c>
      <c r="N62" s="120">
        <v>100</v>
      </c>
      <c r="O62" s="26"/>
      <c r="P62" s="15" t="e">
        <f>SUMIF('[1]Planned Maint v6.2 CSV File'!A:A,J62,'[1]Planned Maint v6.2 CSV File'!I:I)</f>
        <v>#VALUE!</v>
      </c>
      <c r="Q62" s="16">
        <f t="shared" si="10"/>
        <v>100</v>
      </c>
      <c r="R62" s="52" t="str">
        <f>IF(J62="Prov Sum","",IF(MATCH(J62,'[1]Packet Rate Library'!J:J,0),VLOOKUP(J62,'[1]Packet Rate Library'!J:T,9,FALSE),""))</f>
        <v/>
      </c>
      <c r="S62" s="53" t="s">
        <v>382</v>
      </c>
      <c r="T62" s="16">
        <f t="shared" si="11"/>
        <v>100</v>
      </c>
      <c r="V62" s="117" t="s">
        <v>311</v>
      </c>
      <c r="W62" s="119">
        <v>1</v>
      </c>
      <c r="X62" s="126" t="s">
        <v>382</v>
      </c>
      <c r="Y62" s="91">
        <v>100</v>
      </c>
      <c r="Z62" s="26"/>
      <c r="AA62" s="100">
        <v>0</v>
      </c>
      <c r="AB62" s="101">
        <f t="shared" si="8"/>
        <v>0</v>
      </c>
      <c r="AC62" s="103">
        <v>0</v>
      </c>
      <c r="AD62" s="104">
        <f t="shared" si="9"/>
        <v>0</v>
      </c>
      <c r="AE62" s="157">
        <f t="shared" si="3"/>
        <v>0</v>
      </c>
    </row>
    <row r="63" spans="1:31" ht="16.5" thickBot="1" x14ac:dyDescent="0.3">
      <c r="A63" s="29"/>
      <c r="B63" s="112" t="s">
        <v>132</v>
      </c>
      <c r="C63" s="113" t="s">
        <v>341</v>
      </c>
      <c r="D63" s="114" t="s">
        <v>25</v>
      </c>
      <c r="E63" s="127" t="s">
        <v>433</v>
      </c>
      <c r="F63" s="42"/>
      <c r="G63" s="42"/>
      <c r="H63" s="116">
        <v>193</v>
      </c>
      <c r="I63" s="42"/>
      <c r="J63" s="125" t="s">
        <v>380</v>
      </c>
      <c r="K63" s="117" t="s">
        <v>311</v>
      </c>
      <c r="L63" s="119">
        <v>1</v>
      </c>
      <c r="M63" s="126">
        <v>100</v>
      </c>
      <c r="N63" s="120">
        <v>100</v>
      </c>
      <c r="O63" s="26"/>
      <c r="P63" s="15" t="e">
        <f>SUMIF('[1]Planned Maint v6.2 CSV File'!A:A,J63,'[1]Planned Maint v6.2 CSV File'!I:I)</f>
        <v>#VALUE!</v>
      </c>
      <c r="Q63" s="16">
        <f t="shared" si="10"/>
        <v>100</v>
      </c>
      <c r="R63" s="52" t="str">
        <f>IF(J63="Prov Sum","",IF(MATCH(J63,'[1]Packet Rate Library'!J:J,0),VLOOKUP(J63,'[1]Packet Rate Library'!J:T,9,FALSE),""))</f>
        <v/>
      </c>
      <c r="S63" s="53" t="s">
        <v>382</v>
      </c>
      <c r="T63" s="16">
        <f t="shared" si="11"/>
        <v>100</v>
      </c>
      <c r="V63" s="117" t="s">
        <v>311</v>
      </c>
      <c r="W63" s="119">
        <v>1</v>
      </c>
      <c r="X63" s="126" t="s">
        <v>382</v>
      </c>
      <c r="Y63" s="91">
        <v>100</v>
      </c>
      <c r="Z63" s="26"/>
      <c r="AA63" s="100">
        <v>0</v>
      </c>
      <c r="AB63" s="101">
        <f t="shared" si="8"/>
        <v>0</v>
      </c>
      <c r="AC63" s="103">
        <v>0</v>
      </c>
      <c r="AD63" s="104">
        <f t="shared" si="9"/>
        <v>0</v>
      </c>
      <c r="AE63" s="157">
        <f t="shared" si="3"/>
        <v>0</v>
      </c>
    </row>
    <row r="64" spans="1:31" ht="16.5" thickBot="1" x14ac:dyDescent="0.3">
      <c r="A64" s="29"/>
      <c r="B64" s="112" t="s">
        <v>132</v>
      </c>
      <c r="C64" s="113" t="s">
        <v>341</v>
      </c>
      <c r="D64" s="114" t="s">
        <v>25</v>
      </c>
      <c r="E64" s="127" t="s">
        <v>434</v>
      </c>
      <c r="F64" s="42"/>
      <c r="G64" s="42"/>
      <c r="H64" s="116">
        <v>194</v>
      </c>
      <c r="I64" s="42"/>
      <c r="J64" s="125" t="s">
        <v>380</v>
      </c>
      <c r="K64" s="117" t="s">
        <v>311</v>
      </c>
      <c r="L64" s="119">
        <v>1</v>
      </c>
      <c r="M64" s="126">
        <v>350</v>
      </c>
      <c r="N64" s="120">
        <v>350</v>
      </c>
      <c r="O64" s="26"/>
      <c r="P64" s="15" t="e">
        <f>SUMIF('[1]Planned Maint v6.2 CSV File'!A:A,J64,'[1]Planned Maint v6.2 CSV File'!I:I)</f>
        <v>#VALUE!</v>
      </c>
      <c r="Q64" s="16">
        <f t="shared" si="10"/>
        <v>350</v>
      </c>
      <c r="R64" s="52" t="str">
        <f>IF(J64="Prov Sum","",IF(MATCH(J64,'[1]Packet Rate Library'!J:J,0),VLOOKUP(J64,'[1]Packet Rate Library'!J:T,9,FALSE),""))</f>
        <v/>
      </c>
      <c r="S64" s="53" t="s">
        <v>382</v>
      </c>
      <c r="T64" s="16">
        <f t="shared" si="11"/>
        <v>350</v>
      </c>
      <c r="V64" s="117" t="s">
        <v>311</v>
      </c>
      <c r="W64" s="119">
        <v>1</v>
      </c>
      <c r="X64" s="126" t="s">
        <v>382</v>
      </c>
      <c r="Y64" s="91">
        <v>350</v>
      </c>
      <c r="Z64" s="26"/>
      <c r="AA64" s="100">
        <v>0</v>
      </c>
      <c r="AB64" s="101">
        <f t="shared" si="8"/>
        <v>0</v>
      </c>
      <c r="AC64" s="103">
        <v>0</v>
      </c>
      <c r="AD64" s="104">
        <f t="shared" si="9"/>
        <v>0</v>
      </c>
      <c r="AE64" s="157">
        <f t="shared" si="3"/>
        <v>0</v>
      </c>
    </row>
    <row r="65" spans="1:31" ht="15.75" thickBot="1" x14ac:dyDescent="0.3">
      <c r="A65" s="29"/>
      <c r="B65" s="76"/>
      <c r="C65" s="31"/>
      <c r="D65" s="32"/>
      <c r="E65" s="33"/>
      <c r="F65" s="29"/>
      <c r="G65" s="29"/>
      <c r="H65" s="34"/>
      <c r="I65" s="29"/>
      <c r="J65" s="35"/>
      <c r="K65" s="29"/>
      <c r="L65" s="36"/>
      <c r="M65" s="35"/>
      <c r="N65" s="25"/>
      <c r="O65" s="26"/>
      <c r="P65" s="24"/>
      <c r="Q65" s="26"/>
      <c r="R65" s="26"/>
      <c r="S65" s="26"/>
      <c r="T65" s="26"/>
    </row>
    <row r="66" spans="1:31" ht="15.75" thickBot="1" x14ac:dyDescent="0.3">
      <c r="S66" s="88" t="s">
        <v>5</v>
      </c>
      <c r="T66" s="89">
        <f>SUM(T8:T64)</f>
        <v>13016.509659000001</v>
      </c>
      <c r="U66" s="84"/>
      <c r="V66" s="29"/>
      <c r="W66" s="36"/>
      <c r="X66" s="88" t="s">
        <v>5</v>
      </c>
      <c r="Y66" s="89">
        <f>SUM(Y8:Y64)</f>
        <v>13016.509659000001</v>
      </c>
      <c r="Z66" s="26"/>
      <c r="AA66" s="98"/>
      <c r="AB66" s="143">
        <f>SUM(AB8:AB64)</f>
        <v>0</v>
      </c>
      <c r="AC66" s="98"/>
      <c r="AD66" s="144">
        <f>SUM(AD8:AD64)</f>
        <v>0</v>
      </c>
      <c r="AE66" s="156">
        <f>SUM(AE8:AE64)</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6 S18:S28 S30:S36 S38:S40 S42:S46 S48:S51 S53:S64 X8:X9 X11 X13:X16 X18:X28 X30:X36 X38:X40 X42:X46 X48:X51" xr:uid="{00000000-0002-0000-1300-000000000000}">
      <formula1>P8</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3:AE40"/>
  <sheetViews>
    <sheetView topLeftCell="B1" zoomScale="70" zoomScaleNormal="70" workbookViewId="0">
      <pane xSplit="9" ySplit="5" topLeftCell="K27" activePane="bottomRight" state="frozen"/>
      <selection activeCell="B1" sqref="B1"/>
      <selection pane="topRight" activeCell="K1" sqref="K1"/>
      <selection pane="bottomLeft" activeCell="B6" sqref="B6"/>
      <selection pane="bottomRight" activeCell="AH35" sqref="AH35"/>
    </sheetView>
  </sheetViews>
  <sheetFormatPr defaultRowHeight="15" x14ac:dyDescent="0.25"/>
  <cols>
    <col min="1" max="1" width="14.5703125" hidden="1" customWidth="1"/>
    <col min="2" max="2" width="15.42578125" customWidth="1"/>
    <col min="3" max="3" width="21.28515625" customWidth="1"/>
    <col min="4" max="4" width="11.7109375" customWidth="1"/>
    <col min="5" max="5" width="69" customWidth="1"/>
    <col min="6" max="7" width="0" hidden="1" customWidth="1"/>
    <col min="8" max="8" width="18.7109375" hidden="1" customWidth="1"/>
    <col min="9" max="9" width="0" hidden="1" customWidth="1"/>
    <col min="10" max="10" width="12.28515625" hidden="1" customWidth="1"/>
    <col min="11" max="11" width="9.140625" customWidth="1"/>
    <col min="12" max="12" width="9"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 customWidth="1"/>
    <col min="20" max="20" width="16.7109375" customWidth="1"/>
    <col min="21" max="21" width="2.140625" customWidth="1"/>
    <col min="22" max="22" width="9.140625" customWidth="1"/>
    <col min="23" max="23" width="10.28515625" customWidth="1"/>
    <col min="24" max="24" width="13.28515625" customWidth="1"/>
    <col min="25" max="25" width="13.7109375" customWidth="1"/>
    <col min="26" max="26" width="1.7109375" customWidth="1"/>
    <col min="27" max="27" width="15.85546875" customWidth="1"/>
    <col min="28" max="28" width="19.42578125" customWidth="1"/>
    <col min="29" max="29" width="17" customWidth="1"/>
    <col min="30" max="30" width="21.28515625" customWidth="1"/>
    <col min="31" max="31" width="20.5703125" customWidth="1"/>
  </cols>
  <sheetData>
    <row r="3" spans="1:31" ht="16.5" thickBot="1" x14ac:dyDescent="0.3">
      <c r="B3" s="109" t="s">
        <v>484</v>
      </c>
      <c r="C3" s="19"/>
      <c r="D3" s="20"/>
      <c r="E3" s="21"/>
      <c r="F3" s="22"/>
      <c r="G3" s="22"/>
      <c r="H3" s="23"/>
      <c r="I3" s="22"/>
      <c r="J3" s="24"/>
      <c r="K3" s="22"/>
      <c r="L3" s="25"/>
      <c r="M3" s="24"/>
      <c r="N3" s="25"/>
      <c r="O3" s="26"/>
      <c r="P3" s="27"/>
      <c r="Q3" s="28"/>
      <c r="R3" s="24"/>
      <c r="S3" s="24"/>
      <c r="T3" s="24"/>
    </row>
    <row r="4" spans="1:31" ht="15.75" thickBot="1" x14ac:dyDescent="0.3">
      <c r="A4" s="29"/>
      <c r="B4" s="98"/>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99</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111"/>
      <c r="C6" s="45"/>
      <c r="D6" s="45"/>
      <c r="E6" s="42"/>
      <c r="F6" s="42"/>
      <c r="G6" s="42"/>
      <c r="H6" s="47"/>
      <c r="I6" s="42"/>
      <c r="J6" s="42"/>
      <c r="K6" s="42"/>
      <c r="L6" s="139"/>
      <c r="M6" s="42"/>
      <c r="N6" s="139"/>
      <c r="O6" s="2"/>
      <c r="P6" s="27"/>
      <c r="Q6" s="28"/>
      <c r="R6" s="50"/>
      <c r="S6" s="50"/>
      <c r="T6" s="50"/>
      <c r="AA6" s="98"/>
      <c r="AB6" s="98"/>
      <c r="AC6" s="98"/>
      <c r="AD6" s="98"/>
    </row>
    <row r="7" spans="1:31" ht="15.75" thickBot="1" x14ac:dyDescent="0.3">
      <c r="A7" s="42" t="s">
        <v>436</v>
      </c>
      <c r="B7" s="5" t="s">
        <v>99</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99</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99</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38" si="0">W9*X9</f>
        <v>399.99552</v>
      </c>
      <c r="Z9" s="26"/>
      <c r="AA9" s="100">
        <v>0</v>
      </c>
      <c r="AB9" s="101">
        <f t="shared" ref="AB9:AB38" si="1">Y9*AA9</f>
        <v>0</v>
      </c>
      <c r="AC9" s="103">
        <v>0</v>
      </c>
      <c r="AD9" s="104">
        <f t="shared" ref="AD9:AD38" si="2">Y9*AC9</f>
        <v>0</v>
      </c>
      <c r="AE9" s="157">
        <f t="shared" ref="AE9:AE38" si="3">AB9-AD9</f>
        <v>0</v>
      </c>
    </row>
    <row r="10" spans="1:31" ht="15.75" thickBot="1" x14ac:dyDescent="0.3">
      <c r="A10" s="22"/>
      <c r="B10" s="5" t="s">
        <v>99</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99</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99</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05.75" thickBot="1" x14ac:dyDescent="0.3">
      <c r="A13" s="22"/>
      <c r="B13" s="5" t="s">
        <v>99</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AB13-AD13</f>
        <v>0</v>
      </c>
    </row>
    <row r="14" spans="1:31" ht="61.5" thickBot="1" x14ac:dyDescent="0.3">
      <c r="A14" s="22"/>
      <c r="B14" s="5" t="s">
        <v>99</v>
      </c>
      <c r="C14" s="6" t="s">
        <v>285</v>
      </c>
      <c r="D14" s="7" t="s">
        <v>25</v>
      </c>
      <c r="E14" s="153" t="s">
        <v>524</v>
      </c>
      <c r="F14" s="9"/>
      <c r="G14" s="9"/>
      <c r="H14" s="10">
        <v>5.1350000000000096</v>
      </c>
      <c r="I14" s="9"/>
      <c r="J14" s="11" t="s">
        <v>296</v>
      </c>
      <c r="K14" s="12" t="s">
        <v>79</v>
      </c>
      <c r="L14" s="51">
        <v>4</v>
      </c>
      <c r="M14" s="13">
        <v>21.11</v>
      </c>
      <c r="N14" s="14">
        <v>84.44</v>
      </c>
      <c r="O14" s="26"/>
      <c r="P14" s="15" t="e">
        <f>SUMIF('[1]Planned Maint v6.2 CSV File'!A:A,J14,'[1]Planned Maint v6.2 CSV File'!I:I)</f>
        <v>#VALUE!</v>
      </c>
      <c r="Q14" s="16" t="e">
        <f>IF(J14="PROV SUM",N14,L14*P14)</f>
        <v>#VALUE!</v>
      </c>
      <c r="R14" s="52">
        <f>IF(J14="Prov Sum","",IF(MATCH(J14,'[1]Packet Rate Library'!J:J,0),VLOOKUP(J14,'[1]Packet Rate Library'!J:T,9,FALSE),""))</f>
        <v>0</v>
      </c>
      <c r="S14" s="53">
        <v>17.783064</v>
      </c>
      <c r="T14" s="16">
        <f>IF(J14="SC024",N14,IF(ISERROR(S14),"",IF(J14="PROV SUM",N14,L14*S14)))</f>
        <v>71.132255999999998</v>
      </c>
      <c r="V14" s="12" t="s">
        <v>79</v>
      </c>
      <c r="W14" s="51">
        <v>4</v>
      </c>
      <c r="X14" s="53">
        <v>17.783064</v>
      </c>
      <c r="Y14" s="91">
        <f t="shared" si="0"/>
        <v>71.132255999999998</v>
      </c>
      <c r="Z14" s="26"/>
      <c r="AA14" s="100">
        <v>0</v>
      </c>
      <c r="AB14" s="101">
        <f t="shared" si="1"/>
        <v>0</v>
      </c>
      <c r="AC14" s="103">
        <v>0</v>
      </c>
      <c r="AD14" s="104">
        <f t="shared" si="2"/>
        <v>0</v>
      </c>
      <c r="AE14" s="157">
        <f t="shared" si="3"/>
        <v>0</v>
      </c>
    </row>
    <row r="15" spans="1:31" ht="15.75" thickBot="1" x14ac:dyDescent="0.3">
      <c r="A15" s="22"/>
      <c r="B15" s="5" t="s">
        <v>99</v>
      </c>
      <c r="C15" s="54" t="s">
        <v>189</v>
      </c>
      <c r="D15" s="7" t="s">
        <v>379</v>
      </c>
      <c r="E15" s="8"/>
      <c r="F15" s="9"/>
      <c r="G15" s="9"/>
      <c r="H15" s="10"/>
      <c r="I15" s="9"/>
      <c r="J15" s="11"/>
      <c r="K15" s="12"/>
      <c r="L15" s="51"/>
      <c r="M15" s="11"/>
      <c r="N15" s="51"/>
      <c r="O15" s="26"/>
      <c r="P15" s="35"/>
      <c r="Q15" s="55"/>
      <c r="R15" s="55"/>
      <c r="S15" s="55"/>
      <c r="T15" s="55"/>
      <c r="V15" s="12"/>
      <c r="W15" s="51"/>
      <c r="X15" s="55"/>
      <c r="Y15" s="91">
        <f t="shared" si="0"/>
        <v>0</v>
      </c>
      <c r="Z15" s="26"/>
      <c r="AA15" s="100">
        <v>0</v>
      </c>
      <c r="AB15" s="101">
        <f t="shared" si="1"/>
        <v>0</v>
      </c>
      <c r="AC15" s="103">
        <v>0</v>
      </c>
      <c r="AD15" s="104">
        <f t="shared" si="2"/>
        <v>0</v>
      </c>
      <c r="AE15" s="157">
        <f t="shared" si="3"/>
        <v>0</v>
      </c>
    </row>
    <row r="16" spans="1:31" ht="30.75" thickBot="1" x14ac:dyDescent="0.3">
      <c r="A16" s="22"/>
      <c r="B16" s="5" t="s">
        <v>99</v>
      </c>
      <c r="C16" s="54" t="s">
        <v>189</v>
      </c>
      <c r="D16" s="7" t="s">
        <v>25</v>
      </c>
      <c r="E16" s="8" t="s">
        <v>337</v>
      </c>
      <c r="F16" s="9"/>
      <c r="G16" s="9"/>
      <c r="H16" s="10">
        <v>6.91</v>
      </c>
      <c r="I16" s="9"/>
      <c r="J16" s="11" t="s">
        <v>338</v>
      </c>
      <c r="K16" s="12" t="s">
        <v>79</v>
      </c>
      <c r="L16" s="51">
        <v>4</v>
      </c>
      <c r="M16" s="13">
        <v>20.13</v>
      </c>
      <c r="N16" s="51">
        <v>80.52</v>
      </c>
      <c r="O16" s="26"/>
      <c r="P16" s="15" t="e">
        <f>SUMIF('[1]Planned Maint v6.2 CSV File'!A:A,J16,'[1]Planned Maint v6.2 CSV File'!I:I)</f>
        <v>#VALUE!</v>
      </c>
      <c r="Q16" s="16" t="e">
        <f t="shared" ref="Q16:Q22" si="4">IF(J16="PROV SUM",N16,L16*P16)</f>
        <v>#VALUE!</v>
      </c>
      <c r="R16" s="52">
        <f>IF(J16="Prov Sum","",IF(MATCH(J16,'[1]Packet Rate Library'!J:J,0),VLOOKUP(J16,'[1]Packet Rate Library'!J:T,9,FALSE),""))</f>
        <v>0</v>
      </c>
      <c r="S16" s="53">
        <v>14.594249999999999</v>
      </c>
      <c r="T16" s="16">
        <f t="shared" ref="T16:T22" si="5">IF(J16="SC024",N16,IF(ISERROR(S16),"",IF(J16="PROV SUM",N16,L16*S16)))</f>
        <v>58.376999999999995</v>
      </c>
      <c r="V16" s="12" t="s">
        <v>79</v>
      </c>
      <c r="W16" s="51">
        <v>4</v>
      </c>
      <c r="X16" s="53">
        <v>14.594249999999999</v>
      </c>
      <c r="Y16" s="91">
        <f t="shared" si="0"/>
        <v>58.376999999999995</v>
      </c>
      <c r="Z16" s="26"/>
      <c r="AA16" s="100">
        <v>0</v>
      </c>
      <c r="AB16" s="101">
        <f t="shared" si="1"/>
        <v>0</v>
      </c>
      <c r="AC16" s="103">
        <v>0</v>
      </c>
      <c r="AD16" s="104">
        <f t="shared" si="2"/>
        <v>0</v>
      </c>
      <c r="AE16" s="157">
        <f t="shared" si="3"/>
        <v>0</v>
      </c>
    </row>
    <row r="17" spans="1:31" ht="45.75" thickBot="1" x14ac:dyDescent="0.3">
      <c r="A17" s="22"/>
      <c r="B17" s="5" t="s">
        <v>99</v>
      </c>
      <c r="C17" s="54" t="s">
        <v>189</v>
      </c>
      <c r="D17" s="7" t="s">
        <v>25</v>
      </c>
      <c r="E17" s="8" t="s">
        <v>485</v>
      </c>
      <c r="F17" s="9"/>
      <c r="G17" s="9"/>
      <c r="H17" s="10">
        <v>6.1860000000000301</v>
      </c>
      <c r="I17" s="9"/>
      <c r="J17" s="11" t="s">
        <v>222</v>
      </c>
      <c r="K17" s="12" t="s">
        <v>79</v>
      </c>
      <c r="L17" s="51">
        <v>6</v>
      </c>
      <c r="M17" s="13">
        <v>11.63</v>
      </c>
      <c r="N17" s="51">
        <v>69.78</v>
      </c>
      <c r="O17" s="26"/>
      <c r="P17" s="15" t="e">
        <f>SUMIF('[1]Planned Maint v6.2 CSV File'!A:A,J17,'[1]Planned Maint v6.2 CSV File'!I:I)</f>
        <v>#VALUE!</v>
      </c>
      <c r="Q17" s="16" t="e">
        <f t="shared" si="4"/>
        <v>#VALUE!</v>
      </c>
      <c r="R17" s="52">
        <f>IF(J17="Prov Sum","",IF(MATCH(J17,'[1]Packet Rate Library'!J:J,0),VLOOKUP(J17,'[1]Packet Rate Library'!J:T,9,FALSE),""))</f>
        <v>0</v>
      </c>
      <c r="S17" s="53">
        <v>9.8855000000000004</v>
      </c>
      <c r="T17" s="16">
        <f t="shared" si="5"/>
        <v>59.313000000000002</v>
      </c>
      <c r="V17" s="12" t="s">
        <v>79</v>
      </c>
      <c r="W17" s="51">
        <v>6</v>
      </c>
      <c r="X17" s="53">
        <v>9.8855000000000004</v>
      </c>
      <c r="Y17" s="91">
        <f t="shared" si="0"/>
        <v>59.313000000000002</v>
      </c>
      <c r="Z17" s="26"/>
      <c r="AA17" s="100">
        <v>0</v>
      </c>
      <c r="AB17" s="101">
        <f t="shared" si="1"/>
        <v>0</v>
      </c>
      <c r="AC17" s="103">
        <v>0</v>
      </c>
      <c r="AD17" s="104">
        <f t="shared" si="2"/>
        <v>0</v>
      </c>
      <c r="AE17" s="157">
        <f t="shared" si="3"/>
        <v>0</v>
      </c>
    </row>
    <row r="18" spans="1:31" ht="45.75" thickBot="1" x14ac:dyDescent="0.3">
      <c r="A18" s="22"/>
      <c r="B18" s="5" t="s">
        <v>99</v>
      </c>
      <c r="C18" s="54" t="s">
        <v>189</v>
      </c>
      <c r="D18" s="7" t="s">
        <v>25</v>
      </c>
      <c r="E18" s="8" t="s">
        <v>486</v>
      </c>
      <c r="F18" s="9"/>
      <c r="G18" s="9"/>
      <c r="H18" s="10">
        <v>6.2580000000000497</v>
      </c>
      <c r="I18" s="9"/>
      <c r="J18" s="11" t="s">
        <v>266</v>
      </c>
      <c r="K18" s="12" t="s">
        <v>79</v>
      </c>
      <c r="L18" s="51">
        <v>1</v>
      </c>
      <c r="M18" s="13">
        <v>12.41</v>
      </c>
      <c r="N18" s="51">
        <v>12.41</v>
      </c>
      <c r="O18" s="26"/>
      <c r="P18" s="15" t="e">
        <f>SUMIF('[1]Planned Maint v6.2 CSV File'!A:A,J18,'[1]Planned Maint v6.2 CSV File'!I:I)</f>
        <v>#VALUE!</v>
      </c>
      <c r="Q18" s="16" t="e">
        <f t="shared" si="4"/>
        <v>#VALUE!</v>
      </c>
      <c r="R18" s="52">
        <f>IF(J18="Prov Sum","",IF(MATCH(J18,'[1]Packet Rate Library'!J:J,0),VLOOKUP(J18,'[1]Packet Rate Library'!J:T,9,FALSE),""))</f>
        <v>0</v>
      </c>
      <c r="S18" s="53">
        <v>10.548500000000001</v>
      </c>
      <c r="T18" s="16">
        <f t="shared" si="5"/>
        <v>10.548500000000001</v>
      </c>
      <c r="V18" s="12" t="s">
        <v>79</v>
      </c>
      <c r="W18" s="51">
        <v>1</v>
      </c>
      <c r="X18" s="53">
        <v>10.548500000000001</v>
      </c>
      <c r="Y18" s="91">
        <f t="shared" si="0"/>
        <v>10.548500000000001</v>
      </c>
      <c r="Z18" s="26"/>
      <c r="AA18" s="100">
        <v>0</v>
      </c>
      <c r="AB18" s="101">
        <f t="shared" si="1"/>
        <v>0</v>
      </c>
      <c r="AC18" s="103">
        <v>0</v>
      </c>
      <c r="AD18" s="104">
        <f t="shared" si="2"/>
        <v>0</v>
      </c>
      <c r="AE18" s="157">
        <f t="shared" si="3"/>
        <v>0</v>
      </c>
    </row>
    <row r="19" spans="1:31" ht="45.75" thickBot="1" x14ac:dyDescent="0.3">
      <c r="A19" s="22"/>
      <c r="B19" s="5" t="s">
        <v>99</v>
      </c>
      <c r="C19" s="54" t="s">
        <v>189</v>
      </c>
      <c r="D19" s="7" t="s">
        <v>25</v>
      </c>
      <c r="E19" s="8" t="s">
        <v>269</v>
      </c>
      <c r="F19" s="9"/>
      <c r="G19" s="9"/>
      <c r="H19" s="10">
        <v>6.2620000000000502</v>
      </c>
      <c r="I19" s="9"/>
      <c r="J19" s="11" t="s">
        <v>270</v>
      </c>
      <c r="K19" s="12" t="s">
        <v>79</v>
      </c>
      <c r="L19" s="51">
        <v>20</v>
      </c>
      <c r="M19" s="13">
        <v>16.86</v>
      </c>
      <c r="N19" s="51">
        <v>337.2</v>
      </c>
      <c r="O19" s="26"/>
      <c r="P19" s="15" t="e">
        <f>SUMIF('[1]Planned Maint v6.2 CSV File'!A:A,J19,'[1]Planned Maint v6.2 CSV File'!I:I)</f>
        <v>#VALUE!</v>
      </c>
      <c r="Q19" s="16" t="e">
        <f t="shared" si="4"/>
        <v>#VALUE!</v>
      </c>
      <c r="R19" s="52">
        <f>IF(J19="Prov Sum","",IF(MATCH(J19,'[1]Packet Rate Library'!J:J,0),VLOOKUP(J19,'[1]Packet Rate Library'!J:T,9,FALSE),""))</f>
        <v>0</v>
      </c>
      <c r="S19" s="53">
        <v>14.331</v>
      </c>
      <c r="T19" s="16">
        <f t="shared" si="5"/>
        <v>286.62</v>
      </c>
      <c r="V19" s="12" t="s">
        <v>79</v>
      </c>
      <c r="W19" s="51">
        <v>20</v>
      </c>
      <c r="X19" s="53">
        <v>14.331</v>
      </c>
      <c r="Y19" s="91">
        <f t="shared" si="0"/>
        <v>286.62</v>
      </c>
      <c r="Z19" s="26"/>
      <c r="AA19" s="100">
        <v>0</v>
      </c>
      <c r="AB19" s="101">
        <f t="shared" si="1"/>
        <v>0</v>
      </c>
      <c r="AC19" s="103">
        <v>0</v>
      </c>
      <c r="AD19" s="104">
        <f t="shared" si="2"/>
        <v>0</v>
      </c>
      <c r="AE19" s="157">
        <f t="shared" si="3"/>
        <v>0</v>
      </c>
    </row>
    <row r="20" spans="1:31" ht="30.75" thickBot="1" x14ac:dyDescent="0.3">
      <c r="A20" s="22"/>
      <c r="B20" s="5" t="s">
        <v>99</v>
      </c>
      <c r="C20" s="54" t="s">
        <v>189</v>
      </c>
      <c r="D20" s="7" t="s">
        <v>25</v>
      </c>
      <c r="E20" s="8" t="s">
        <v>272</v>
      </c>
      <c r="F20" s="9"/>
      <c r="G20" s="9"/>
      <c r="H20" s="10">
        <v>6.2630000000000496</v>
      </c>
      <c r="I20" s="9"/>
      <c r="J20" s="11" t="s">
        <v>273</v>
      </c>
      <c r="K20" s="12" t="s">
        <v>104</v>
      </c>
      <c r="L20" s="51">
        <v>42</v>
      </c>
      <c r="M20" s="13">
        <v>3.81</v>
      </c>
      <c r="N20" s="51">
        <v>160.02000000000001</v>
      </c>
      <c r="O20" s="26"/>
      <c r="P20" s="15" t="e">
        <f>SUMIF('[1]Planned Maint v6.2 CSV File'!A:A,J20,'[1]Planned Maint v6.2 CSV File'!I:I)</f>
        <v>#VALUE!</v>
      </c>
      <c r="Q20" s="16" t="e">
        <f t="shared" si="4"/>
        <v>#VALUE!</v>
      </c>
      <c r="R20" s="52">
        <f>IF(J20="Prov Sum","",IF(MATCH(J20,'[1]Packet Rate Library'!J:J,0),VLOOKUP(J20,'[1]Packet Rate Library'!J:T,9,FALSE),""))</f>
        <v>0</v>
      </c>
      <c r="S20" s="53">
        <v>3.2385000000000002</v>
      </c>
      <c r="T20" s="16">
        <f t="shared" si="5"/>
        <v>136.017</v>
      </c>
      <c r="V20" s="12" t="s">
        <v>104</v>
      </c>
      <c r="W20" s="51">
        <v>42</v>
      </c>
      <c r="X20" s="53">
        <v>3.2385000000000002</v>
      </c>
      <c r="Y20" s="91">
        <f t="shared" si="0"/>
        <v>136.017</v>
      </c>
      <c r="Z20" s="26"/>
      <c r="AA20" s="100">
        <v>0</v>
      </c>
      <c r="AB20" s="101">
        <f t="shared" si="1"/>
        <v>0</v>
      </c>
      <c r="AC20" s="103">
        <v>0</v>
      </c>
      <c r="AD20" s="104">
        <f t="shared" si="2"/>
        <v>0</v>
      </c>
      <c r="AE20" s="157">
        <f t="shared" si="3"/>
        <v>0</v>
      </c>
    </row>
    <row r="21" spans="1:31" ht="45.75" thickBot="1" x14ac:dyDescent="0.3">
      <c r="A21" s="22"/>
      <c r="B21" s="5" t="s">
        <v>99</v>
      </c>
      <c r="C21" s="54" t="s">
        <v>189</v>
      </c>
      <c r="D21" s="7" t="s">
        <v>25</v>
      </c>
      <c r="E21" s="8" t="s">
        <v>274</v>
      </c>
      <c r="F21" s="9"/>
      <c r="G21" s="9"/>
      <c r="H21" s="10">
        <v>6.26400000000005</v>
      </c>
      <c r="I21" s="9"/>
      <c r="J21" s="11" t="s">
        <v>275</v>
      </c>
      <c r="K21" s="12" t="s">
        <v>139</v>
      </c>
      <c r="L21" s="51">
        <v>2</v>
      </c>
      <c r="M21" s="13">
        <v>9.67</v>
      </c>
      <c r="N21" s="51">
        <v>19.34</v>
      </c>
      <c r="O21" s="26"/>
      <c r="P21" s="15" t="e">
        <f>SUMIF('[1]Planned Maint v6.2 CSV File'!A:A,J21,'[1]Planned Maint v6.2 CSV File'!I:I)</f>
        <v>#VALUE!</v>
      </c>
      <c r="Q21" s="16" t="e">
        <f t="shared" si="4"/>
        <v>#VALUE!</v>
      </c>
      <c r="R21" s="52">
        <f>IF(J21="Prov Sum","",IF(MATCH(J21,'[1]Packet Rate Library'!J:J,0),VLOOKUP(J21,'[1]Packet Rate Library'!J:T,9,FALSE),""))</f>
        <v>0</v>
      </c>
      <c r="S21" s="53">
        <v>8.2195</v>
      </c>
      <c r="T21" s="16">
        <f t="shared" si="5"/>
        <v>16.439</v>
      </c>
      <c r="V21" s="12" t="s">
        <v>139</v>
      </c>
      <c r="W21" s="51">
        <v>2</v>
      </c>
      <c r="X21" s="53">
        <v>8.2195</v>
      </c>
      <c r="Y21" s="91">
        <f t="shared" si="0"/>
        <v>16.439</v>
      </c>
      <c r="Z21" s="26"/>
      <c r="AA21" s="100">
        <v>0</v>
      </c>
      <c r="AB21" s="101">
        <f t="shared" si="1"/>
        <v>0</v>
      </c>
      <c r="AC21" s="103">
        <v>0</v>
      </c>
      <c r="AD21" s="104">
        <f t="shared" si="2"/>
        <v>0</v>
      </c>
      <c r="AE21" s="157">
        <f t="shared" si="3"/>
        <v>0</v>
      </c>
    </row>
    <row r="22" spans="1:31" ht="45.75" thickBot="1" x14ac:dyDescent="0.3">
      <c r="A22" s="22"/>
      <c r="B22" s="5" t="s">
        <v>99</v>
      </c>
      <c r="C22" s="54" t="s">
        <v>189</v>
      </c>
      <c r="D22" s="7" t="s">
        <v>25</v>
      </c>
      <c r="E22" s="8" t="s">
        <v>487</v>
      </c>
      <c r="F22" s="9"/>
      <c r="G22" s="9"/>
      <c r="H22" s="10">
        <v>6.399</v>
      </c>
      <c r="I22" s="9"/>
      <c r="J22" s="11" t="s">
        <v>380</v>
      </c>
      <c r="K22" s="12" t="s">
        <v>381</v>
      </c>
      <c r="L22" s="51">
        <v>1</v>
      </c>
      <c r="M22" s="13">
        <v>500</v>
      </c>
      <c r="N22" s="51">
        <v>500</v>
      </c>
      <c r="O22" s="26"/>
      <c r="P22" s="15" t="e">
        <f>SUMIF('[1]Planned Maint v6.2 CSV File'!A:A,J22,'[1]Planned Maint v6.2 CSV File'!I:I)</f>
        <v>#VALUE!</v>
      </c>
      <c r="Q22" s="16">
        <f t="shared" si="4"/>
        <v>500</v>
      </c>
      <c r="R22" s="52" t="str">
        <f>IF(J22="Prov Sum","",IF(MATCH(J22,'[1]Packet Rate Library'!J:J,0),VLOOKUP(J22,'[1]Packet Rate Library'!J:T,9,FALSE),""))</f>
        <v/>
      </c>
      <c r="S22" s="53" t="s">
        <v>382</v>
      </c>
      <c r="T22" s="16">
        <f t="shared" si="5"/>
        <v>500</v>
      </c>
      <c r="V22" s="12" t="s">
        <v>381</v>
      </c>
      <c r="W22" s="51">
        <v>1</v>
      </c>
      <c r="X22" s="53" t="s">
        <v>382</v>
      </c>
      <c r="Y22" s="91">
        <v>500</v>
      </c>
      <c r="Z22" s="26"/>
      <c r="AA22" s="100">
        <v>0</v>
      </c>
      <c r="AB22" s="101">
        <f t="shared" si="1"/>
        <v>0</v>
      </c>
      <c r="AC22" s="103">
        <v>0</v>
      </c>
      <c r="AD22" s="104">
        <f t="shared" si="2"/>
        <v>0</v>
      </c>
      <c r="AE22" s="157">
        <f t="shared" si="3"/>
        <v>0</v>
      </c>
    </row>
    <row r="23" spans="1:31" ht="15.75" thickBot="1" x14ac:dyDescent="0.3">
      <c r="A23" s="22"/>
      <c r="B23" s="5" t="s">
        <v>99</v>
      </c>
      <c r="C23" s="54" t="s">
        <v>72</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120.75" thickBot="1" x14ac:dyDescent="0.3">
      <c r="A24" s="22"/>
      <c r="B24" s="5" t="s">
        <v>99</v>
      </c>
      <c r="C24" s="54" t="s">
        <v>72</v>
      </c>
      <c r="D24" s="7" t="s">
        <v>25</v>
      </c>
      <c r="E24" s="8" t="s">
        <v>100</v>
      </c>
      <c r="F24" s="9"/>
      <c r="G24" s="9"/>
      <c r="H24" s="10">
        <v>3.21999999999999</v>
      </c>
      <c r="I24" s="9"/>
      <c r="J24" s="11" t="s">
        <v>101</v>
      </c>
      <c r="K24" s="12" t="s">
        <v>79</v>
      </c>
      <c r="L24" s="51">
        <v>40</v>
      </c>
      <c r="M24" s="13">
        <v>138.28</v>
      </c>
      <c r="N24" s="51">
        <v>5531.2</v>
      </c>
      <c r="O24" s="56"/>
      <c r="P24" s="15" t="e">
        <f>SUMIF('[1]Planned Maint v6.2 CSV File'!A:A,J24,'[1]Planned Maint v6.2 CSV File'!I:I)</f>
        <v>#VALUE!</v>
      </c>
      <c r="Q24" s="16" t="e">
        <f>IF(J24="PROV SUM",N24,L24*P24)</f>
        <v>#VALUE!</v>
      </c>
      <c r="R24" s="52">
        <f>IF(J24="Prov Sum","",IF(MATCH(J24,'[1]Packet Rate Library'!J:J,0),VLOOKUP(J24,'[1]Packet Rate Library'!J:T,9,FALSE),""))</f>
        <v>0</v>
      </c>
      <c r="S24" s="53">
        <v>110.62400000000001</v>
      </c>
      <c r="T24" s="16">
        <f>IF(J24="SC024",N24,IF(ISERROR(S24),"",IF(J24="PROV SUM",N24,L24*S24)))</f>
        <v>4424.96</v>
      </c>
      <c r="V24" s="12" t="s">
        <v>79</v>
      </c>
      <c r="W24" s="51">
        <v>40</v>
      </c>
      <c r="X24" s="53">
        <v>110.62400000000001</v>
      </c>
      <c r="Y24" s="91">
        <f t="shared" si="0"/>
        <v>4424.96</v>
      </c>
      <c r="Z24" s="26"/>
      <c r="AA24" s="100">
        <v>0</v>
      </c>
      <c r="AB24" s="101">
        <f t="shared" si="1"/>
        <v>0</v>
      </c>
      <c r="AC24" s="103">
        <v>0</v>
      </c>
      <c r="AD24" s="104">
        <f t="shared" si="2"/>
        <v>0</v>
      </c>
      <c r="AE24" s="157">
        <f>AB24-AD24</f>
        <v>0</v>
      </c>
    </row>
    <row r="25" spans="1:31" ht="15.75" thickBot="1" x14ac:dyDescent="0.3">
      <c r="A25" s="22"/>
      <c r="B25" s="5" t="s">
        <v>99</v>
      </c>
      <c r="C25" s="54" t="s">
        <v>164</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105.75" thickBot="1" x14ac:dyDescent="0.3">
      <c r="A26" s="22"/>
      <c r="B26" s="5" t="s">
        <v>99</v>
      </c>
      <c r="C26" s="54" t="s">
        <v>164</v>
      </c>
      <c r="D26" s="7" t="s">
        <v>25</v>
      </c>
      <c r="E26" s="8" t="s">
        <v>167</v>
      </c>
      <c r="F26" s="9"/>
      <c r="G26" s="9"/>
      <c r="H26" s="10">
        <v>4.4199999999999902</v>
      </c>
      <c r="I26" s="9"/>
      <c r="J26" s="11" t="s">
        <v>168</v>
      </c>
      <c r="K26" s="12" t="s">
        <v>79</v>
      </c>
      <c r="L26" s="51">
        <v>3</v>
      </c>
      <c r="M26" s="13">
        <v>698.79</v>
      </c>
      <c r="N26" s="51">
        <v>2096.37</v>
      </c>
      <c r="O26" s="56"/>
      <c r="P26" s="15" t="e">
        <f>SUMIF('[1]Planned Maint v6.2 CSV File'!A:A,J26,'[1]Planned Maint v6.2 CSV File'!I:I)</f>
        <v>#VALUE!</v>
      </c>
      <c r="Q26" s="16" t="e">
        <f>IF(J26="PROV SUM",N26,L26*P26)</f>
        <v>#VALUE!</v>
      </c>
      <c r="R26" s="52">
        <f>IF(J26="Prov Sum","",IF(MATCH(J26,'[1]Packet Rate Library'!J:J,0),VLOOKUP(J26,'[1]Packet Rate Library'!J:T,9,FALSE),""))</f>
        <v>0</v>
      </c>
      <c r="S26" s="53">
        <v>619.47733499999993</v>
      </c>
      <c r="T26" s="16">
        <f>IF(J26="SC024",N26,IF(ISERROR(S26),"",IF(J26="PROV SUM",N26,L26*S26)))</f>
        <v>1858.4320049999997</v>
      </c>
      <c r="V26" s="12" t="s">
        <v>79</v>
      </c>
      <c r="W26" s="51">
        <v>3</v>
      </c>
      <c r="X26" s="53">
        <v>619.47733499999993</v>
      </c>
      <c r="Y26" s="91">
        <f t="shared" si="0"/>
        <v>1858.4320049999997</v>
      </c>
      <c r="Z26" s="26"/>
      <c r="AA26" s="100">
        <v>0</v>
      </c>
      <c r="AB26" s="101">
        <f t="shared" si="1"/>
        <v>0</v>
      </c>
      <c r="AC26" s="103">
        <v>0</v>
      </c>
      <c r="AD26" s="104">
        <f t="shared" si="2"/>
        <v>0</v>
      </c>
      <c r="AE26" s="157">
        <f t="shared" si="3"/>
        <v>0</v>
      </c>
    </row>
    <row r="27" spans="1:31" ht="90.75" thickBot="1" x14ac:dyDescent="0.3">
      <c r="A27" s="22"/>
      <c r="B27" s="57" t="s">
        <v>99</v>
      </c>
      <c r="C27" s="58" t="s">
        <v>164</v>
      </c>
      <c r="D27" s="59" t="s">
        <v>25</v>
      </c>
      <c r="E27" s="60" t="s">
        <v>173</v>
      </c>
      <c r="F27" s="61"/>
      <c r="G27" s="61"/>
      <c r="H27" s="62">
        <v>4.9099999999999797</v>
      </c>
      <c r="I27" s="61"/>
      <c r="J27" s="63" t="s">
        <v>174</v>
      </c>
      <c r="K27" s="64" t="s">
        <v>75</v>
      </c>
      <c r="L27" s="65">
        <v>7</v>
      </c>
      <c r="M27" s="66">
        <v>98.99</v>
      </c>
      <c r="N27" s="65">
        <v>692.93</v>
      </c>
      <c r="O27" s="56"/>
      <c r="P27" s="15" t="e">
        <f>SUMIF('[1]Planned Maint v6.2 CSV File'!A:A,J27,'[1]Planned Maint v6.2 CSV File'!I:I)</f>
        <v>#VALUE!</v>
      </c>
      <c r="Q27" s="16" t="e">
        <f>IF(J27="PROV SUM",N27,L27*P27)</f>
        <v>#VALUE!</v>
      </c>
      <c r="R27" s="52">
        <f>IF(J27="Prov Sum","",IF(MATCH(J27,'[1]Packet Rate Library'!J:J,0),VLOOKUP(J27,'[1]Packet Rate Library'!J:T,9,FALSE),""))</f>
        <v>0</v>
      </c>
      <c r="S27" s="53">
        <v>87.754634999999993</v>
      </c>
      <c r="T27" s="16">
        <f>IF(J27="SC024",N27,IF(ISERROR(S27),"",IF(J27="PROV SUM",N27,L27*S27)))</f>
        <v>614.28244499999994</v>
      </c>
      <c r="V27" s="64" t="s">
        <v>75</v>
      </c>
      <c r="W27" s="65">
        <v>7</v>
      </c>
      <c r="X27" s="53">
        <v>87.754634999999993</v>
      </c>
      <c r="Y27" s="91">
        <f t="shared" si="0"/>
        <v>614.28244499999994</v>
      </c>
      <c r="Z27" s="26"/>
      <c r="AA27" s="100">
        <v>0</v>
      </c>
      <c r="AB27" s="101">
        <f t="shared" si="1"/>
        <v>0</v>
      </c>
      <c r="AC27" s="103">
        <v>0</v>
      </c>
      <c r="AD27" s="104">
        <f t="shared" si="2"/>
        <v>0</v>
      </c>
      <c r="AE27" s="157">
        <f t="shared" si="3"/>
        <v>0</v>
      </c>
    </row>
    <row r="28" spans="1:31" ht="30.75" thickBot="1" x14ac:dyDescent="0.3">
      <c r="A28" s="22"/>
      <c r="B28" s="57" t="s">
        <v>99</v>
      </c>
      <c r="C28" s="58" t="s">
        <v>164</v>
      </c>
      <c r="D28" s="59" t="s">
        <v>25</v>
      </c>
      <c r="E28" s="60" t="s">
        <v>175</v>
      </c>
      <c r="F28" s="61"/>
      <c r="G28" s="61"/>
      <c r="H28" s="62">
        <v>4.1149999999999904</v>
      </c>
      <c r="I28" s="61"/>
      <c r="J28" s="63" t="s">
        <v>176</v>
      </c>
      <c r="K28" s="64" t="s">
        <v>139</v>
      </c>
      <c r="L28" s="65">
        <v>2</v>
      </c>
      <c r="M28" s="66">
        <v>4.8099999999999996</v>
      </c>
      <c r="N28" s="65">
        <v>9.6199999999999992</v>
      </c>
      <c r="O28" s="56"/>
      <c r="P28" s="15" t="e">
        <f>SUMIF('[1]Planned Maint v6.2 CSV File'!A:A,J28,'[1]Planned Maint v6.2 CSV File'!I:I)</f>
        <v>#VALUE!</v>
      </c>
      <c r="Q28" s="16" t="e">
        <f>IF(J28="PROV SUM",N28,L28*P28)</f>
        <v>#VALUE!</v>
      </c>
      <c r="R28" s="52">
        <f>IF(J28="Prov Sum","",IF(MATCH(J28,'[1]Packet Rate Library'!J:J,0),VLOOKUP(J28,'[1]Packet Rate Library'!J:T,9,FALSE),""))</f>
        <v>0</v>
      </c>
      <c r="S28" s="53">
        <v>4.2640649999999996</v>
      </c>
      <c r="T28" s="16">
        <f>IF(J28="SC024",N28,IF(ISERROR(S28),"",IF(J28="PROV SUM",N28,L28*S28)))</f>
        <v>8.5281299999999991</v>
      </c>
      <c r="V28" s="64" t="s">
        <v>139</v>
      </c>
      <c r="W28" s="65">
        <v>2</v>
      </c>
      <c r="X28" s="53">
        <v>4.2640649999999996</v>
      </c>
      <c r="Y28" s="91">
        <f t="shared" si="0"/>
        <v>8.5281299999999991</v>
      </c>
      <c r="Z28" s="26"/>
      <c r="AA28" s="100">
        <v>0</v>
      </c>
      <c r="AB28" s="101">
        <f t="shared" si="1"/>
        <v>0</v>
      </c>
      <c r="AC28" s="103">
        <v>0</v>
      </c>
      <c r="AD28" s="104">
        <f t="shared" si="2"/>
        <v>0</v>
      </c>
      <c r="AE28" s="157">
        <f t="shared" si="3"/>
        <v>0</v>
      </c>
    </row>
    <row r="29" spans="1:31" ht="75.75" thickBot="1" x14ac:dyDescent="0.3">
      <c r="A29" s="22"/>
      <c r="B29" s="57" t="s">
        <v>99</v>
      </c>
      <c r="C29" s="58" t="s">
        <v>164</v>
      </c>
      <c r="D29" s="59" t="s">
        <v>25</v>
      </c>
      <c r="E29" s="60" t="s">
        <v>177</v>
      </c>
      <c r="F29" s="61"/>
      <c r="G29" s="61"/>
      <c r="H29" s="62">
        <v>4.1289999999999898</v>
      </c>
      <c r="I29" s="61"/>
      <c r="J29" s="63" t="s">
        <v>178</v>
      </c>
      <c r="K29" s="64" t="s">
        <v>75</v>
      </c>
      <c r="L29" s="65">
        <v>2</v>
      </c>
      <c r="M29" s="66">
        <v>28.43</v>
      </c>
      <c r="N29" s="65">
        <v>56.86</v>
      </c>
      <c r="O29" s="56"/>
      <c r="P29" s="15" t="e">
        <f>SUMIF('[1]Planned Maint v6.2 CSV File'!A:A,J29,'[1]Planned Maint v6.2 CSV File'!I:I)</f>
        <v>#VALUE!</v>
      </c>
      <c r="Q29" s="16" t="e">
        <f>IF(J29="PROV SUM",N29,L29*P29)</f>
        <v>#VALUE!</v>
      </c>
      <c r="R29" s="52">
        <f>IF(J29="Prov Sum","",IF(MATCH(J29,'[1]Packet Rate Library'!J:J,0),VLOOKUP(J29,'[1]Packet Rate Library'!J:T,9,FALSE),""))</f>
        <v>0</v>
      </c>
      <c r="S29" s="53">
        <v>25.203194999999997</v>
      </c>
      <c r="T29" s="16">
        <f>IF(J29="SC024",N29,IF(ISERROR(S29),"",IF(J29="PROV SUM",N29,L29*S29)))</f>
        <v>50.406389999999995</v>
      </c>
      <c r="V29" s="64" t="s">
        <v>75</v>
      </c>
      <c r="W29" s="65">
        <v>2</v>
      </c>
      <c r="X29" s="53">
        <v>25.203194999999997</v>
      </c>
      <c r="Y29" s="91">
        <f t="shared" si="0"/>
        <v>50.406389999999995</v>
      </c>
      <c r="Z29" s="26"/>
      <c r="AA29" s="100">
        <v>0</v>
      </c>
      <c r="AB29" s="101">
        <f t="shared" si="1"/>
        <v>0</v>
      </c>
      <c r="AC29" s="103">
        <v>0</v>
      </c>
      <c r="AD29" s="104">
        <f t="shared" si="2"/>
        <v>0</v>
      </c>
      <c r="AE29" s="157">
        <f t="shared" si="3"/>
        <v>0</v>
      </c>
    </row>
    <row r="30" spans="1:31" ht="15.75" thickBot="1" x14ac:dyDescent="0.3">
      <c r="A30" s="22"/>
      <c r="B30" s="57" t="s">
        <v>99</v>
      </c>
      <c r="C30" s="58" t="s">
        <v>24</v>
      </c>
      <c r="D30" s="59" t="s">
        <v>379</v>
      </c>
      <c r="E30" s="60"/>
      <c r="F30" s="61"/>
      <c r="G30" s="61"/>
      <c r="H30" s="62"/>
      <c r="I30" s="61"/>
      <c r="J30" s="63"/>
      <c r="K30" s="64"/>
      <c r="L30" s="65"/>
      <c r="M30" s="63"/>
      <c r="N30" s="65"/>
      <c r="O30" s="56"/>
      <c r="P30" s="35"/>
      <c r="Q30" s="55"/>
      <c r="R30" s="55"/>
      <c r="S30" s="55"/>
      <c r="T30" s="55"/>
      <c r="V30" s="64"/>
      <c r="W30" s="65"/>
      <c r="X30" s="55"/>
      <c r="Y30" s="91">
        <f t="shared" si="0"/>
        <v>0</v>
      </c>
      <c r="Z30" s="26"/>
      <c r="AA30" s="100">
        <v>0</v>
      </c>
      <c r="AB30" s="101">
        <f t="shared" si="1"/>
        <v>0</v>
      </c>
      <c r="AC30" s="103">
        <v>0</v>
      </c>
      <c r="AD30" s="104">
        <f t="shared" si="2"/>
        <v>0</v>
      </c>
      <c r="AE30" s="157">
        <f t="shared" si="3"/>
        <v>0</v>
      </c>
    </row>
    <row r="31" spans="1:31" ht="120.75" thickBot="1" x14ac:dyDescent="0.3">
      <c r="A31" s="29"/>
      <c r="B31" s="67" t="s">
        <v>99</v>
      </c>
      <c r="C31" s="67" t="s">
        <v>24</v>
      </c>
      <c r="D31" s="68" t="s">
        <v>25</v>
      </c>
      <c r="E31" s="69" t="s">
        <v>26</v>
      </c>
      <c r="F31" s="70"/>
      <c r="G31" s="70"/>
      <c r="H31" s="71">
        <v>2.1</v>
      </c>
      <c r="I31" s="70"/>
      <c r="J31" s="72" t="s">
        <v>27</v>
      </c>
      <c r="K31" s="70" t="s">
        <v>28</v>
      </c>
      <c r="L31" s="73">
        <v>117</v>
      </c>
      <c r="M31" s="74">
        <v>12.92</v>
      </c>
      <c r="N31" s="75">
        <v>1511.64</v>
      </c>
      <c r="O31" s="26"/>
      <c r="P31" s="15" t="e">
        <f>SUMIF('[1]Planned Maint v6.2 CSV File'!A:A,J31,'[1]Planned Maint v6.2 CSV File'!I:I)</f>
        <v>#VALUE!</v>
      </c>
      <c r="Q31" s="16" t="e">
        <f>IF(J31="PROV SUM",N31,L31*P31)</f>
        <v>#VALUE!</v>
      </c>
      <c r="R31" s="52">
        <f>IF(J31="Prov Sum","",IF(MATCH(J31,'[1]Packet Rate Library'!J:J,0),VLOOKUP(J31,'[1]Packet Rate Library'!J:T,9,FALSE),""))</f>
        <v>0</v>
      </c>
      <c r="S31" s="53">
        <v>16.4084</v>
      </c>
      <c r="T31" s="16">
        <f>IF(J31="SC024",N31,IF(ISERROR(S31),"",IF(J31="PROV SUM",N31,L31*S31)))</f>
        <v>1919.7828</v>
      </c>
      <c r="V31" s="70" t="s">
        <v>28</v>
      </c>
      <c r="W31" s="73">
        <v>117</v>
      </c>
      <c r="X31" s="53">
        <v>16.4084</v>
      </c>
      <c r="Y31" s="91">
        <f t="shared" si="0"/>
        <v>1919.7828</v>
      </c>
      <c r="Z31" s="26"/>
      <c r="AA31" s="100">
        <v>0</v>
      </c>
      <c r="AB31" s="101">
        <f t="shared" si="1"/>
        <v>0</v>
      </c>
      <c r="AC31" s="103">
        <v>0</v>
      </c>
      <c r="AD31" s="104">
        <f t="shared" si="2"/>
        <v>0</v>
      </c>
      <c r="AE31" s="157">
        <f t="shared" si="3"/>
        <v>0</v>
      </c>
    </row>
    <row r="32" spans="1:31" ht="30.75" thickBot="1" x14ac:dyDescent="0.3">
      <c r="A32" s="29"/>
      <c r="B32" s="67" t="s">
        <v>99</v>
      </c>
      <c r="C32" s="67" t="s">
        <v>24</v>
      </c>
      <c r="D32" s="68" t="s">
        <v>25</v>
      </c>
      <c r="E32" s="69" t="s">
        <v>29</v>
      </c>
      <c r="F32" s="70"/>
      <c r="G32" s="70"/>
      <c r="H32" s="71">
        <v>2.5</v>
      </c>
      <c r="I32" s="70"/>
      <c r="J32" s="72" t="s">
        <v>30</v>
      </c>
      <c r="K32" s="70" t="s">
        <v>31</v>
      </c>
      <c r="L32" s="73">
        <v>1</v>
      </c>
      <c r="M32" s="74">
        <v>420</v>
      </c>
      <c r="N32" s="75">
        <v>420</v>
      </c>
      <c r="O32" s="26"/>
      <c r="P32" s="15" t="e">
        <f>SUMIF('[1]Planned Maint v6.2 CSV File'!A:A,J32,'[1]Planned Maint v6.2 CSV File'!I:I)</f>
        <v>#VALUE!</v>
      </c>
      <c r="Q32" s="16" t="e">
        <f>IF(J32="PROV SUM",N32,L32*P32)</f>
        <v>#VALUE!</v>
      </c>
      <c r="R32" s="52">
        <f>IF(J32="Prov Sum","",IF(MATCH(J32,'[1]Packet Rate Library'!J:J,0),VLOOKUP(J32,'[1]Packet Rate Library'!J:T,9,FALSE),""))</f>
        <v>0</v>
      </c>
      <c r="S32" s="53">
        <v>533.4</v>
      </c>
      <c r="T32" s="16">
        <f>IF(J32="SC024",N32,IF(ISERROR(S32),"",IF(J32="PROV SUM",N32,L32*S32)))</f>
        <v>533.4</v>
      </c>
      <c r="V32" s="70" t="s">
        <v>31</v>
      </c>
      <c r="W32" s="73">
        <v>1</v>
      </c>
      <c r="X32" s="53">
        <v>533.4</v>
      </c>
      <c r="Y32" s="91">
        <f t="shared" si="0"/>
        <v>533.4</v>
      </c>
      <c r="Z32" s="26"/>
      <c r="AA32" s="100">
        <v>0</v>
      </c>
      <c r="AB32" s="101">
        <f t="shared" si="1"/>
        <v>0</v>
      </c>
      <c r="AC32" s="103">
        <v>0</v>
      </c>
      <c r="AD32" s="104">
        <f t="shared" si="2"/>
        <v>0</v>
      </c>
      <c r="AE32" s="157">
        <f t="shared" si="3"/>
        <v>0</v>
      </c>
    </row>
    <row r="33" spans="1:31" ht="15.75" thickBot="1" x14ac:dyDescent="0.3">
      <c r="A33" s="29"/>
      <c r="B33" s="67" t="s">
        <v>99</v>
      </c>
      <c r="C33" s="67" t="s">
        <v>24</v>
      </c>
      <c r="D33" s="68" t="s">
        <v>25</v>
      </c>
      <c r="E33" s="69" t="s">
        <v>32</v>
      </c>
      <c r="F33" s="70"/>
      <c r="G33" s="70"/>
      <c r="H33" s="71">
        <v>2.6</v>
      </c>
      <c r="I33" s="70"/>
      <c r="J33" s="72" t="s">
        <v>33</v>
      </c>
      <c r="K33" s="70" t="s">
        <v>31</v>
      </c>
      <c r="L33" s="73">
        <v>1</v>
      </c>
      <c r="M33" s="74">
        <v>50</v>
      </c>
      <c r="N33" s="75">
        <v>50</v>
      </c>
      <c r="O33" s="26"/>
      <c r="P33" s="15" t="e">
        <f>SUMIF('[1]Planned Maint v6.2 CSV File'!A:A,J33,'[1]Planned Maint v6.2 CSV File'!I:I)</f>
        <v>#VALUE!</v>
      </c>
      <c r="Q33" s="16" t="e">
        <f>IF(J33="PROV SUM",N33,L33*P33)</f>
        <v>#VALUE!</v>
      </c>
      <c r="R33" s="52">
        <f>IF(J33="Prov Sum","",IF(MATCH(J33,'[1]Packet Rate Library'!J:J,0),VLOOKUP(J33,'[1]Packet Rate Library'!J:T,9,FALSE),""))</f>
        <v>0</v>
      </c>
      <c r="S33" s="53">
        <v>63.5</v>
      </c>
      <c r="T33" s="16">
        <f>IF(J33="SC024",N33,IF(ISERROR(S33),"",IF(J33="PROV SUM",N33,L33*S33)))</f>
        <v>63.5</v>
      </c>
      <c r="V33" s="70" t="s">
        <v>31</v>
      </c>
      <c r="W33" s="73">
        <v>1</v>
      </c>
      <c r="X33" s="53">
        <v>63.5</v>
      </c>
      <c r="Y33" s="91">
        <f t="shared" si="0"/>
        <v>63.5</v>
      </c>
      <c r="Z33" s="26"/>
      <c r="AA33" s="100">
        <v>0</v>
      </c>
      <c r="AB33" s="101">
        <f t="shared" si="1"/>
        <v>0</v>
      </c>
      <c r="AC33" s="103">
        <v>0</v>
      </c>
      <c r="AD33" s="104">
        <f t="shared" si="2"/>
        <v>0</v>
      </c>
      <c r="AE33" s="157">
        <f t="shared" si="3"/>
        <v>0</v>
      </c>
    </row>
    <row r="34" spans="1:31" ht="15.75" thickBot="1" x14ac:dyDescent="0.3">
      <c r="A34" s="29"/>
      <c r="B34" s="67" t="s">
        <v>99</v>
      </c>
      <c r="C34" s="67" t="s">
        <v>24</v>
      </c>
      <c r="D34" s="68" t="s">
        <v>25</v>
      </c>
      <c r="E34" s="69" t="s">
        <v>43</v>
      </c>
      <c r="F34" s="70"/>
      <c r="G34" s="70"/>
      <c r="H34" s="71">
        <v>2.17</v>
      </c>
      <c r="I34" s="70"/>
      <c r="J34" s="72" t="s">
        <v>44</v>
      </c>
      <c r="K34" s="70" t="s">
        <v>31</v>
      </c>
      <c r="L34" s="73">
        <v>1</v>
      </c>
      <c r="M34" s="74">
        <v>842</v>
      </c>
      <c r="N34" s="75">
        <v>842</v>
      </c>
      <c r="O34" s="26"/>
      <c r="P34" s="15" t="e">
        <f>SUMIF('[1]Planned Maint v6.2 CSV File'!A:A,J34,'[1]Planned Maint v6.2 CSV File'!I:I)</f>
        <v>#VALUE!</v>
      </c>
      <c r="Q34" s="16" t="e">
        <f>IF(J34="PROV SUM",N34,L34*P34)</f>
        <v>#VALUE!</v>
      </c>
      <c r="R34" s="52">
        <f>IF(J34="Prov Sum","",IF(MATCH(J34,'[1]Packet Rate Library'!J:J,0),VLOOKUP(J34,'[1]Packet Rate Library'!J:T,9,FALSE),""))</f>
        <v>0</v>
      </c>
      <c r="S34" s="53">
        <v>1069.3399999999999</v>
      </c>
      <c r="T34" s="16">
        <f>IF(J34="SC024",N34,IF(ISERROR(S34),"",IF(J34="PROV SUM",N34,L34*S34)))</f>
        <v>1069.3399999999999</v>
      </c>
      <c r="V34" s="70" t="s">
        <v>31</v>
      </c>
      <c r="W34" s="73">
        <v>1</v>
      </c>
      <c r="X34" s="53">
        <v>1069.3399999999999</v>
      </c>
      <c r="Y34" s="91">
        <f t="shared" si="0"/>
        <v>1069.3399999999999</v>
      </c>
      <c r="Z34" s="26"/>
      <c r="AA34" s="100">
        <v>0</v>
      </c>
      <c r="AB34" s="101">
        <f t="shared" si="1"/>
        <v>0</v>
      </c>
      <c r="AC34" s="103">
        <v>0</v>
      </c>
      <c r="AD34" s="104">
        <f t="shared" si="2"/>
        <v>0</v>
      </c>
      <c r="AE34" s="157">
        <f t="shared" si="3"/>
        <v>0</v>
      </c>
    </row>
    <row r="35" spans="1:31" ht="60.75" thickBot="1" x14ac:dyDescent="0.3">
      <c r="A35" s="29"/>
      <c r="B35" s="67" t="s">
        <v>99</v>
      </c>
      <c r="C35" s="67" t="s">
        <v>24</v>
      </c>
      <c r="D35" s="68" t="s">
        <v>25</v>
      </c>
      <c r="E35" s="69" t="s">
        <v>383</v>
      </c>
      <c r="F35" s="70"/>
      <c r="G35" s="70"/>
      <c r="H35" s="71"/>
      <c r="I35" s="70"/>
      <c r="J35" s="72" t="s">
        <v>384</v>
      </c>
      <c r="K35" s="70" t="s">
        <v>31</v>
      </c>
      <c r="L35" s="73"/>
      <c r="M35" s="74">
        <v>4.8300000000000003E-2</v>
      </c>
      <c r="N35" s="75">
        <f>VLOOKUP(B35,'[1]Project Overheads &amp; Scaffold'!$W:$AI,13,FALSE)</f>
        <v>0</v>
      </c>
      <c r="O35" s="26"/>
      <c r="P35" s="15" t="e">
        <f>SUMIF('[1]Planned Maint v6.2 CSV File'!A:A,J35,'[1]Planned Maint v6.2 CSV File'!I:I)</f>
        <v>#VALUE!</v>
      </c>
      <c r="Q35" s="16" t="e">
        <f>IF(J35="PROV SUM",N35,L35*P35)</f>
        <v>#VALUE!</v>
      </c>
      <c r="R35" s="52" t="e">
        <f>IF(J35="Prov Sum","",IF(MATCH(J35,'[1]Packet Rate Library'!J:J,0),VLOOKUP(J35,'[1]Packet Rate Library'!J:T,9,FALSE),""))</f>
        <v>#N/A</v>
      </c>
      <c r="S35" s="53" t="e">
        <v>#N/A</v>
      </c>
      <c r="T35" s="16">
        <f>IF(J35="SC024",N35,IF(ISERROR(S35),"",IF(J35="PROV SUM",N35,L35*S35)))</f>
        <v>0</v>
      </c>
      <c r="V35" s="70" t="s">
        <v>31</v>
      </c>
      <c r="W35" s="73"/>
      <c r="X35" s="53" t="e">
        <v>#N/A</v>
      </c>
      <c r="Y35" s="91"/>
      <c r="Z35" s="26"/>
      <c r="AA35" s="100">
        <v>0</v>
      </c>
      <c r="AB35" s="101">
        <f t="shared" si="1"/>
        <v>0</v>
      </c>
      <c r="AC35" s="103">
        <v>0</v>
      </c>
      <c r="AD35" s="104">
        <f t="shared" si="2"/>
        <v>0</v>
      </c>
      <c r="AE35" s="157">
        <f t="shared" si="3"/>
        <v>0</v>
      </c>
    </row>
    <row r="36" spans="1:31" ht="15.75" thickBot="1" x14ac:dyDescent="0.3">
      <c r="A36" s="29"/>
      <c r="B36" s="76" t="s">
        <v>99</v>
      </c>
      <c r="C36" s="67" t="s">
        <v>312</v>
      </c>
      <c r="D36" s="68" t="s">
        <v>379</v>
      </c>
      <c r="E36" s="69"/>
      <c r="F36" s="70"/>
      <c r="G36" s="70"/>
      <c r="H36" s="71"/>
      <c r="I36" s="70"/>
      <c r="J36" s="72"/>
      <c r="K36" s="70"/>
      <c r="L36" s="73"/>
      <c r="M36" s="72"/>
      <c r="N36" s="75"/>
      <c r="O36" s="26"/>
      <c r="P36" s="24"/>
      <c r="Q36" s="50"/>
      <c r="R36" s="50"/>
      <c r="S36" s="50"/>
      <c r="T36" s="50"/>
      <c r="V36" s="70"/>
      <c r="W36" s="73"/>
      <c r="X36" s="50"/>
      <c r="Y36" s="91">
        <f t="shared" si="0"/>
        <v>0</v>
      </c>
      <c r="Z36" s="26"/>
      <c r="AA36" s="100">
        <v>0</v>
      </c>
      <c r="AB36" s="101">
        <f t="shared" si="1"/>
        <v>0</v>
      </c>
      <c r="AC36" s="103">
        <v>0</v>
      </c>
      <c r="AD36" s="104">
        <f t="shared" si="2"/>
        <v>0</v>
      </c>
      <c r="AE36" s="157">
        <f t="shared" si="3"/>
        <v>0</v>
      </c>
    </row>
    <row r="37" spans="1:31" ht="60.75" thickBot="1" x14ac:dyDescent="0.3">
      <c r="A37" s="29"/>
      <c r="B37" s="76" t="s">
        <v>99</v>
      </c>
      <c r="C37" s="67" t="s">
        <v>312</v>
      </c>
      <c r="D37" s="68" t="s">
        <v>25</v>
      </c>
      <c r="E37" s="69" t="s">
        <v>313</v>
      </c>
      <c r="F37" s="70"/>
      <c r="G37" s="70"/>
      <c r="H37" s="71">
        <v>7.4000000000000199</v>
      </c>
      <c r="I37" s="70"/>
      <c r="J37" s="72" t="s">
        <v>314</v>
      </c>
      <c r="K37" s="70" t="s">
        <v>79</v>
      </c>
      <c r="L37" s="73">
        <v>16</v>
      </c>
      <c r="M37" s="77">
        <v>58.8</v>
      </c>
      <c r="N37" s="75">
        <v>940.8</v>
      </c>
      <c r="O37" s="26"/>
      <c r="P37" s="15" t="e">
        <f>SUMIF('[1]Planned Maint v6.2 CSV File'!A:A,J37,'[1]Planned Maint v6.2 CSV File'!I:I)</f>
        <v>#VALUE!</v>
      </c>
      <c r="Q37" s="16" t="e">
        <f>IF(J37="PROV SUM",N37,L37*P37)</f>
        <v>#VALUE!</v>
      </c>
      <c r="R37" s="52">
        <f>IF(J37="Prov Sum","",IF(MATCH(J37,'[1]Packet Rate Library'!J:J,0),VLOOKUP(J37,'[1]Packet Rate Library'!J:T,9,FALSE),""))</f>
        <v>0</v>
      </c>
      <c r="S37" s="53">
        <v>48.351239999999997</v>
      </c>
      <c r="T37" s="16">
        <f>IF(J37="SC024",N37,IF(ISERROR(S37),"",IF(J37="PROV SUM",N37,L37*S37)))</f>
        <v>773.61983999999995</v>
      </c>
      <c r="V37" s="70" t="s">
        <v>79</v>
      </c>
      <c r="W37" s="73">
        <v>16</v>
      </c>
      <c r="X37" s="53">
        <v>48.351239999999997</v>
      </c>
      <c r="Y37" s="91">
        <f t="shared" si="0"/>
        <v>773.61983999999995</v>
      </c>
      <c r="Z37" s="26"/>
      <c r="AA37" s="100">
        <v>0</v>
      </c>
      <c r="AB37" s="101">
        <f t="shared" si="1"/>
        <v>0</v>
      </c>
      <c r="AC37" s="103">
        <v>0</v>
      </c>
      <c r="AD37" s="104">
        <f t="shared" si="2"/>
        <v>0</v>
      </c>
      <c r="AE37" s="157">
        <f t="shared" si="3"/>
        <v>0</v>
      </c>
    </row>
    <row r="38" spans="1:31" ht="45.75" thickBot="1" x14ac:dyDescent="0.3">
      <c r="A38" s="29"/>
      <c r="B38" s="76" t="s">
        <v>99</v>
      </c>
      <c r="C38" s="67" t="s">
        <v>312</v>
      </c>
      <c r="D38" s="68" t="s">
        <v>25</v>
      </c>
      <c r="E38" s="69" t="s">
        <v>331</v>
      </c>
      <c r="F38" s="70"/>
      <c r="G38" s="70"/>
      <c r="H38" s="71">
        <v>7.2170000000000396</v>
      </c>
      <c r="I38" s="70"/>
      <c r="J38" s="72" t="s">
        <v>332</v>
      </c>
      <c r="K38" s="70" t="s">
        <v>79</v>
      </c>
      <c r="L38" s="73">
        <v>31</v>
      </c>
      <c r="M38" s="72">
        <v>169.05</v>
      </c>
      <c r="N38" s="75">
        <v>5240.55</v>
      </c>
      <c r="O38" s="26"/>
      <c r="P38" s="15" t="e">
        <f>SUMIF('[1]Planned Maint v6.2 CSV File'!A:A,J38,'[1]Planned Maint v6.2 CSV File'!I:I)</f>
        <v>#VALUE!</v>
      </c>
      <c r="Q38" s="16" t="e">
        <f>IF(J38="PROV SUM",N38,L38*P38)</f>
        <v>#VALUE!</v>
      </c>
      <c r="R38" s="52">
        <f>IF(J38="Prov Sum","",IF(MATCH(J38,'[1]Packet Rate Library'!J:J,0),VLOOKUP(J38,'[1]Packet Rate Library'!J:T,9,FALSE),""))</f>
        <v>0</v>
      </c>
      <c r="S38" s="53">
        <v>122.56125</v>
      </c>
      <c r="T38" s="16">
        <f>IF(J38="SC024",N38,IF(ISERROR(S38),"",IF(J38="PROV SUM",N38,L38*S38)))</f>
        <v>3799.3987499999998</v>
      </c>
      <c r="V38" s="70" t="s">
        <v>79</v>
      </c>
      <c r="W38" s="73">
        <v>31</v>
      </c>
      <c r="X38" s="53">
        <v>122.56125</v>
      </c>
      <c r="Y38" s="91">
        <f t="shared" si="0"/>
        <v>3799.3987499999998</v>
      </c>
      <c r="Z38" s="26"/>
      <c r="AA38" s="100">
        <v>0</v>
      </c>
      <c r="AB38" s="101">
        <f t="shared" si="1"/>
        <v>0</v>
      </c>
      <c r="AC38" s="103">
        <v>0</v>
      </c>
      <c r="AD38" s="104">
        <f t="shared" si="2"/>
        <v>0</v>
      </c>
      <c r="AE38" s="157">
        <f t="shared" si="3"/>
        <v>0</v>
      </c>
    </row>
    <row r="39" spans="1:31" ht="15.75" thickBot="1" x14ac:dyDescent="0.3"/>
    <row r="40" spans="1:31" ht="15.75" thickBot="1" x14ac:dyDescent="0.3">
      <c r="S40" s="88" t="s">
        <v>5</v>
      </c>
      <c r="T40" s="89">
        <f>SUM(T8:T38)</f>
        <v>17284.392635999997</v>
      </c>
      <c r="U40" s="84"/>
      <c r="V40" s="29"/>
      <c r="W40" s="36"/>
      <c r="X40" s="88" t="s">
        <v>5</v>
      </c>
      <c r="Y40" s="89">
        <f>SUM(Y8:Y38)</f>
        <v>17284.392635999997</v>
      </c>
      <c r="Z40" s="26"/>
      <c r="AA40" s="98"/>
      <c r="AB40" s="143">
        <f>SUM(AB8:AB38)</f>
        <v>0</v>
      </c>
      <c r="AC40" s="98"/>
      <c r="AD40" s="144">
        <f>SUM(AD8:AD38)</f>
        <v>0</v>
      </c>
      <c r="AE40" s="156">
        <f>SUM(AE8:AE38)</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4 S16:S22 S24 S26:S29 S31:S35 S37:S38 X8:X9 X11 X13:X14 X16:X22 X24 X26:X29 X31:X35 X37:X38" xr:uid="{00000000-0002-0000-1400-000000000000}">
      <formula1>P8</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3:AE60"/>
  <sheetViews>
    <sheetView topLeftCell="C58" zoomScale="70" zoomScaleNormal="70" workbookViewId="0">
      <selection activeCell="S8" sqref="S8:S58"/>
    </sheetView>
  </sheetViews>
  <sheetFormatPr defaultRowHeight="15" x14ac:dyDescent="0.25"/>
  <cols>
    <col min="1" max="1" width="14.5703125" hidden="1" customWidth="1"/>
    <col min="2" max="2" width="15.42578125" customWidth="1"/>
    <col min="3" max="3" width="22.7109375" customWidth="1"/>
    <col min="4" max="4" width="11.28515625" customWidth="1"/>
    <col min="5" max="5" width="63.14062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19" width="14.28515625" customWidth="1"/>
    <col min="20" max="20" width="15.85546875" customWidth="1"/>
    <col min="21" max="21" width="2.140625" customWidth="1"/>
    <col min="22" max="22" width="10.140625" customWidth="1"/>
    <col min="23" max="23" width="11.28515625" customWidth="1"/>
    <col min="24" max="24" width="13" customWidth="1"/>
    <col min="25" max="25" width="15" customWidth="1"/>
    <col min="26" max="26" width="1.7109375" customWidth="1"/>
    <col min="27" max="27" width="15.140625" customWidth="1"/>
    <col min="28" max="28" width="18.5703125" customWidth="1"/>
    <col min="29" max="29" width="17" customWidth="1"/>
    <col min="30" max="30" width="21.28515625" customWidth="1"/>
    <col min="31" max="31" width="20.5703125" customWidth="1"/>
  </cols>
  <sheetData>
    <row r="3" spans="1:31" ht="16.5" thickBot="1" x14ac:dyDescent="0.3">
      <c r="B3" s="17" t="s">
        <v>488</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489</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489</v>
      </c>
      <c r="C7" s="6" t="s">
        <v>372</v>
      </c>
      <c r="D7" s="7" t="s">
        <v>379</v>
      </c>
      <c r="E7" s="8"/>
      <c r="F7" s="42"/>
      <c r="G7" s="42"/>
      <c r="H7" s="10"/>
      <c r="I7" s="42"/>
      <c r="J7" s="11"/>
      <c r="K7" s="11"/>
      <c r="L7" s="11"/>
      <c r="M7" s="11"/>
      <c r="N7" s="11"/>
      <c r="O7" s="26"/>
      <c r="P7" s="24"/>
      <c r="Q7" s="50"/>
      <c r="R7" s="50"/>
      <c r="S7" s="50"/>
      <c r="T7" s="50"/>
      <c r="AA7" s="98"/>
      <c r="AB7" s="98"/>
      <c r="AC7" s="98"/>
      <c r="AD7" s="98"/>
    </row>
    <row r="8" spans="1:31" ht="105.75" thickBot="1" x14ac:dyDescent="0.3">
      <c r="A8" s="42"/>
      <c r="B8" s="5" t="s">
        <v>489</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489</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58" si="0">W9*X9</f>
        <v>399.99552</v>
      </c>
      <c r="Z9" s="26"/>
      <c r="AA9" s="100">
        <v>0</v>
      </c>
      <c r="AB9" s="101">
        <f t="shared" ref="AB9:AB49" si="1">Y9*AA9</f>
        <v>0</v>
      </c>
      <c r="AC9" s="103">
        <v>0</v>
      </c>
      <c r="AD9" s="104">
        <f t="shared" ref="AD9:AD57" si="2">Y9*AC9</f>
        <v>0</v>
      </c>
      <c r="AE9" s="157">
        <f t="shared" ref="AE9:AE58" si="3">AB9-AD9</f>
        <v>0</v>
      </c>
    </row>
    <row r="10" spans="1:31" ht="15.75" thickBot="1" x14ac:dyDescent="0.3">
      <c r="A10" s="22"/>
      <c r="B10" s="5" t="s">
        <v>489</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489</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489</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21.5" thickBot="1" x14ac:dyDescent="0.3">
      <c r="A13" s="22"/>
      <c r="B13" s="5" t="s">
        <v>489</v>
      </c>
      <c r="C13" s="6" t="s">
        <v>285</v>
      </c>
      <c r="D13" s="7" t="s">
        <v>25</v>
      </c>
      <c r="E13" s="8" t="s">
        <v>490</v>
      </c>
      <c r="F13" s="9"/>
      <c r="G13" s="9"/>
      <c r="H13" s="10">
        <v>5.3879999999999999</v>
      </c>
      <c r="I13" s="9"/>
      <c r="J13" s="11" t="s">
        <v>380</v>
      </c>
      <c r="K13" s="12" t="s">
        <v>381</v>
      </c>
      <c r="L13" s="51">
        <v>1</v>
      </c>
      <c r="M13" s="13">
        <v>900</v>
      </c>
      <c r="N13" s="14">
        <v>900</v>
      </c>
      <c r="O13" s="26"/>
      <c r="P13" s="15" t="e">
        <f>SUMIF('[1]Planned Maint v6.2 CSV File'!A:A,J13,'[1]Planned Maint v6.2 CSV File'!I:I)</f>
        <v>#VALUE!</v>
      </c>
      <c r="Q13" s="16">
        <f>IF(J13="PROV SUM",N13,L13*P13)</f>
        <v>900</v>
      </c>
      <c r="R13" s="52" t="str">
        <f>IF(J13="Prov Sum","",IF(MATCH(J13,'[1]Packet Rate Library'!J:J,0),VLOOKUP(J13,'[1]Packet Rate Library'!J:T,9,FALSE),""))</f>
        <v/>
      </c>
      <c r="S13" s="53" t="s">
        <v>382</v>
      </c>
      <c r="T13" s="16">
        <f>IF(J13="SC024",N13,IF(ISERROR(S13),"",IF(J13="PROV SUM",N13,L13*S13)))</f>
        <v>900</v>
      </c>
      <c r="V13" s="12" t="s">
        <v>381</v>
      </c>
      <c r="W13" s="51">
        <v>1</v>
      </c>
      <c r="X13" s="53" t="s">
        <v>382</v>
      </c>
      <c r="Y13" s="91">
        <v>900</v>
      </c>
      <c r="Z13" s="26"/>
      <c r="AA13" s="100">
        <v>0</v>
      </c>
      <c r="AB13" s="101">
        <f t="shared" si="1"/>
        <v>0</v>
      </c>
      <c r="AC13" s="103">
        <v>0</v>
      </c>
      <c r="AD13" s="104">
        <f t="shared" si="2"/>
        <v>0</v>
      </c>
      <c r="AE13" s="157">
        <f>AB13-AD13</f>
        <v>0</v>
      </c>
    </row>
    <row r="14" spans="1:31" ht="76.5" thickBot="1" x14ac:dyDescent="0.3">
      <c r="A14" s="22"/>
      <c r="B14" s="5" t="s">
        <v>489</v>
      </c>
      <c r="C14" s="6" t="s">
        <v>285</v>
      </c>
      <c r="D14" s="7" t="s">
        <v>25</v>
      </c>
      <c r="E14" s="8" t="s">
        <v>491</v>
      </c>
      <c r="F14" s="9"/>
      <c r="G14" s="9"/>
      <c r="H14" s="10">
        <v>5.3890000000000002</v>
      </c>
      <c r="I14" s="9"/>
      <c r="J14" s="11" t="s">
        <v>380</v>
      </c>
      <c r="K14" s="12" t="s">
        <v>381</v>
      </c>
      <c r="L14" s="51">
        <v>1</v>
      </c>
      <c r="M14" s="13">
        <v>500</v>
      </c>
      <c r="N14" s="14">
        <v>500</v>
      </c>
      <c r="O14" s="26"/>
      <c r="P14" s="15" t="e">
        <f>SUMIF('[1]Planned Maint v6.2 CSV File'!A:A,J14,'[1]Planned Maint v6.2 CSV File'!I:I)</f>
        <v>#VALUE!</v>
      </c>
      <c r="Q14" s="16">
        <f>IF(J14="PROV SUM",N14,L14*P14)</f>
        <v>500</v>
      </c>
      <c r="R14" s="52" t="str">
        <f>IF(J14="Prov Sum","",IF(MATCH(J14,'[1]Packet Rate Library'!J:J,0),VLOOKUP(J14,'[1]Packet Rate Library'!J:T,9,FALSE),""))</f>
        <v/>
      </c>
      <c r="S14" s="53" t="s">
        <v>382</v>
      </c>
      <c r="T14" s="16">
        <f>IF(J14="SC024",N14,IF(ISERROR(S14),"",IF(J14="PROV SUM",N14,L14*S14)))</f>
        <v>500</v>
      </c>
      <c r="V14" s="12" t="s">
        <v>381</v>
      </c>
      <c r="W14" s="51">
        <v>1</v>
      </c>
      <c r="X14" s="53" t="s">
        <v>382</v>
      </c>
      <c r="Y14" s="91">
        <v>500</v>
      </c>
      <c r="Z14" s="26"/>
      <c r="AA14" s="100">
        <v>0</v>
      </c>
      <c r="AB14" s="101">
        <f t="shared" si="1"/>
        <v>0</v>
      </c>
      <c r="AC14" s="103">
        <v>0</v>
      </c>
      <c r="AD14" s="104">
        <f t="shared" si="2"/>
        <v>0</v>
      </c>
      <c r="AE14" s="157">
        <f t="shared" si="3"/>
        <v>0</v>
      </c>
    </row>
    <row r="15" spans="1:31" ht="15.75" thickBot="1" x14ac:dyDescent="0.3">
      <c r="A15" s="22"/>
      <c r="B15" s="5" t="s">
        <v>489</v>
      </c>
      <c r="C15" s="54" t="s">
        <v>189</v>
      </c>
      <c r="D15" s="7" t="s">
        <v>379</v>
      </c>
      <c r="E15" s="8"/>
      <c r="F15" s="9"/>
      <c r="G15" s="9"/>
      <c r="H15" s="10"/>
      <c r="I15" s="9"/>
      <c r="J15" s="11"/>
      <c r="K15" s="12"/>
      <c r="L15" s="51"/>
      <c r="M15" s="11"/>
      <c r="N15" s="51"/>
      <c r="O15" s="26"/>
      <c r="P15" s="35"/>
      <c r="Q15" s="55"/>
      <c r="R15" s="55"/>
      <c r="S15" s="55"/>
      <c r="T15" s="55"/>
      <c r="V15" s="12"/>
      <c r="W15" s="51"/>
      <c r="X15" s="55"/>
      <c r="Y15" s="91"/>
      <c r="Z15" s="26"/>
      <c r="AA15" s="100"/>
      <c r="AB15" s="101"/>
      <c r="AC15" s="103"/>
      <c r="AD15" s="104"/>
      <c r="AE15" s="157">
        <f t="shared" si="3"/>
        <v>0</v>
      </c>
    </row>
    <row r="16" spans="1:31" ht="30.75" thickBot="1" x14ac:dyDescent="0.3">
      <c r="A16" s="22"/>
      <c r="B16" s="5" t="s">
        <v>489</v>
      </c>
      <c r="C16" s="54" t="s">
        <v>189</v>
      </c>
      <c r="D16" s="7" t="s">
        <v>25</v>
      </c>
      <c r="E16" s="8" t="s">
        <v>337</v>
      </c>
      <c r="F16" s="9"/>
      <c r="G16" s="9"/>
      <c r="H16" s="10">
        <v>6.91</v>
      </c>
      <c r="I16" s="9"/>
      <c r="J16" s="11" t="s">
        <v>338</v>
      </c>
      <c r="K16" s="12" t="s">
        <v>79</v>
      </c>
      <c r="L16" s="51">
        <v>2</v>
      </c>
      <c r="M16" s="13">
        <v>20.13</v>
      </c>
      <c r="N16" s="51">
        <v>40.26</v>
      </c>
      <c r="O16" s="26"/>
      <c r="P16" s="15" t="e">
        <f>SUMIF('[1]Planned Maint v6.2 CSV File'!A:A,J16,'[1]Planned Maint v6.2 CSV File'!I:I)</f>
        <v>#VALUE!</v>
      </c>
      <c r="Q16" s="16" t="e">
        <f t="shared" ref="Q16:Q32" si="4">IF(J16="PROV SUM",N16,L16*P16)</f>
        <v>#VALUE!</v>
      </c>
      <c r="R16" s="52">
        <f>IF(J16="Prov Sum","",IF(MATCH(J16,'[1]Packet Rate Library'!J:J,0),VLOOKUP(J16,'[1]Packet Rate Library'!J:T,9,FALSE),""))</f>
        <v>0</v>
      </c>
      <c r="S16" s="53">
        <v>14.594249999999999</v>
      </c>
      <c r="T16" s="16">
        <f t="shared" ref="T16:T32" si="5">IF(J16="SC024",N16,IF(ISERROR(S16),"",IF(J16="PROV SUM",N16,L16*S16)))</f>
        <v>29.188499999999998</v>
      </c>
      <c r="V16" s="12" t="s">
        <v>79</v>
      </c>
      <c r="W16" s="51">
        <v>2</v>
      </c>
      <c r="X16" s="53">
        <v>14.594249999999999</v>
      </c>
      <c r="Y16" s="91">
        <f t="shared" si="0"/>
        <v>29.188499999999998</v>
      </c>
      <c r="Z16" s="26"/>
      <c r="AA16" s="100">
        <v>0</v>
      </c>
      <c r="AB16" s="101">
        <f t="shared" si="1"/>
        <v>0</v>
      </c>
      <c r="AC16" s="103">
        <v>0</v>
      </c>
      <c r="AD16" s="104">
        <f t="shared" si="2"/>
        <v>0</v>
      </c>
      <c r="AE16" s="157">
        <f t="shared" si="3"/>
        <v>0</v>
      </c>
    </row>
    <row r="17" spans="1:31" ht="45.75" thickBot="1" x14ac:dyDescent="0.3">
      <c r="A17" s="22"/>
      <c r="B17" s="5" t="s">
        <v>489</v>
      </c>
      <c r="C17" s="54" t="s">
        <v>189</v>
      </c>
      <c r="D17" s="7" t="s">
        <v>25</v>
      </c>
      <c r="E17" s="8" t="s">
        <v>227</v>
      </c>
      <c r="F17" s="9"/>
      <c r="G17" s="9"/>
      <c r="H17" s="10">
        <v>6.1940000000000301</v>
      </c>
      <c r="I17" s="9"/>
      <c r="J17" s="11" t="s">
        <v>228</v>
      </c>
      <c r="K17" s="12" t="s">
        <v>79</v>
      </c>
      <c r="L17" s="51">
        <v>60</v>
      </c>
      <c r="M17" s="13">
        <v>7.02</v>
      </c>
      <c r="N17" s="51">
        <v>421.2</v>
      </c>
      <c r="O17" s="26"/>
      <c r="P17" s="15" t="e">
        <f>SUMIF('[1]Planned Maint v6.2 CSV File'!A:A,J17,'[1]Planned Maint v6.2 CSV File'!I:I)</f>
        <v>#VALUE!</v>
      </c>
      <c r="Q17" s="16" t="e">
        <f t="shared" si="4"/>
        <v>#VALUE!</v>
      </c>
      <c r="R17" s="52">
        <f>IF(J17="Prov Sum","",IF(MATCH(J17,'[1]Packet Rate Library'!J:J,0),VLOOKUP(J17,'[1]Packet Rate Library'!J:T,9,FALSE),""))</f>
        <v>0</v>
      </c>
      <c r="S17" s="53">
        <v>5.9669999999999996</v>
      </c>
      <c r="T17" s="16">
        <f t="shared" si="5"/>
        <v>358.02</v>
      </c>
      <c r="V17" s="12" t="s">
        <v>79</v>
      </c>
      <c r="W17" s="51">
        <v>60</v>
      </c>
      <c r="X17" s="53">
        <v>5.9669999999999996</v>
      </c>
      <c r="Y17" s="91">
        <f t="shared" si="0"/>
        <v>358.02</v>
      </c>
      <c r="Z17" s="26"/>
      <c r="AA17" s="100">
        <v>0</v>
      </c>
      <c r="AB17" s="101">
        <f t="shared" si="1"/>
        <v>0</v>
      </c>
      <c r="AC17" s="103">
        <v>0</v>
      </c>
      <c r="AD17" s="104">
        <f t="shared" si="2"/>
        <v>0</v>
      </c>
      <c r="AE17" s="157">
        <f t="shared" si="3"/>
        <v>0</v>
      </c>
    </row>
    <row r="18" spans="1:31" ht="60.75" thickBot="1" x14ac:dyDescent="0.3">
      <c r="A18" s="22"/>
      <c r="B18" s="5" t="s">
        <v>489</v>
      </c>
      <c r="C18" s="54" t="s">
        <v>189</v>
      </c>
      <c r="D18" s="7" t="s">
        <v>25</v>
      </c>
      <c r="E18" s="8" t="s">
        <v>236</v>
      </c>
      <c r="F18" s="9"/>
      <c r="G18" s="9"/>
      <c r="H18" s="10">
        <v>6.2140000000000404</v>
      </c>
      <c r="I18" s="9"/>
      <c r="J18" s="11" t="s">
        <v>237</v>
      </c>
      <c r="K18" s="12" t="s">
        <v>139</v>
      </c>
      <c r="L18" s="51">
        <v>1</v>
      </c>
      <c r="M18" s="13">
        <v>16.98</v>
      </c>
      <c r="N18" s="51">
        <v>16.98</v>
      </c>
      <c r="O18" s="26"/>
      <c r="P18" s="15" t="e">
        <f>SUMIF('[1]Planned Maint v6.2 CSV File'!A:A,J18,'[1]Planned Maint v6.2 CSV File'!I:I)</f>
        <v>#VALUE!</v>
      </c>
      <c r="Q18" s="16" t="e">
        <f t="shared" si="4"/>
        <v>#VALUE!</v>
      </c>
      <c r="R18" s="52">
        <f>IF(J18="Prov Sum","",IF(MATCH(J18,'[1]Packet Rate Library'!J:J,0),VLOOKUP(J18,'[1]Packet Rate Library'!J:T,9,FALSE),""))</f>
        <v>0</v>
      </c>
      <c r="S18" s="53">
        <v>14.433</v>
      </c>
      <c r="T18" s="16">
        <f t="shared" si="5"/>
        <v>14.433</v>
      </c>
      <c r="V18" s="12" t="s">
        <v>139</v>
      </c>
      <c r="W18" s="51">
        <v>1</v>
      </c>
      <c r="X18" s="53">
        <v>14.433</v>
      </c>
      <c r="Y18" s="91">
        <f t="shared" si="0"/>
        <v>14.433</v>
      </c>
      <c r="Z18" s="26"/>
      <c r="AA18" s="100">
        <v>0</v>
      </c>
      <c r="AB18" s="101">
        <f t="shared" si="1"/>
        <v>0</v>
      </c>
      <c r="AC18" s="103">
        <v>0</v>
      </c>
      <c r="AD18" s="104">
        <f t="shared" si="2"/>
        <v>0</v>
      </c>
      <c r="AE18" s="157">
        <f t="shared" si="3"/>
        <v>0</v>
      </c>
    </row>
    <row r="19" spans="1:31" ht="45.75" thickBot="1" x14ac:dyDescent="0.3">
      <c r="A19" s="22"/>
      <c r="B19" s="5" t="s">
        <v>489</v>
      </c>
      <c r="C19" s="54" t="s">
        <v>189</v>
      </c>
      <c r="D19" s="7" t="s">
        <v>25</v>
      </c>
      <c r="E19" s="8" t="s">
        <v>238</v>
      </c>
      <c r="F19" s="9"/>
      <c r="G19" s="9"/>
      <c r="H19" s="10">
        <v>6.2150000000000398</v>
      </c>
      <c r="I19" s="9"/>
      <c r="J19" s="11" t="s">
        <v>239</v>
      </c>
      <c r="K19" s="12" t="s">
        <v>79</v>
      </c>
      <c r="L19" s="51">
        <v>1</v>
      </c>
      <c r="M19" s="13">
        <v>16.079999999999998</v>
      </c>
      <c r="N19" s="51">
        <v>16.079999999999998</v>
      </c>
      <c r="O19" s="26"/>
      <c r="P19" s="15" t="e">
        <f>SUMIF('[1]Planned Maint v6.2 CSV File'!A:A,J19,'[1]Planned Maint v6.2 CSV File'!I:I)</f>
        <v>#VALUE!</v>
      </c>
      <c r="Q19" s="16" t="e">
        <f t="shared" si="4"/>
        <v>#VALUE!</v>
      </c>
      <c r="R19" s="52">
        <f>IF(J19="Prov Sum","",IF(MATCH(J19,'[1]Packet Rate Library'!J:J,0),VLOOKUP(J19,'[1]Packet Rate Library'!J:T,9,FALSE),""))</f>
        <v>0</v>
      </c>
      <c r="S19" s="53">
        <v>13.667999999999997</v>
      </c>
      <c r="T19" s="16">
        <f t="shared" si="5"/>
        <v>13.667999999999997</v>
      </c>
      <c r="V19" s="12" t="s">
        <v>79</v>
      </c>
      <c r="W19" s="51">
        <v>1</v>
      </c>
      <c r="X19" s="53">
        <v>13.667999999999997</v>
      </c>
      <c r="Y19" s="91">
        <f t="shared" si="0"/>
        <v>13.667999999999997</v>
      </c>
      <c r="Z19" s="26"/>
      <c r="AA19" s="100">
        <v>0</v>
      </c>
      <c r="AB19" s="101">
        <f t="shared" si="1"/>
        <v>0</v>
      </c>
      <c r="AC19" s="103">
        <v>0</v>
      </c>
      <c r="AD19" s="104">
        <f t="shared" si="2"/>
        <v>0</v>
      </c>
      <c r="AE19" s="157">
        <f t="shared" si="3"/>
        <v>0</v>
      </c>
    </row>
    <row r="20" spans="1:31" ht="45.75" thickBot="1" x14ac:dyDescent="0.3">
      <c r="A20" s="22"/>
      <c r="B20" s="5" t="s">
        <v>489</v>
      </c>
      <c r="C20" s="54" t="s">
        <v>189</v>
      </c>
      <c r="D20" s="7" t="s">
        <v>25</v>
      </c>
      <c r="E20" s="8" t="s">
        <v>240</v>
      </c>
      <c r="F20" s="9"/>
      <c r="G20" s="9"/>
      <c r="H20" s="10">
        <v>6.2180000000000399</v>
      </c>
      <c r="I20" s="9"/>
      <c r="J20" s="11" t="s">
        <v>241</v>
      </c>
      <c r="K20" s="12" t="s">
        <v>104</v>
      </c>
      <c r="L20" s="51">
        <v>12</v>
      </c>
      <c r="M20" s="13">
        <v>1.73</v>
      </c>
      <c r="N20" s="51">
        <v>20.76</v>
      </c>
      <c r="O20" s="26"/>
      <c r="P20" s="15" t="e">
        <f>SUMIF('[1]Planned Maint v6.2 CSV File'!A:A,J20,'[1]Planned Maint v6.2 CSV File'!I:I)</f>
        <v>#VALUE!</v>
      </c>
      <c r="Q20" s="16" t="e">
        <f t="shared" si="4"/>
        <v>#VALUE!</v>
      </c>
      <c r="R20" s="52">
        <f>IF(J20="Prov Sum","",IF(MATCH(J20,'[1]Packet Rate Library'!J:J,0),VLOOKUP(J20,'[1]Packet Rate Library'!J:T,9,FALSE),""))</f>
        <v>0</v>
      </c>
      <c r="S20" s="53">
        <v>1.4704999999999999</v>
      </c>
      <c r="T20" s="16">
        <f t="shared" si="5"/>
        <v>17.646000000000001</v>
      </c>
      <c r="V20" s="12" t="s">
        <v>104</v>
      </c>
      <c r="W20" s="51">
        <v>12</v>
      </c>
      <c r="X20" s="53">
        <v>1.4704999999999999</v>
      </c>
      <c r="Y20" s="91">
        <f t="shared" si="0"/>
        <v>17.646000000000001</v>
      </c>
      <c r="Z20" s="26"/>
      <c r="AA20" s="100">
        <v>0</v>
      </c>
      <c r="AB20" s="101">
        <f t="shared" si="1"/>
        <v>0</v>
      </c>
      <c r="AC20" s="103">
        <v>0</v>
      </c>
      <c r="AD20" s="104">
        <f t="shared" si="2"/>
        <v>0</v>
      </c>
      <c r="AE20" s="157">
        <f t="shared" si="3"/>
        <v>0</v>
      </c>
    </row>
    <row r="21" spans="1:31" ht="45.75" thickBot="1" x14ac:dyDescent="0.3">
      <c r="A21" s="22"/>
      <c r="B21" s="5" t="s">
        <v>489</v>
      </c>
      <c r="C21" s="54" t="s">
        <v>189</v>
      </c>
      <c r="D21" s="7" t="s">
        <v>25</v>
      </c>
      <c r="E21" s="8" t="s">
        <v>415</v>
      </c>
      <c r="F21" s="9"/>
      <c r="G21" s="9"/>
      <c r="H21" s="10">
        <v>6.2360000000000504</v>
      </c>
      <c r="I21" s="9"/>
      <c r="J21" s="11" t="s">
        <v>251</v>
      </c>
      <c r="K21" s="12" t="s">
        <v>79</v>
      </c>
      <c r="L21" s="51">
        <v>18</v>
      </c>
      <c r="M21" s="13">
        <v>25.87</v>
      </c>
      <c r="N21" s="51">
        <v>465.66</v>
      </c>
      <c r="O21" s="26"/>
      <c r="P21" s="15" t="e">
        <f>SUMIF('[1]Planned Maint v6.2 CSV File'!A:A,J21,'[1]Planned Maint v6.2 CSV File'!I:I)</f>
        <v>#VALUE!</v>
      </c>
      <c r="Q21" s="16" t="e">
        <f t="shared" si="4"/>
        <v>#VALUE!</v>
      </c>
      <c r="R21" s="52">
        <f>IF(J21="Prov Sum","",IF(MATCH(J21,'[1]Packet Rate Library'!J:J,0),VLOOKUP(J21,'[1]Packet Rate Library'!J:T,9,FALSE),""))</f>
        <v>0</v>
      </c>
      <c r="S21" s="53">
        <v>21.9895</v>
      </c>
      <c r="T21" s="16">
        <f t="shared" si="5"/>
        <v>395.81099999999998</v>
      </c>
      <c r="V21" s="12" t="s">
        <v>79</v>
      </c>
      <c r="W21" s="51">
        <v>18</v>
      </c>
      <c r="X21" s="53">
        <v>21.9895</v>
      </c>
      <c r="Y21" s="91">
        <f t="shared" si="0"/>
        <v>395.81099999999998</v>
      </c>
      <c r="Z21" s="26"/>
      <c r="AA21" s="100">
        <v>0</v>
      </c>
      <c r="AB21" s="101">
        <f t="shared" si="1"/>
        <v>0</v>
      </c>
      <c r="AC21" s="103">
        <v>0</v>
      </c>
      <c r="AD21" s="104">
        <f t="shared" si="2"/>
        <v>0</v>
      </c>
      <c r="AE21" s="157">
        <f t="shared" si="3"/>
        <v>0</v>
      </c>
    </row>
    <row r="22" spans="1:31" ht="45.75" thickBot="1" x14ac:dyDescent="0.3">
      <c r="A22" s="22"/>
      <c r="B22" s="5" t="s">
        <v>489</v>
      </c>
      <c r="C22" s="54" t="s">
        <v>189</v>
      </c>
      <c r="D22" s="7" t="s">
        <v>25</v>
      </c>
      <c r="E22" s="8" t="s">
        <v>416</v>
      </c>
      <c r="F22" s="9"/>
      <c r="G22" s="9"/>
      <c r="H22" s="10">
        <v>6.2370000000000498</v>
      </c>
      <c r="I22" s="9"/>
      <c r="J22" s="11" t="s">
        <v>253</v>
      </c>
      <c r="K22" s="12" t="s">
        <v>104</v>
      </c>
      <c r="L22" s="51">
        <v>6</v>
      </c>
      <c r="M22" s="13">
        <v>6.28</v>
      </c>
      <c r="N22" s="51">
        <v>37.68</v>
      </c>
      <c r="O22" s="26"/>
      <c r="P22" s="15" t="e">
        <f>SUMIF('[1]Planned Maint v6.2 CSV File'!A:A,J22,'[1]Planned Maint v6.2 CSV File'!I:I)</f>
        <v>#VALUE!</v>
      </c>
      <c r="Q22" s="16" t="e">
        <f t="shared" si="4"/>
        <v>#VALUE!</v>
      </c>
      <c r="R22" s="52">
        <f>IF(J22="Prov Sum","",IF(MATCH(J22,'[1]Packet Rate Library'!J:J,0),VLOOKUP(J22,'[1]Packet Rate Library'!J:T,9,FALSE),""))</f>
        <v>0</v>
      </c>
      <c r="S22" s="53">
        <v>5.3380000000000001</v>
      </c>
      <c r="T22" s="16">
        <f t="shared" si="5"/>
        <v>32.027999999999999</v>
      </c>
      <c r="V22" s="12" t="s">
        <v>104</v>
      </c>
      <c r="W22" s="51">
        <v>6</v>
      </c>
      <c r="X22" s="53">
        <v>5.3380000000000001</v>
      </c>
      <c r="Y22" s="91">
        <f t="shared" si="0"/>
        <v>32.027999999999999</v>
      </c>
      <c r="Z22" s="26"/>
      <c r="AA22" s="100">
        <v>0</v>
      </c>
      <c r="AB22" s="101">
        <f t="shared" si="1"/>
        <v>0</v>
      </c>
      <c r="AC22" s="103">
        <v>0</v>
      </c>
      <c r="AD22" s="104">
        <f t="shared" si="2"/>
        <v>0</v>
      </c>
      <c r="AE22" s="157">
        <f t="shared" si="3"/>
        <v>0</v>
      </c>
    </row>
    <row r="23" spans="1:31" ht="45.75" thickBot="1" x14ac:dyDescent="0.3">
      <c r="A23" s="22"/>
      <c r="B23" s="5" t="s">
        <v>489</v>
      </c>
      <c r="C23" s="54" t="s">
        <v>189</v>
      </c>
      <c r="D23" s="7" t="s">
        <v>25</v>
      </c>
      <c r="E23" s="8" t="s">
        <v>417</v>
      </c>
      <c r="F23" s="9"/>
      <c r="G23" s="9"/>
      <c r="H23" s="10">
        <v>6.2380000000000502</v>
      </c>
      <c r="I23" s="9"/>
      <c r="J23" s="11" t="s">
        <v>255</v>
      </c>
      <c r="K23" s="12" t="s">
        <v>139</v>
      </c>
      <c r="L23" s="51">
        <v>1</v>
      </c>
      <c r="M23" s="13">
        <v>20.71</v>
      </c>
      <c r="N23" s="51">
        <v>20.71</v>
      </c>
      <c r="O23" s="26"/>
      <c r="P23" s="15" t="e">
        <f>SUMIF('[1]Planned Maint v6.2 CSV File'!A:A,J23,'[1]Planned Maint v6.2 CSV File'!I:I)</f>
        <v>#VALUE!</v>
      </c>
      <c r="Q23" s="16" t="e">
        <f t="shared" si="4"/>
        <v>#VALUE!</v>
      </c>
      <c r="R23" s="52">
        <f>IF(J23="Prov Sum","",IF(MATCH(J23,'[1]Packet Rate Library'!J:J,0),VLOOKUP(J23,'[1]Packet Rate Library'!J:T,9,FALSE),""))</f>
        <v>0</v>
      </c>
      <c r="S23" s="53">
        <v>17.6035</v>
      </c>
      <c r="T23" s="16">
        <f t="shared" si="5"/>
        <v>17.6035</v>
      </c>
      <c r="V23" s="12" t="s">
        <v>139</v>
      </c>
      <c r="W23" s="51">
        <v>1</v>
      </c>
      <c r="X23" s="53">
        <v>17.6035</v>
      </c>
      <c r="Y23" s="91">
        <f t="shared" si="0"/>
        <v>17.6035</v>
      </c>
      <c r="Z23" s="26"/>
      <c r="AA23" s="100">
        <v>0</v>
      </c>
      <c r="AB23" s="101">
        <f t="shared" si="1"/>
        <v>0</v>
      </c>
      <c r="AC23" s="103">
        <v>0</v>
      </c>
      <c r="AD23" s="104">
        <f t="shared" si="2"/>
        <v>0</v>
      </c>
      <c r="AE23" s="157">
        <f t="shared" si="3"/>
        <v>0</v>
      </c>
    </row>
    <row r="24" spans="1:31" ht="60.75" thickBot="1" x14ac:dyDescent="0.3">
      <c r="A24" s="22"/>
      <c r="B24" s="5" t="s">
        <v>489</v>
      </c>
      <c r="C24" s="54" t="s">
        <v>189</v>
      </c>
      <c r="D24" s="7" t="s">
        <v>25</v>
      </c>
      <c r="E24" s="8" t="s">
        <v>418</v>
      </c>
      <c r="F24" s="9"/>
      <c r="G24" s="9"/>
      <c r="H24" s="10">
        <v>6.2600000000000504</v>
      </c>
      <c r="I24" s="9"/>
      <c r="J24" s="11" t="s">
        <v>268</v>
      </c>
      <c r="K24" s="12" t="s">
        <v>104</v>
      </c>
      <c r="L24" s="51">
        <v>6</v>
      </c>
      <c r="M24" s="13">
        <v>3.74</v>
      </c>
      <c r="N24" s="51">
        <v>22.44</v>
      </c>
      <c r="O24" s="26"/>
      <c r="P24" s="15" t="e">
        <f>SUMIF('[1]Planned Maint v6.2 CSV File'!A:A,J24,'[1]Planned Maint v6.2 CSV File'!I:I)</f>
        <v>#VALUE!</v>
      </c>
      <c r="Q24" s="16" t="e">
        <f t="shared" si="4"/>
        <v>#VALUE!</v>
      </c>
      <c r="R24" s="52">
        <f>IF(J24="Prov Sum","",IF(MATCH(J24,'[1]Packet Rate Library'!J:J,0),VLOOKUP(J24,'[1]Packet Rate Library'!J:T,9,FALSE),""))</f>
        <v>0</v>
      </c>
      <c r="S24" s="53">
        <v>3.1790000000000003</v>
      </c>
      <c r="T24" s="16">
        <f t="shared" si="5"/>
        <v>19.074000000000002</v>
      </c>
      <c r="V24" s="12" t="s">
        <v>104</v>
      </c>
      <c r="W24" s="51">
        <v>6</v>
      </c>
      <c r="X24" s="53">
        <v>3.1790000000000003</v>
      </c>
      <c r="Y24" s="91">
        <f t="shared" si="0"/>
        <v>19.074000000000002</v>
      </c>
      <c r="Z24" s="26"/>
      <c r="AA24" s="100">
        <v>0</v>
      </c>
      <c r="AB24" s="101">
        <f t="shared" si="1"/>
        <v>0</v>
      </c>
      <c r="AC24" s="103">
        <v>0</v>
      </c>
      <c r="AD24" s="104">
        <f t="shared" si="2"/>
        <v>0</v>
      </c>
      <c r="AE24" s="157">
        <f t="shared" si="3"/>
        <v>0</v>
      </c>
    </row>
    <row r="25" spans="1:31" ht="61.5" thickBot="1" x14ac:dyDescent="0.3">
      <c r="A25" s="22"/>
      <c r="B25" s="5" t="s">
        <v>489</v>
      </c>
      <c r="C25" s="54" t="s">
        <v>189</v>
      </c>
      <c r="D25" s="7" t="s">
        <v>25</v>
      </c>
      <c r="E25" s="8" t="s">
        <v>492</v>
      </c>
      <c r="F25" s="9"/>
      <c r="G25" s="9"/>
      <c r="H25" s="10">
        <v>6.399</v>
      </c>
      <c r="I25" s="9"/>
      <c r="J25" s="11" t="s">
        <v>380</v>
      </c>
      <c r="K25" s="12" t="s">
        <v>381</v>
      </c>
      <c r="L25" s="51">
        <v>1</v>
      </c>
      <c r="M25" s="13">
        <v>200</v>
      </c>
      <c r="N25" s="51">
        <v>200</v>
      </c>
      <c r="O25" s="26"/>
      <c r="P25" s="15" t="e">
        <f>SUMIF('[1]Planned Maint v6.2 CSV File'!A:A,J25,'[1]Planned Maint v6.2 CSV File'!I:I)</f>
        <v>#VALUE!</v>
      </c>
      <c r="Q25" s="16">
        <f t="shared" si="4"/>
        <v>200</v>
      </c>
      <c r="R25" s="52" t="str">
        <f>IF(J25="Prov Sum","",IF(MATCH(J25,'[1]Packet Rate Library'!J:J,0),VLOOKUP(J25,'[1]Packet Rate Library'!J:T,9,FALSE),""))</f>
        <v/>
      </c>
      <c r="S25" s="53" t="s">
        <v>382</v>
      </c>
      <c r="T25" s="16">
        <f t="shared" si="5"/>
        <v>200</v>
      </c>
      <c r="V25" s="12" t="s">
        <v>381</v>
      </c>
      <c r="W25" s="51">
        <v>1</v>
      </c>
      <c r="X25" s="53" t="s">
        <v>382</v>
      </c>
      <c r="Y25" s="91">
        <v>200</v>
      </c>
      <c r="Z25" s="26"/>
      <c r="AA25" s="100">
        <v>0</v>
      </c>
      <c r="AB25" s="101">
        <f t="shared" si="1"/>
        <v>0</v>
      </c>
      <c r="AC25" s="103">
        <v>0</v>
      </c>
      <c r="AD25" s="104">
        <f t="shared" si="2"/>
        <v>0</v>
      </c>
      <c r="AE25" s="157">
        <f t="shared" si="3"/>
        <v>0</v>
      </c>
    </row>
    <row r="26" spans="1:31" ht="46.5" thickBot="1" x14ac:dyDescent="0.3">
      <c r="A26" s="22"/>
      <c r="B26" s="5" t="s">
        <v>489</v>
      </c>
      <c r="C26" s="54" t="s">
        <v>189</v>
      </c>
      <c r="D26" s="7" t="s">
        <v>25</v>
      </c>
      <c r="E26" s="8" t="s">
        <v>493</v>
      </c>
      <c r="F26" s="9"/>
      <c r="G26" s="9"/>
      <c r="H26" s="10">
        <v>6.4</v>
      </c>
      <c r="I26" s="9"/>
      <c r="J26" s="11" t="s">
        <v>380</v>
      </c>
      <c r="K26" s="12" t="s">
        <v>381</v>
      </c>
      <c r="L26" s="51">
        <v>1</v>
      </c>
      <c r="M26" s="13">
        <v>40</v>
      </c>
      <c r="N26" s="51">
        <v>40</v>
      </c>
      <c r="O26" s="26"/>
      <c r="P26" s="15" t="e">
        <f>SUMIF('[1]Planned Maint v6.2 CSV File'!A:A,J26,'[1]Planned Maint v6.2 CSV File'!I:I)</f>
        <v>#VALUE!</v>
      </c>
      <c r="Q26" s="16">
        <f t="shared" si="4"/>
        <v>40</v>
      </c>
      <c r="R26" s="52" t="str">
        <f>IF(J26="Prov Sum","",IF(MATCH(J26,'[1]Packet Rate Library'!J:J,0),VLOOKUP(J26,'[1]Packet Rate Library'!J:T,9,FALSE),""))</f>
        <v/>
      </c>
      <c r="S26" s="53" t="s">
        <v>382</v>
      </c>
      <c r="T26" s="16">
        <f t="shared" si="5"/>
        <v>40</v>
      </c>
      <c r="V26" s="12" t="s">
        <v>381</v>
      </c>
      <c r="W26" s="51">
        <v>1</v>
      </c>
      <c r="X26" s="53" t="s">
        <v>382</v>
      </c>
      <c r="Y26" s="91">
        <v>40</v>
      </c>
      <c r="Z26" s="26"/>
      <c r="AA26" s="100">
        <v>0</v>
      </c>
      <c r="AB26" s="101">
        <f t="shared" si="1"/>
        <v>0</v>
      </c>
      <c r="AC26" s="103">
        <v>0</v>
      </c>
      <c r="AD26" s="104">
        <f t="shared" si="2"/>
        <v>0</v>
      </c>
      <c r="AE26" s="157">
        <f t="shared" si="3"/>
        <v>0</v>
      </c>
    </row>
    <row r="27" spans="1:31" ht="46.5" thickBot="1" x14ac:dyDescent="0.3">
      <c r="A27" s="22"/>
      <c r="B27" s="5" t="s">
        <v>489</v>
      </c>
      <c r="C27" s="54" t="s">
        <v>189</v>
      </c>
      <c r="D27" s="7" t="s">
        <v>25</v>
      </c>
      <c r="E27" s="8" t="s">
        <v>494</v>
      </c>
      <c r="F27" s="9"/>
      <c r="G27" s="9"/>
      <c r="H27" s="10">
        <v>6.4009999999999998</v>
      </c>
      <c r="I27" s="9"/>
      <c r="J27" s="11" t="s">
        <v>380</v>
      </c>
      <c r="K27" s="12" t="s">
        <v>381</v>
      </c>
      <c r="L27" s="51">
        <v>1</v>
      </c>
      <c r="M27" s="13">
        <v>100</v>
      </c>
      <c r="N27" s="51">
        <v>100</v>
      </c>
      <c r="O27" s="26"/>
      <c r="P27" s="15" t="e">
        <f>SUMIF('[1]Planned Maint v6.2 CSV File'!A:A,J27,'[1]Planned Maint v6.2 CSV File'!I:I)</f>
        <v>#VALUE!</v>
      </c>
      <c r="Q27" s="16">
        <f t="shared" si="4"/>
        <v>100</v>
      </c>
      <c r="R27" s="52" t="str">
        <f>IF(J27="Prov Sum","",IF(MATCH(J27,'[1]Packet Rate Library'!J:J,0),VLOOKUP(J27,'[1]Packet Rate Library'!J:T,9,FALSE),""))</f>
        <v/>
      </c>
      <c r="S27" s="53" t="s">
        <v>382</v>
      </c>
      <c r="T27" s="16">
        <f t="shared" si="5"/>
        <v>100</v>
      </c>
      <c r="V27" s="12" t="s">
        <v>381</v>
      </c>
      <c r="W27" s="51">
        <v>1</v>
      </c>
      <c r="X27" s="53" t="s">
        <v>382</v>
      </c>
      <c r="Y27" s="91">
        <v>100</v>
      </c>
      <c r="Z27" s="26"/>
      <c r="AA27" s="100">
        <v>0</v>
      </c>
      <c r="AB27" s="101">
        <f t="shared" si="1"/>
        <v>0</v>
      </c>
      <c r="AC27" s="103">
        <v>0</v>
      </c>
      <c r="AD27" s="104">
        <f t="shared" si="2"/>
        <v>0</v>
      </c>
      <c r="AE27" s="157">
        <f t="shared" si="3"/>
        <v>0</v>
      </c>
    </row>
    <row r="28" spans="1:31" ht="46.5" thickBot="1" x14ac:dyDescent="0.3">
      <c r="A28" s="22"/>
      <c r="B28" s="5" t="s">
        <v>489</v>
      </c>
      <c r="C28" s="54" t="s">
        <v>189</v>
      </c>
      <c r="D28" s="7" t="s">
        <v>25</v>
      </c>
      <c r="E28" s="8" t="s">
        <v>495</v>
      </c>
      <c r="F28" s="9"/>
      <c r="G28" s="9"/>
      <c r="H28" s="10">
        <v>6.4020000000000001</v>
      </c>
      <c r="I28" s="9"/>
      <c r="J28" s="11" t="s">
        <v>380</v>
      </c>
      <c r="K28" s="12" t="s">
        <v>381</v>
      </c>
      <c r="L28" s="51">
        <v>1</v>
      </c>
      <c r="M28" s="13">
        <v>20</v>
      </c>
      <c r="N28" s="51">
        <v>20</v>
      </c>
      <c r="O28" s="26"/>
      <c r="P28" s="15" t="e">
        <f>SUMIF('[1]Planned Maint v6.2 CSV File'!A:A,J28,'[1]Planned Maint v6.2 CSV File'!I:I)</f>
        <v>#VALUE!</v>
      </c>
      <c r="Q28" s="16">
        <f t="shared" si="4"/>
        <v>20</v>
      </c>
      <c r="R28" s="52" t="str">
        <f>IF(J28="Prov Sum","",IF(MATCH(J28,'[1]Packet Rate Library'!J:J,0),VLOOKUP(J28,'[1]Packet Rate Library'!J:T,9,FALSE),""))</f>
        <v/>
      </c>
      <c r="S28" s="53" t="s">
        <v>382</v>
      </c>
      <c r="T28" s="16">
        <f t="shared" si="5"/>
        <v>20</v>
      </c>
      <c r="V28" s="12" t="s">
        <v>381</v>
      </c>
      <c r="W28" s="51">
        <v>1</v>
      </c>
      <c r="X28" s="53" t="s">
        <v>382</v>
      </c>
      <c r="Y28" s="91">
        <v>20</v>
      </c>
      <c r="Z28" s="26"/>
      <c r="AA28" s="100">
        <v>0</v>
      </c>
      <c r="AB28" s="101">
        <f t="shared" si="1"/>
        <v>0</v>
      </c>
      <c r="AC28" s="103">
        <v>0</v>
      </c>
      <c r="AD28" s="104">
        <f t="shared" si="2"/>
        <v>0</v>
      </c>
      <c r="AE28" s="157">
        <f t="shared" si="3"/>
        <v>0</v>
      </c>
    </row>
    <row r="29" spans="1:31" ht="46.5" thickBot="1" x14ac:dyDescent="0.3">
      <c r="A29" s="22"/>
      <c r="B29" s="5" t="s">
        <v>489</v>
      </c>
      <c r="C29" s="54" t="s">
        <v>189</v>
      </c>
      <c r="D29" s="7" t="s">
        <v>25</v>
      </c>
      <c r="E29" s="8" t="s">
        <v>496</v>
      </c>
      <c r="F29" s="9"/>
      <c r="G29" s="9"/>
      <c r="H29" s="10">
        <v>6.4029999999999996</v>
      </c>
      <c r="I29" s="9"/>
      <c r="J29" s="11" t="s">
        <v>380</v>
      </c>
      <c r="K29" s="12" t="s">
        <v>381</v>
      </c>
      <c r="L29" s="51">
        <v>1</v>
      </c>
      <c r="M29" s="13">
        <v>400</v>
      </c>
      <c r="N29" s="51">
        <v>400</v>
      </c>
      <c r="O29" s="26"/>
      <c r="P29" s="15" t="e">
        <f>SUMIF('[1]Planned Maint v6.2 CSV File'!A:A,J29,'[1]Planned Maint v6.2 CSV File'!I:I)</f>
        <v>#VALUE!</v>
      </c>
      <c r="Q29" s="16">
        <f t="shared" si="4"/>
        <v>400</v>
      </c>
      <c r="R29" s="52" t="str">
        <f>IF(J29="Prov Sum","",IF(MATCH(J29,'[1]Packet Rate Library'!J:J,0),VLOOKUP(J29,'[1]Packet Rate Library'!J:T,9,FALSE),""))</f>
        <v/>
      </c>
      <c r="S29" s="53" t="s">
        <v>382</v>
      </c>
      <c r="T29" s="16">
        <f t="shared" si="5"/>
        <v>400</v>
      </c>
      <c r="V29" s="12" t="s">
        <v>381</v>
      </c>
      <c r="W29" s="51">
        <v>1</v>
      </c>
      <c r="X29" s="53" t="s">
        <v>382</v>
      </c>
      <c r="Y29" s="91">
        <v>400</v>
      </c>
      <c r="Z29" s="26"/>
      <c r="AA29" s="100">
        <v>0</v>
      </c>
      <c r="AB29" s="101">
        <f t="shared" si="1"/>
        <v>0</v>
      </c>
      <c r="AC29" s="103">
        <v>0</v>
      </c>
      <c r="AD29" s="104">
        <f t="shared" si="2"/>
        <v>0</v>
      </c>
      <c r="AE29" s="157">
        <f t="shared" si="3"/>
        <v>0</v>
      </c>
    </row>
    <row r="30" spans="1:31" ht="46.5" thickBot="1" x14ac:dyDescent="0.3">
      <c r="A30" s="22"/>
      <c r="B30" s="5" t="s">
        <v>489</v>
      </c>
      <c r="C30" s="54" t="s">
        <v>189</v>
      </c>
      <c r="D30" s="7" t="s">
        <v>25</v>
      </c>
      <c r="E30" s="8" t="s">
        <v>497</v>
      </c>
      <c r="F30" s="9"/>
      <c r="G30" s="9"/>
      <c r="H30" s="10">
        <v>6.4039999999999999</v>
      </c>
      <c r="I30" s="9"/>
      <c r="J30" s="11" t="s">
        <v>380</v>
      </c>
      <c r="K30" s="12" t="s">
        <v>381</v>
      </c>
      <c r="L30" s="51">
        <v>1</v>
      </c>
      <c r="M30" s="13">
        <v>70</v>
      </c>
      <c r="N30" s="51">
        <v>70</v>
      </c>
      <c r="O30" s="26"/>
      <c r="P30" s="15" t="e">
        <f>SUMIF('[1]Planned Maint v6.2 CSV File'!A:A,J30,'[1]Planned Maint v6.2 CSV File'!I:I)</f>
        <v>#VALUE!</v>
      </c>
      <c r="Q30" s="16">
        <f t="shared" si="4"/>
        <v>70</v>
      </c>
      <c r="R30" s="52" t="str">
        <f>IF(J30="Prov Sum","",IF(MATCH(J30,'[1]Packet Rate Library'!J:J,0),VLOOKUP(J30,'[1]Packet Rate Library'!J:T,9,FALSE),""))</f>
        <v/>
      </c>
      <c r="S30" s="53" t="s">
        <v>382</v>
      </c>
      <c r="T30" s="16">
        <f t="shared" si="5"/>
        <v>70</v>
      </c>
      <c r="V30" s="12" t="s">
        <v>381</v>
      </c>
      <c r="W30" s="51">
        <v>1</v>
      </c>
      <c r="X30" s="53" t="s">
        <v>382</v>
      </c>
      <c r="Y30" s="91">
        <v>70</v>
      </c>
      <c r="Z30" s="26"/>
      <c r="AA30" s="100">
        <v>0</v>
      </c>
      <c r="AB30" s="101">
        <f t="shared" si="1"/>
        <v>0</v>
      </c>
      <c r="AC30" s="103">
        <v>0</v>
      </c>
      <c r="AD30" s="104">
        <f t="shared" si="2"/>
        <v>0</v>
      </c>
      <c r="AE30" s="157">
        <f t="shared" si="3"/>
        <v>0</v>
      </c>
    </row>
    <row r="31" spans="1:31" ht="61.5" thickBot="1" x14ac:dyDescent="0.3">
      <c r="A31" s="22"/>
      <c r="B31" s="5" t="s">
        <v>489</v>
      </c>
      <c r="C31" s="54" t="s">
        <v>189</v>
      </c>
      <c r="D31" s="7" t="s">
        <v>25</v>
      </c>
      <c r="E31" s="8" t="s">
        <v>498</v>
      </c>
      <c r="F31" s="9"/>
      <c r="G31" s="9"/>
      <c r="H31" s="10">
        <v>6.4050000000000002</v>
      </c>
      <c r="I31" s="9"/>
      <c r="J31" s="11" t="s">
        <v>380</v>
      </c>
      <c r="K31" s="12" t="s">
        <v>381</v>
      </c>
      <c r="L31" s="51">
        <v>1</v>
      </c>
      <c r="M31" s="13">
        <v>40</v>
      </c>
      <c r="N31" s="51">
        <v>40</v>
      </c>
      <c r="O31" s="26"/>
      <c r="P31" s="15" t="e">
        <f>SUMIF('[1]Planned Maint v6.2 CSV File'!A:A,J31,'[1]Planned Maint v6.2 CSV File'!I:I)</f>
        <v>#VALUE!</v>
      </c>
      <c r="Q31" s="16">
        <f t="shared" si="4"/>
        <v>40</v>
      </c>
      <c r="R31" s="52" t="str">
        <f>IF(J31="Prov Sum","",IF(MATCH(J31,'[1]Packet Rate Library'!J:J,0),VLOOKUP(J31,'[1]Packet Rate Library'!J:T,9,FALSE),""))</f>
        <v/>
      </c>
      <c r="S31" s="53" t="s">
        <v>382</v>
      </c>
      <c r="T31" s="16">
        <f t="shared" si="5"/>
        <v>40</v>
      </c>
      <c r="V31" s="12" t="s">
        <v>381</v>
      </c>
      <c r="W31" s="51">
        <v>1</v>
      </c>
      <c r="X31" s="53" t="s">
        <v>382</v>
      </c>
      <c r="Y31" s="91">
        <v>40</v>
      </c>
      <c r="Z31" s="26"/>
      <c r="AA31" s="100">
        <v>0</v>
      </c>
      <c r="AB31" s="101">
        <f t="shared" si="1"/>
        <v>0</v>
      </c>
      <c r="AC31" s="103">
        <v>0</v>
      </c>
      <c r="AD31" s="104">
        <f t="shared" si="2"/>
        <v>0</v>
      </c>
      <c r="AE31" s="157">
        <f t="shared" si="3"/>
        <v>0</v>
      </c>
    </row>
    <row r="32" spans="1:31" ht="61.5" thickBot="1" x14ac:dyDescent="0.3">
      <c r="A32" s="22"/>
      <c r="B32" s="5" t="s">
        <v>489</v>
      </c>
      <c r="C32" s="54" t="s">
        <v>189</v>
      </c>
      <c r="D32" s="7" t="s">
        <v>25</v>
      </c>
      <c r="E32" s="8" t="s">
        <v>499</v>
      </c>
      <c r="F32" s="9"/>
      <c r="G32" s="9"/>
      <c r="H32" s="10">
        <v>6.4059999999999997</v>
      </c>
      <c r="I32" s="9"/>
      <c r="J32" s="11" t="s">
        <v>380</v>
      </c>
      <c r="K32" s="12" t="s">
        <v>381</v>
      </c>
      <c r="L32" s="51">
        <v>1</v>
      </c>
      <c r="M32" s="13">
        <v>20</v>
      </c>
      <c r="N32" s="51">
        <v>20</v>
      </c>
      <c r="O32" s="26"/>
      <c r="P32" s="15" t="e">
        <f>SUMIF('[1]Planned Maint v6.2 CSV File'!A:A,J32,'[1]Planned Maint v6.2 CSV File'!I:I)</f>
        <v>#VALUE!</v>
      </c>
      <c r="Q32" s="16">
        <f t="shared" si="4"/>
        <v>20</v>
      </c>
      <c r="R32" s="52" t="str">
        <f>IF(J32="Prov Sum","",IF(MATCH(J32,'[1]Packet Rate Library'!J:J,0),VLOOKUP(J32,'[1]Packet Rate Library'!J:T,9,FALSE),""))</f>
        <v/>
      </c>
      <c r="S32" s="53" t="s">
        <v>382</v>
      </c>
      <c r="T32" s="16">
        <f t="shared" si="5"/>
        <v>20</v>
      </c>
      <c r="V32" s="12" t="s">
        <v>381</v>
      </c>
      <c r="W32" s="51">
        <v>1</v>
      </c>
      <c r="X32" s="53" t="s">
        <v>382</v>
      </c>
      <c r="Y32" s="91">
        <v>20</v>
      </c>
      <c r="Z32" s="26"/>
      <c r="AA32" s="100">
        <v>0</v>
      </c>
      <c r="AB32" s="101">
        <f t="shared" si="1"/>
        <v>0</v>
      </c>
      <c r="AC32" s="103">
        <v>0</v>
      </c>
      <c r="AD32" s="104">
        <f t="shared" si="2"/>
        <v>0</v>
      </c>
      <c r="AE32" s="157">
        <f t="shared" si="3"/>
        <v>0</v>
      </c>
    </row>
    <row r="33" spans="1:31" ht="15.75" thickBot="1" x14ac:dyDescent="0.3">
      <c r="A33" s="22"/>
      <c r="B33" s="5" t="s">
        <v>489</v>
      </c>
      <c r="C33" s="54" t="s">
        <v>72</v>
      </c>
      <c r="D33" s="7" t="s">
        <v>379</v>
      </c>
      <c r="E33" s="8"/>
      <c r="F33" s="9"/>
      <c r="G33" s="9"/>
      <c r="H33" s="10"/>
      <c r="I33" s="9"/>
      <c r="J33" s="11"/>
      <c r="K33" s="12"/>
      <c r="L33" s="51"/>
      <c r="M33" s="11"/>
      <c r="N33" s="51"/>
      <c r="O33" s="56"/>
      <c r="P33" s="35"/>
      <c r="Q33" s="55"/>
      <c r="R33" s="55"/>
      <c r="S33" s="55"/>
      <c r="T33" s="55"/>
      <c r="V33" s="12"/>
      <c r="W33" s="51"/>
      <c r="X33" s="55"/>
      <c r="Y33" s="91"/>
      <c r="Z33" s="26"/>
      <c r="AA33" s="100">
        <v>0</v>
      </c>
      <c r="AB33" s="101">
        <f t="shared" si="1"/>
        <v>0</v>
      </c>
      <c r="AC33" s="103">
        <v>0</v>
      </c>
      <c r="AD33" s="104">
        <f t="shared" si="2"/>
        <v>0</v>
      </c>
      <c r="AE33" s="157">
        <f t="shared" si="3"/>
        <v>0</v>
      </c>
    </row>
    <row r="34" spans="1:31" ht="91.5" thickBot="1" x14ac:dyDescent="0.3">
      <c r="A34" s="22"/>
      <c r="B34" s="5" t="s">
        <v>489</v>
      </c>
      <c r="C34" s="54" t="s">
        <v>72</v>
      </c>
      <c r="D34" s="7" t="s">
        <v>25</v>
      </c>
      <c r="E34" s="8" t="s">
        <v>500</v>
      </c>
      <c r="F34" s="9"/>
      <c r="G34" s="9"/>
      <c r="H34" s="10">
        <v>3.4340000000000002</v>
      </c>
      <c r="I34" s="9"/>
      <c r="J34" s="11" t="s">
        <v>380</v>
      </c>
      <c r="K34" s="12" t="s">
        <v>381</v>
      </c>
      <c r="L34" s="51">
        <v>1</v>
      </c>
      <c r="M34" s="13">
        <v>1100</v>
      </c>
      <c r="N34" s="51">
        <v>1100</v>
      </c>
      <c r="O34" s="56"/>
      <c r="P34" s="15" t="e">
        <f>SUMIF('[1]Planned Maint v6.2 CSV File'!A:A,J34,'[1]Planned Maint v6.2 CSV File'!I:I)</f>
        <v>#VALUE!</v>
      </c>
      <c r="Q34" s="16">
        <f>IF(J34="PROV SUM",N34,L34*P34)</f>
        <v>1100</v>
      </c>
      <c r="R34" s="52" t="str">
        <f>IF(J34="Prov Sum","",IF(MATCH(J34,'[1]Packet Rate Library'!J:J,0),VLOOKUP(J34,'[1]Packet Rate Library'!J:T,9,FALSE),""))</f>
        <v/>
      </c>
      <c r="S34" s="53" t="s">
        <v>382</v>
      </c>
      <c r="T34" s="16">
        <f>IF(J34="SC024",N34,IF(ISERROR(S34),"",IF(J34="PROV SUM",N34,L34*S34)))</f>
        <v>1100</v>
      </c>
      <c r="V34" s="12" t="s">
        <v>381</v>
      </c>
      <c r="W34" s="51">
        <v>1</v>
      </c>
      <c r="X34" s="53" t="s">
        <v>382</v>
      </c>
      <c r="Y34" s="91">
        <v>1100</v>
      </c>
      <c r="Z34" s="26"/>
      <c r="AA34" s="100">
        <v>0</v>
      </c>
      <c r="AB34" s="101">
        <f t="shared" si="1"/>
        <v>0</v>
      </c>
      <c r="AC34" s="103">
        <v>0</v>
      </c>
      <c r="AD34" s="104">
        <f t="shared" si="2"/>
        <v>0</v>
      </c>
      <c r="AE34" s="157">
        <f t="shared" si="3"/>
        <v>0</v>
      </c>
    </row>
    <row r="35" spans="1:31" ht="91.5" thickBot="1" x14ac:dyDescent="0.3">
      <c r="A35" s="22"/>
      <c r="B35" s="5" t="s">
        <v>489</v>
      </c>
      <c r="C35" s="54" t="s">
        <v>72</v>
      </c>
      <c r="D35" s="7" t="s">
        <v>25</v>
      </c>
      <c r="E35" s="8" t="s">
        <v>501</v>
      </c>
      <c r="F35" s="9"/>
      <c r="G35" s="9"/>
      <c r="H35" s="10">
        <v>3.4350000000000001</v>
      </c>
      <c r="I35" s="9"/>
      <c r="J35" s="11" t="s">
        <v>380</v>
      </c>
      <c r="K35" s="12" t="s">
        <v>381</v>
      </c>
      <c r="L35" s="51">
        <v>1</v>
      </c>
      <c r="M35" s="13">
        <v>1400</v>
      </c>
      <c r="N35" s="51">
        <v>1400</v>
      </c>
      <c r="O35" s="56"/>
      <c r="P35" s="15" t="e">
        <f>SUMIF('[1]Planned Maint v6.2 CSV File'!A:A,J35,'[1]Planned Maint v6.2 CSV File'!I:I)</f>
        <v>#VALUE!</v>
      </c>
      <c r="Q35" s="16">
        <f>IF(J35="PROV SUM",N35,L35*P35)</f>
        <v>1400</v>
      </c>
      <c r="R35" s="52" t="str">
        <f>IF(J35="Prov Sum","",IF(MATCH(J35,'[1]Packet Rate Library'!J:J,0),VLOOKUP(J35,'[1]Packet Rate Library'!J:T,9,FALSE),""))</f>
        <v/>
      </c>
      <c r="S35" s="53" t="s">
        <v>382</v>
      </c>
      <c r="T35" s="16">
        <f>IF(J35="SC024",N35,IF(ISERROR(S35),"",IF(J35="PROV SUM",N35,L35*S35)))</f>
        <v>1400</v>
      </c>
      <c r="V35" s="12" t="s">
        <v>381</v>
      </c>
      <c r="W35" s="51">
        <v>1</v>
      </c>
      <c r="X35" s="53" t="s">
        <v>382</v>
      </c>
      <c r="Y35" s="91">
        <v>1400</v>
      </c>
      <c r="Z35" s="26"/>
      <c r="AA35" s="100">
        <v>0</v>
      </c>
      <c r="AB35" s="101">
        <f t="shared" si="1"/>
        <v>0</v>
      </c>
      <c r="AC35" s="103">
        <v>0</v>
      </c>
      <c r="AD35" s="104">
        <f t="shared" si="2"/>
        <v>0</v>
      </c>
      <c r="AE35" s="157">
        <f t="shared" si="3"/>
        <v>0</v>
      </c>
    </row>
    <row r="36" spans="1:31" ht="31.5" thickBot="1" x14ac:dyDescent="0.3">
      <c r="A36" s="22"/>
      <c r="B36" s="5" t="s">
        <v>489</v>
      </c>
      <c r="C36" s="54" t="s">
        <v>72</v>
      </c>
      <c r="D36" s="7" t="s">
        <v>25</v>
      </c>
      <c r="E36" s="8" t="s">
        <v>452</v>
      </c>
      <c r="F36" s="9"/>
      <c r="G36" s="9"/>
      <c r="H36" s="10">
        <v>3.4359999999999999</v>
      </c>
      <c r="I36" s="9"/>
      <c r="J36" s="11" t="s">
        <v>380</v>
      </c>
      <c r="K36" s="12" t="s">
        <v>381</v>
      </c>
      <c r="L36" s="51">
        <v>1</v>
      </c>
      <c r="M36" s="13">
        <v>200</v>
      </c>
      <c r="N36" s="51">
        <v>200</v>
      </c>
      <c r="O36" s="56"/>
      <c r="P36" s="15" t="e">
        <f>SUMIF('[1]Planned Maint v6.2 CSV File'!A:A,J36,'[1]Planned Maint v6.2 CSV File'!I:I)</f>
        <v>#VALUE!</v>
      </c>
      <c r="Q36" s="16">
        <f>IF(J36="PROV SUM",N36,L36*P36)</f>
        <v>200</v>
      </c>
      <c r="R36" s="52" t="str">
        <f>IF(J36="Prov Sum","",IF(MATCH(J36,'[1]Packet Rate Library'!J:J,0),VLOOKUP(J36,'[1]Packet Rate Library'!J:T,9,FALSE),""))</f>
        <v/>
      </c>
      <c r="S36" s="53" t="s">
        <v>382</v>
      </c>
      <c r="T36" s="16">
        <f>IF(J36="SC024",N36,IF(ISERROR(S36),"",IF(J36="PROV SUM",N36,L36*S36)))</f>
        <v>200</v>
      </c>
      <c r="V36" s="12" t="s">
        <v>381</v>
      </c>
      <c r="W36" s="51">
        <v>1</v>
      </c>
      <c r="X36" s="53" t="s">
        <v>382</v>
      </c>
      <c r="Y36" s="91">
        <v>200</v>
      </c>
      <c r="Z36" s="26"/>
      <c r="AA36" s="100">
        <v>0</v>
      </c>
      <c r="AB36" s="101">
        <f t="shared" si="1"/>
        <v>0</v>
      </c>
      <c r="AC36" s="103">
        <v>0</v>
      </c>
      <c r="AD36" s="104">
        <f t="shared" si="2"/>
        <v>0</v>
      </c>
      <c r="AE36" s="157">
        <f t="shared" si="3"/>
        <v>0</v>
      </c>
    </row>
    <row r="37" spans="1:31" ht="61.5" thickBot="1" x14ac:dyDescent="0.3">
      <c r="A37" s="22"/>
      <c r="B37" s="5" t="s">
        <v>489</v>
      </c>
      <c r="C37" s="54" t="s">
        <v>72</v>
      </c>
      <c r="D37" s="7" t="s">
        <v>25</v>
      </c>
      <c r="E37" s="8" t="s">
        <v>502</v>
      </c>
      <c r="F37" s="9"/>
      <c r="G37" s="9"/>
      <c r="H37" s="10">
        <v>3.4369999999999998</v>
      </c>
      <c r="I37" s="9"/>
      <c r="J37" s="11" t="s">
        <v>380</v>
      </c>
      <c r="K37" s="12" t="s">
        <v>381</v>
      </c>
      <c r="L37" s="51">
        <v>1</v>
      </c>
      <c r="M37" s="13">
        <v>250</v>
      </c>
      <c r="N37" s="51">
        <v>250</v>
      </c>
      <c r="O37" s="56"/>
      <c r="P37" s="15" t="e">
        <f>SUMIF('[1]Planned Maint v6.2 CSV File'!A:A,J37,'[1]Planned Maint v6.2 CSV File'!I:I)</f>
        <v>#VALUE!</v>
      </c>
      <c r="Q37" s="16">
        <f>IF(J37="PROV SUM",N37,L37*P37)</f>
        <v>250</v>
      </c>
      <c r="R37" s="52" t="str">
        <f>IF(J37="Prov Sum","",IF(MATCH(J37,'[1]Packet Rate Library'!J:J,0),VLOOKUP(J37,'[1]Packet Rate Library'!J:T,9,FALSE),""))</f>
        <v/>
      </c>
      <c r="S37" s="53" t="s">
        <v>382</v>
      </c>
      <c r="T37" s="16">
        <f>IF(J37="SC024",N37,IF(ISERROR(S37),"",IF(J37="PROV SUM",N37,L37*S37)))</f>
        <v>250</v>
      </c>
      <c r="V37" s="12" t="s">
        <v>381</v>
      </c>
      <c r="W37" s="51">
        <v>1</v>
      </c>
      <c r="X37" s="53" t="s">
        <v>382</v>
      </c>
      <c r="Y37" s="91">
        <v>250</v>
      </c>
      <c r="Z37" s="26"/>
      <c r="AA37" s="100">
        <v>0</v>
      </c>
      <c r="AB37" s="101">
        <f t="shared" si="1"/>
        <v>0</v>
      </c>
      <c r="AC37" s="103">
        <v>0</v>
      </c>
      <c r="AD37" s="104">
        <f t="shared" si="2"/>
        <v>0</v>
      </c>
      <c r="AE37" s="157">
        <f t="shared" si="3"/>
        <v>0</v>
      </c>
    </row>
    <row r="38" spans="1:31" ht="15.75" thickBot="1" x14ac:dyDescent="0.3">
      <c r="A38" s="22"/>
      <c r="B38" s="5" t="s">
        <v>489</v>
      </c>
      <c r="C38" s="54" t="s">
        <v>164</v>
      </c>
      <c r="D38" s="7" t="s">
        <v>379</v>
      </c>
      <c r="E38" s="8"/>
      <c r="F38" s="9"/>
      <c r="G38" s="9"/>
      <c r="H38" s="10"/>
      <c r="I38" s="9"/>
      <c r="J38" s="11"/>
      <c r="K38" s="12"/>
      <c r="L38" s="51"/>
      <c r="M38" s="11"/>
      <c r="N38" s="51"/>
      <c r="O38" s="56"/>
      <c r="P38" s="35"/>
      <c r="Q38" s="55"/>
      <c r="R38" s="55"/>
      <c r="S38" s="55"/>
      <c r="T38" s="55"/>
      <c r="V38" s="12"/>
      <c r="W38" s="51"/>
      <c r="X38" s="55"/>
      <c r="Y38" s="91">
        <f t="shared" si="0"/>
        <v>0</v>
      </c>
      <c r="Z38" s="26"/>
      <c r="AA38" s="100">
        <v>0</v>
      </c>
      <c r="AB38" s="101">
        <f t="shared" si="1"/>
        <v>0</v>
      </c>
      <c r="AC38" s="103">
        <v>0</v>
      </c>
      <c r="AD38" s="104">
        <f t="shared" si="2"/>
        <v>0</v>
      </c>
      <c r="AE38" s="157">
        <f t="shared" si="3"/>
        <v>0</v>
      </c>
    </row>
    <row r="39" spans="1:31" ht="90.75" thickBot="1" x14ac:dyDescent="0.3">
      <c r="A39" s="22"/>
      <c r="B39" s="5" t="s">
        <v>489</v>
      </c>
      <c r="C39" s="54" t="s">
        <v>164</v>
      </c>
      <c r="D39" s="7" t="s">
        <v>25</v>
      </c>
      <c r="E39" s="8" t="s">
        <v>183</v>
      </c>
      <c r="F39" s="9"/>
      <c r="G39" s="9"/>
      <c r="H39" s="10">
        <v>4.1100000000000003</v>
      </c>
      <c r="I39" s="9"/>
      <c r="J39" s="11" t="s">
        <v>184</v>
      </c>
      <c r="K39" s="12" t="s">
        <v>57</v>
      </c>
      <c r="L39" s="51">
        <v>2</v>
      </c>
      <c r="M39" s="13">
        <v>36.75</v>
      </c>
      <c r="N39" s="51">
        <v>73.5</v>
      </c>
      <c r="O39" s="56"/>
      <c r="P39" s="15" t="e">
        <f>SUMIF('[1]Planned Maint v6.2 CSV File'!A:A,J39,'[1]Planned Maint v6.2 CSV File'!I:I)</f>
        <v>#VALUE!</v>
      </c>
      <c r="Q39" s="16" t="e">
        <f t="shared" ref="Q39:Q46" si="6">IF(J39="PROV SUM",N39,L39*P39)</f>
        <v>#VALUE!</v>
      </c>
      <c r="R39" s="52">
        <f>IF(J39="Prov Sum","",IF(MATCH(J39,'[1]Packet Rate Library'!J:J,0),VLOOKUP(J39,'[1]Packet Rate Library'!J:T,9,FALSE),""))</f>
        <v>0</v>
      </c>
      <c r="S39" s="53">
        <v>34.912500000000001</v>
      </c>
      <c r="T39" s="16">
        <f t="shared" ref="T39:T46" si="7">IF(J39="SC024",N39,IF(ISERROR(S39),"",IF(J39="PROV SUM",N39,L39*S39)))</f>
        <v>69.825000000000003</v>
      </c>
      <c r="V39" s="12" t="s">
        <v>57</v>
      </c>
      <c r="W39" s="51">
        <v>2</v>
      </c>
      <c r="X39" s="53">
        <v>34.912500000000001</v>
      </c>
      <c r="Y39" s="91">
        <f t="shared" si="0"/>
        <v>69.825000000000003</v>
      </c>
      <c r="Z39" s="26"/>
      <c r="AA39" s="100">
        <v>0</v>
      </c>
      <c r="AB39" s="101">
        <f t="shared" si="1"/>
        <v>0</v>
      </c>
      <c r="AC39" s="103">
        <v>0</v>
      </c>
      <c r="AD39" s="104">
        <f t="shared" si="2"/>
        <v>0</v>
      </c>
      <c r="AE39" s="157">
        <f t="shared" si="3"/>
        <v>0</v>
      </c>
    </row>
    <row r="40" spans="1:31" ht="60.75" thickBot="1" x14ac:dyDescent="0.3">
      <c r="A40" s="22"/>
      <c r="B40" s="57" t="s">
        <v>489</v>
      </c>
      <c r="C40" s="58" t="s">
        <v>164</v>
      </c>
      <c r="D40" s="59" t="s">
        <v>25</v>
      </c>
      <c r="E40" s="60" t="s">
        <v>185</v>
      </c>
      <c r="F40" s="61"/>
      <c r="G40" s="61"/>
      <c r="H40" s="62">
        <v>4.13</v>
      </c>
      <c r="I40" s="61"/>
      <c r="J40" s="63" t="s">
        <v>186</v>
      </c>
      <c r="K40" s="64" t="s">
        <v>57</v>
      </c>
      <c r="L40" s="65">
        <v>30</v>
      </c>
      <c r="M40" s="66">
        <v>4.25</v>
      </c>
      <c r="N40" s="65">
        <v>127.5</v>
      </c>
      <c r="O40" s="56"/>
      <c r="P40" s="15" t="e">
        <f>SUMIF('[1]Planned Maint v6.2 CSV File'!A:A,J40,'[1]Planned Maint v6.2 CSV File'!I:I)</f>
        <v>#VALUE!</v>
      </c>
      <c r="Q40" s="16" t="e">
        <f t="shared" si="6"/>
        <v>#VALUE!</v>
      </c>
      <c r="R40" s="52">
        <f>IF(J40="Prov Sum","",IF(MATCH(J40,'[1]Packet Rate Library'!J:J,0),VLOOKUP(J40,'[1]Packet Rate Library'!J:T,9,FALSE),""))</f>
        <v>0</v>
      </c>
      <c r="S40" s="53">
        <v>4.0374999999999996</v>
      </c>
      <c r="T40" s="16">
        <f t="shared" si="7"/>
        <v>121.12499999999999</v>
      </c>
      <c r="V40" s="64" t="s">
        <v>57</v>
      </c>
      <c r="W40" s="65">
        <v>30</v>
      </c>
      <c r="X40" s="53">
        <v>4.0374999999999996</v>
      </c>
      <c r="Y40" s="91">
        <f t="shared" si="0"/>
        <v>121.12499999999999</v>
      </c>
      <c r="Z40" s="26"/>
      <c r="AA40" s="100">
        <v>0</v>
      </c>
      <c r="AB40" s="101">
        <f t="shared" si="1"/>
        <v>0</v>
      </c>
      <c r="AC40" s="103">
        <v>0</v>
      </c>
      <c r="AD40" s="104">
        <f t="shared" si="2"/>
        <v>0</v>
      </c>
      <c r="AE40" s="157">
        <f t="shared" si="3"/>
        <v>0</v>
      </c>
    </row>
    <row r="41" spans="1:31" ht="60.75" thickBot="1" x14ac:dyDescent="0.3">
      <c r="A41" s="22"/>
      <c r="B41" s="57" t="s">
        <v>489</v>
      </c>
      <c r="C41" s="58" t="s">
        <v>164</v>
      </c>
      <c r="D41" s="59" t="s">
        <v>25</v>
      </c>
      <c r="E41" s="60" t="s">
        <v>187</v>
      </c>
      <c r="F41" s="61"/>
      <c r="G41" s="61"/>
      <c r="H41" s="62">
        <v>4.1399999999999997</v>
      </c>
      <c r="I41" s="61"/>
      <c r="J41" s="63" t="s">
        <v>188</v>
      </c>
      <c r="K41" s="64" t="s">
        <v>57</v>
      </c>
      <c r="L41" s="65">
        <v>5</v>
      </c>
      <c r="M41" s="66">
        <v>6.75</v>
      </c>
      <c r="N41" s="65">
        <v>33.75</v>
      </c>
      <c r="O41" s="56"/>
      <c r="P41" s="15" t="e">
        <f>SUMIF('[1]Planned Maint v6.2 CSV File'!A:A,J41,'[1]Planned Maint v6.2 CSV File'!I:I)</f>
        <v>#VALUE!</v>
      </c>
      <c r="Q41" s="16" t="e">
        <f t="shared" si="6"/>
        <v>#VALUE!</v>
      </c>
      <c r="R41" s="52">
        <f>IF(J41="Prov Sum","",IF(MATCH(J41,'[1]Packet Rate Library'!J:J,0),VLOOKUP(J41,'[1]Packet Rate Library'!J:T,9,FALSE),""))</f>
        <v>0</v>
      </c>
      <c r="S41" s="53">
        <v>6.4124999999999996</v>
      </c>
      <c r="T41" s="16">
        <f t="shared" si="7"/>
        <v>32.0625</v>
      </c>
      <c r="V41" s="64" t="s">
        <v>57</v>
      </c>
      <c r="W41" s="65">
        <v>5</v>
      </c>
      <c r="X41" s="53">
        <v>6.4124999999999996</v>
      </c>
      <c r="Y41" s="91">
        <f t="shared" si="0"/>
        <v>32.0625</v>
      </c>
      <c r="Z41" s="26"/>
      <c r="AA41" s="100">
        <v>0</v>
      </c>
      <c r="AB41" s="101">
        <f t="shared" si="1"/>
        <v>0</v>
      </c>
      <c r="AC41" s="103">
        <v>0</v>
      </c>
      <c r="AD41" s="104">
        <f t="shared" si="2"/>
        <v>0</v>
      </c>
      <c r="AE41" s="157">
        <f t="shared" si="3"/>
        <v>0</v>
      </c>
    </row>
    <row r="42" spans="1:31" ht="120.75" thickBot="1" x14ac:dyDescent="0.3">
      <c r="A42" s="22"/>
      <c r="B42" s="57" t="s">
        <v>489</v>
      </c>
      <c r="C42" s="58" t="s">
        <v>164</v>
      </c>
      <c r="D42" s="59" t="s">
        <v>25</v>
      </c>
      <c r="E42" s="60" t="s">
        <v>171</v>
      </c>
      <c r="F42" s="61"/>
      <c r="G42" s="61"/>
      <c r="H42" s="62">
        <v>4.8999999999999799</v>
      </c>
      <c r="I42" s="61"/>
      <c r="J42" s="63" t="s">
        <v>172</v>
      </c>
      <c r="K42" s="64" t="s">
        <v>75</v>
      </c>
      <c r="L42" s="65">
        <v>3</v>
      </c>
      <c r="M42" s="66">
        <v>35.61</v>
      </c>
      <c r="N42" s="65">
        <v>106.83</v>
      </c>
      <c r="O42" s="56"/>
      <c r="P42" s="15" t="e">
        <f>SUMIF('[1]Planned Maint v6.2 CSV File'!A:A,J42,'[1]Planned Maint v6.2 CSV File'!I:I)</f>
        <v>#VALUE!</v>
      </c>
      <c r="Q42" s="16" t="e">
        <f t="shared" si="6"/>
        <v>#VALUE!</v>
      </c>
      <c r="R42" s="52">
        <f>IF(J42="Prov Sum","",IF(MATCH(J42,'[1]Packet Rate Library'!J:J,0),VLOOKUP(J42,'[1]Packet Rate Library'!J:T,9,FALSE),""))</f>
        <v>0</v>
      </c>
      <c r="S42" s="53">
        <v>31.568264999999997</v>
      </c>
      <c r="T42" s="16">
        <f t="shared" si="7"/>
        <v>94.70479499999999</v>
      </c>
      <c r="V42" s="64" t="s">
        <v>75</v>
      </c>
      <c r="W42" s="65">
        <v>3</v>
      </c>
      <c r="X42" s="53">
        <v>31.568264999999997</v>
      </c>
      <c r="Y42" s="91">
        <f t="shared" si="0"/>
        <v>94.70479499999999</v>
      </c>
      <c r="Z42" s="26"/>
      <c r="AA42" s="100">
        <v>0</v>
      </c>
      <c r="AB42" s="101">
        <f t="shared" si="1"/>
        <v>0</v>
      </c>
      <c r="AC42" s="103">
        <v>0</v>
      </c>
      <c r="AD42" s="104">
        <f t="shared" si="2"/>
        <v>0</v>
      </c>
      <c r="AE42" s="157">
        <f t="shared" si="3"/>
        <v>0</v>
      </c>
    </row>
    <row r="43" spans="1:31" ht="106.5" thickBot="1" x14ac:dyDescent="0.3">
      <c r="A43" s="22"/>
      <c r="B43" s="57" t="s">
        <v>489</v>
      </c>
      <c r="C43" s="58" t="s">
        <v>164</v>
      </c>
      <c r="D43" s="59" t="s">
        <v>25</v>
      </c>
      <c r="E43" s="60" t="s">
        <v>503</v>
      </c>
      <c r="F43" s="61"/>
      <c r="G43" s="61"/>
      <c r="H43" s="62">
        <v>4.2930000000000001</v>
      </c>
      <c r="I43" s="61"/>
      <c r="J43" s="63" t="s">
        <v>380</v>
      </c>
      <c r="K43" s="64" t="s">
        <v>381</v>
      </c>
      <c r="L43" s="65">
        <v>1</v>
      </c>
      <c r="M43" s="66">
        <v>70</v>
      </c>
      <c r="N43" s="65">
        <v>70</v>
      </c>
      <c r="O43" s="56"/>
      <c r="P43" s="15" t="e">
        <f>SUMIF('[1]Planned Maint v6.2 CSV File'!A:A,J43,'[1]Planned Maint v6.2 CSV File'!I:I)</f>
        <v>#VALUE!</v>
      </c>
      <c r="Q43" s="16">
        <f t="shared" si="6"/>
        <v>70</v>
      </c>
      <c r="R43" s="52" t="str">
        <f>IF(J43="Prov Sum","",IF(MATCH(J43,'[1]Packet Rate Library'!J:J,0),VLOOKUP(J43,'[1]Packet Rate Library'!J:T,9,FALSE),""))</f>
        <v/>
      </c>
      <c r="S43" s="53" t="s">
        <v>382</v>
      </c>
      <c r="T43" s="16">
        <f t="shared" si="7"/>
        <v>70</v>
      </c>
      <c r="V43" s="64" t="s">
        <v>381</v>
      </c>
      <c r="W43" s="65">
        <v>1</v>
      </c>
      <c r="X43" s="53" t="s">
        <v>382</v>
      </c>
      <c r="Y43" s="91">
        <v>70</v>
      </c>
      <c r="Z43" s="26"/>
      <c r="AA43" s="100">
        <v>0</v>
      </c>
      <c r="AB43" s="101">
        <f t="shared" si="1"/>
        <v>0</v>
      </c>
      <c r="AC43" s="103">
        <v>0</v>
      </c>
      <c r="AD43" s="104">
        <f t="shared" si="2"/>
        <v>0</v>
      </c>
      <c r="AE43" s="157">
        <f t="shared" si="3"/>
        <v>0</v>
      </c>
    </row>
    <row r="44" spans="1:31" ht="61.5" thickBot="1" x14ac:dyDescent="0.3">
      <c r="A44" s="22"/>
      <c r="B44" s="57" t="s">
        <v>489</v>
      </c>
      <c r="C44" s="58" t="s">
        <v>164</v>
      </c>
      <c r="D44" s="59" t="s">
        <v>25</v>
      </c>
      <c r="E44" s="60" t="s">
        <v>504</v>
      </c>
      <c r="F44" s="61"/>
      <c r="G44" s="61"/>
      <c r="H44" s="62">
        <v>4.2939999999999996</v>
      </c>
      <c r="I44" s="61"/>
      <c r="J44" s="63" t="s">
        <v>380</v>
      </c>
      <c r="K44" s="64" t="s">
        <v>381</v>
      </c>
      <c r="L44" s="65">
        <v>1</v>
      </c>
      <c r="M44" s="66">
        <v>130</v>
      </c>
      <c r="N44" s="65">
        <v>130</v>
      </c>
      <c r="O44" s="56"/>
      <c r="P44" s="15" t="e">
        <f>SUMIF('[1]Planned Maint v6.2 CSV File'!A:A,J44,'[1]Planned Maint v6.2 CSV File'!I:I)</f>
        <v>#VALUE!</v>
      </c>
      <c r="Q44" s="16">
        <f t="shared" si="6"/>
        <v>130</v>
      </c>
      <c r="R44" s="52" t="str">
        <f>IF(J44="Prov Sum","",IF(MATCH(J44,'[1]Packet Rate Library'!J:J,0),VLOOKUP(J44,'[1]Packet Rate Library'!J:T,9,FALSE),""))</f>
        <v/>
      </c>
      <c r="S44" s="53" t="s">
        <v>382</v>
      </c>
      <c r="T44" s="16">
        <f t="shared" si="7"/>
        <v>130</v>
      </c>
      <c r="V44" s="64" t="s">
        <v>381</v>
      </c>
      <c r="W44" s="65">
        <v>1</v>
      </c>
      <c r="X44" s="53" t="s">
        <v>382</v>
      </c>
      <c r="Y44" s="91">
        <v>130</v>
      </c>
      <c r="Z44" s="26"/>
      <c r="AA44" s="100">
        <v>0</v>
      </c>
      <c r="AB44" s="101">
        <f t="shared" si="1"/>
        <v>0</v>
      </c>
      <c r="AC44" s="103">
        <v>0</v>
      </c>
      <c r="AD44" s="104">
        <f t="shared" si="2"/>
        <v>0</v>
      </c>
      <c r="AE44" s="157">
        <f t="shared" si="3"/>
        <v>0</v>
      </c>
    </row>
    <row r="45" spans="1:31" ht="61.5" thickBot="1" x14ac:dyDescent="0.3">
      <c r="A45" s="22"/>
      <c r="B45" s="57" t="s">
        <v>489</v>
      </c>
      <c r="C45" s="58" t="s">
        <v>164</v>
      </c>
      <c r="D45" s="59" t="s">
        <v>25</v>
      </c>
      <c r="E45" s="60" t="s">
        <v>505</v>
      </c>
      <c r="F45" s="61"/>
      <c r="G45" s="61"/>
      <c r="H45" s="62">
        <v>4.2949999999999999</v>
      </c>
      <c r="I45" s="61"/>
      <c r="J45" s="63" t="s">
        <v>380</v>
      </c>
      <c r="K45" s="64" t="s">
        <v>381</v>
      </c>
      <c r="L45" s="65">
        <v>1</v>
      </c>
      <c r="M45" s="66">
        <v>30</v>
      </c>
      <c r="N45" s="65">
        <v>30</v>
      </c>
      <c r="O45" s="56"/>
      <c r="P45" s="15" t="e">
        <f>SUMIF('[1]Planned Maint v6.2 CSV File'!A:A,J45,'[1]Planned Maint v6.2 CSV File'!I:I)</f>
        <v>#VALUE!</v>
      </c>
      <c r="Q45" s="16">
        <f t="shared" si="6"/>
        <v>30</v>
      </c>
      <c r="R45" s="52" t="str">
        <f>IF(J45="Prov Sum","",IF(MATCH(J45,'[1]Packet Rate Library'!J:J,0),VLOOKUP(J45,'[1]Packet Rate Library'!J:T,9,FALSE),""))</f>
        <v/>
      </c>
      <c r="S45" s="53" t="s">
        <v>382</v>
      </c>
      <c r="T45" s="16">
        <f t="shared" si="7"/>
        <v>30</v>
      </c>
      <c r="V45" s="64" t="s">
        <v>381</v>
      </c>
      <c r="W45" s="65">
        <v>1</v>
      </c>
      <c r="X45" s="53" t="s">
        <v>382</v>
      </c>
      <c r="Y45" s="91">
        <v>30</v>
      </c>
      <c r="Z45" s="26"/>
      <c r="AA45" s="100">
        <v>0</v>
      </c>
      <c r="AB45" s="101">
        <f t="shared" si="1"/>
        <v>0</v>
      </c>
      <c r="AC45" s="103">
        <v>0</v>
      </c>
      <c r="AD45" s="104">
        <f t="shared" si="2"/>
        <v>0</v>
      </c>
      <c r="AE45" s="157">
        <f t="shared" si="3"/>
        <v>0</v>
      </c>
    </row>
    <row r="46" spans="1:31" ht="121.5" thickBot="1" x14ac:dyDescent="0.3">
      <c r="A46" s="22"/>
      <c r="B46" s="57" t="s">
        <v>489</v>
      </c>
      <c r="C46" s="58" t="s">
        <v>164</v>
      </c>
      <c r="D46" s="59" t="s">
        <v>25</v>
      </c>
      <c r="E46" s="60" t="s">
        <v>506</v>
      </c>
      <c r="F46" s="61"/>
      <c r="G46" s="61"/>
      <c r="H46" s="62">
        <v>4.2960000000000003</v>
      </c>
      <c r="I46" s="61"/>
      <c r="J46" s="63" t="s">
        <v>380</v>
      </c>
      <c r="K46" s="64" t="s">
        <v>381</v>
      </c>
      <c r="L46" s="65">
        <v>1</v>
      </c>
      <c r="M46" s="66">
        <v>100</v>
      </c>
      <c r="N46" s="65">
        <v>100</v>
      </c>
      <c r="O46" s="56"/>
      <c r="P46" s="15" t="e">
        <f>SUMIF('[1]Planned Maint v6.2 CSV File'!A:A,J46,'[1]Planned Maint v6.2 CSV File'!I:I)</f>
        <v>#VALUE!</v>
      </c>
      <c r="Q46" s="16">
        <f t="shared" si="6"/>
        <v>100</v>
      </c>
      <c r="R46" s="52" t="str">
        <f>IF(J46="Prov Sum","",IF(MATCH(J46,'[1]Packet Rate Library'!J:J,0),VLOOKUP(J46,'[1]Packet Rate Library'!J:T,9,FALSE),""))</f>
        <v/>
      </c>
      <c r="S46" s="53" t="s">
        <v>382</v>
      </c>
      <c r="T46" s="16">
        <f t="shared" si="7"/>
        <v>100</v>
      </c>
      <c r="V46" s="64" t="s">
        <v>381</v>
      </c>
      <c r="W46" s="65">
        <v>1</v>
      </c>
      <c r="X46" s="53" t="s">
        <v>382</v>
      </c>
      <c r="Y46" s="91">
        <v>100</v>
      </c>
      <c r="Z46" s="26"/>
      <c r="AA46" s="100">
        <v>0</v>
      </c>
      <c r="AB46" s="101">
        <f t="shared" si="1"/>
        <v>0</v>
      </c>
      <c r="AC46" s="103">
        <v>0</v>
      </c>
      <c r="AD46" s="104">
        <f t="shared" si="2"/>
        <v>0</v>
      </c>
      <c r="AE46" s="157">
        <f t="shared" si="3"/>
        <v>0</v>
      </c>
    </row>
    <row r="47" spans="1:31" ht="15.75" thickBot="1" x14ac:dyDescent="0.3">
      <c r="A47" s="22"/>
      <c r="B47" s="57" t="s">
        <v>489</v>
      </c>
      <c r="C47" s="58" t="s">
        <v>24</v>
      </c>
      <c r="D47" s="59" t="s">
        <v>379</v>
      </c>
      <c r="E47" s="60"/>
      <c r="F47" s="61"/>
      <c r="G47" s="61"/>
      <c r="H47" s="62"/>
      <c r="I47" s="61"/>
      <c r="J47" s="63"/>
      <c r="K47" s="64"/>
      <c r="L47" s="65"/>
      <c r="M47" s="63"/>
      <c r="N47" s="65"/>
      <c r="O47" s="56"/>
      <c r="P47" s="35"/>
      <c r="Q47" s="55"/>
      <c r="R47" s="55"/>
      <c r="S47" s="55"/>
      <c r="T47" s="55"/>
      <c r="V47" s="64"/>
      <c r="W47" s="65"/>
      <c r="X47" s="55"/>
      <c r="Y47" s="91"/>
      <c r="Z47" s="26"/>
      <c r="AA47" s="100"/>
      <c r="AB47" s="101"/>
      <c r="AC47" s="103"/>
      <c r="AD47" s="104"/>
      <c r="AE47" s="157">
        <f t="shared" si="3"/>
        <v>0</v>
      </c>
    </row>
    <row r="48" spans="1:31" ht="135.75" thickBot="1" x14ac:dyDescent="0.3">
      <c r="A48" s="29"/>
      <c r="B48" s="67" t="s">
        <v>489</v>
      </c>
      <c r="C48" s="67" t="s">
        <v>24</v>
      </c>
      <c r="D48" s="68" t="s">
        <v>25</v>
      </c>
      <c r="E48" s="69" t="s">
        <v>26</v>
      </c>
      <c r="F48" s="70"/>
      <c r="G48" s="70"/>
      <c r="H48" s="71">
        <v>2.1</v>
      </c>
      <c r="I48" s="70"/>
      <c r="J48" s="72" t="s">
        <v>27</v>
      </c>
      <c r="K48" s="70" t="s">
        <v>28</v>
      </c>
      <c r="L48" s="73">
        <v>160</v>
      </c>
      <c r="M48" s="74">
        <v>12.92</v>
      </c>
      <c r="N48" s="75">
        <v>2067.1999999999998</v>
      </c>
      <c r="O48" s="26"/>
      <c r="P48" s="15" t="e">
        <f>SUMIF('[1]Planned Maint v6.2 CSV File'!A:A,J48,'[1]Planned Maint v6.2 CSV File'!I:I)</f>
        <v>#VALUE!</v>
      </c>
      <c r="Q48" s="16" t="e">
        <f t="shared" ref="Q48:Q53" si="8">IF(J48="PROV SUM",N48,L48*P48)</f>
        <v>#VALUE!</v>
      </c>
      <c r="R48" s="52">
        <f>IF(J48="Prov Sum","",IF(MATCH(J48,'[1]Packet Rate Library'!J:J,0),VLOOKUP(J48,'[1]Packet Rate Library'!J:T,9,FALSE),""))</f>
        <v>0</v>
      </c>
      <c r="S48" s="53">
        <v>16.4084</v>
      </c>
      <c r="T48" s="16">
        <f t="shared" ref="T48:T53" si="9">IF(J48="SC024",N48,IF(ISERROR(S48),"",IF(J48="PROV SUM",N48,L48*S48)))</f>
        <v>2625.3440000000001</v>
      </c>
      <c r="V48" s="70" t="s">
        <v>28</v>
      </c>
      <c r="W48" s="73">
        <v>160</v>
      </c>
      <c r="X48" s="53">
        <v>16.4084</v>
      </c>
      <c r="Y48" s="91">
        <f t="shared" si="0"/>
        <v>2625.3440000000001</v>
      </c>
      <c r="Z48" s="26"/>
      <c r="AA48" s="100">
        <v>0</v>
      </c>
      <c r="AB48" s="101">
        <f t="shared" si="1"/>
        <v>0</v>
      </c>
      <c r="AC48" s="103">
        <v>0</v>
      </c>
      <c r="AD48" s="104">
        <f t="shared" si="2"/>
        <v>0</v>
      </c>
      <c r="AE48" s="157">
        <f t="shared" si="3"/>
        <v>0</v>
      </c>
    </row>
    <row r="49" spans="1:31" ht="30.75" thickBot="1" x14ac:dyDescent="0.3">
      <c r="A49" s="29"/>
      <c r="B49" s="67" t="s">
        <v>489</v>
      </c>
      <c r="C49" s="67" t="s">
        <v>24</v>
      </c>
      <c r="D49" s="68" t="s">
        <v>25</v>
      </c>
      <c r="E49" s="69" t="s">
        <v>29</v>
      </c>
      <c r="F49" s="70"/>
      <c r="G49" s="70"/>
      <c r="H49" s="71">
        <v>2.5</v>
      </c>
      <c r="I49" s="70"/>
      <c r="J49" s="72" t="s">
        <v>30</v>
      </c>
      <c r="K49" s="70" t="s">
        <v>31</v>
      </c>
      <c r="L49" s="73">
        <v>1</v>
      </c>
      <c r="M49" s="74">
        <v>420</v>
      </c>
      <c r="N49" s="75">
        <v>420</v>
      </c>
      <c r="O49" s="26"/>
      <c r="P49" s="15" t="e">
        <f>SUMIF('[1]Planned Maint v6.2 CSV File'!A:A,J49,'[1]Planned Maint v6.2 CSV File'!I:I)</f>
        <v>#VALUE!</v>
      </c>
      <c r="Q49" s="16" t="e">
        <f t="shared" si="8"/>
        <v>#VALUE!</v>
      </c>
      <c r="R49" s="52">
        <f>IF(J49="Prov Sum","",IF(MATCH(J49,'[1]Packet Rate Library'!J:J,0),VLOOKUP(J49,'[1]Packet Rate Library'!J:T,9,FALSE),""))</f>
        <v>0</v>
      </c>
      <c r="S49" s="53">
        <v>533.4</v>
      </c>
      <c r="T49" s="16">
        <f t="shared" si="9"/>
        <v>533.4</v>
      </c>
      <c r="V49" s="70" t="s">
        <v>31</v>
      </c>
      <c r="W49" s="73">
        <v>1</v>
      </c>
      <c r="X49" s="53">
        <v>533.4</v>
      </c>
      <c r="Y49" s="91">
        <f t="shared" si="0"/>
        <v>533.4</v>
      </c>
      <c r="Z49" s="26"/>
      <c r="AA49" s="100">
        <v>0</v>
      </c>
      <c r="AB49" s="101">
        <f t="shared" si="1"/>
        <v>0</v>
      </c>
      <c r="AC49" s="103">
        <v>0</v>
      </c>
      <c r="AD49" s="104">
        <f t="shared" si="2"/>
        <v>0</v>
      </c>
      <c r="AE49" s="157">
        <f t="shared" si="3"/>
        <v>0</v>
      </c>
    </row>
    <row r="50" spans="1:31" ht="15.75" thickBot="1" x14ac:dyDescent="0.3">
      <c r="A50" s="29"/>
      <c r="B50" s="67" t="s">
        <v>489</v>
      </c>
      <c r="C50" s="67" t="s">
        <v>24</v>
      </c>
      <c r="D50" s="68" t="s">
        <v>25</v>
      </c>
      <c r="E50" s="69" t="s">
        <v>32</v>
      </c>
      <c r="F50" s="70"/>
      <c r="G50" s="70"/>
      <c r="H50" s="71">
        <v>2.6</v>
      </c>
      <c r="I50" s="70"/>
      <c r="J50" s="72" t="s">
        <v>33</v>
      </c>
      <c r="K50" s="70" t="s">
        <v>31</v>
      </c>
      <c r="L50" s="73">
        <v>1</v>
      </c>
      <c r="M50" s="74">
        <v>50</v>
      </c>
      <c r="N50" s="75">
        <v>50</v>
      </c>
      <c r="O50" s="26"/>
      <c r="P50" s="15" t="e">
        <f>SUMIF('[1]Planned Maint v6.2 CSV File'!A:A,J50,'[1]Planned Maint v6.2 CSV File'!I:I)</f>
        <v>#VALUE!</v>
      </c>
      <c r="Q50" s="16" t="e">
        <f t="shared" si="8"/>
        <v>#VALUE!</v>
      </c>
      <c r="R50" s="52">
        <f>IF(J50="Prov Sum","",IF(MATCH(J50,'[1]Packet Rate Library'!J:J,0),VLOOKUP(J50,'[1]Packet Rate Library'!J:T,9,FALSE),""))</f>
        <v>0</v>
      </c>
      <c r="S50" s="53">
        <v>63.5</v>
      </c>
      <c r="T50" s="16">
        <f t="shared" si="9"/>
        <v>63.5</v>
      </c>
      <c r="V50" s="70" t="s">
        <v>31</v>
      </c>
      <c r="W50" s="73">
        <v>1</v>
      </c>
      <c r="X50" s="74">
        <v>63.5</v>
      </c>
      <c r="Y50" s="91">
        <f t="shared" si="0"/>
        <v>63.5</v>
      </c>
      <c r="Z50" s="26"/>
      <c r="AA50" s="100">
        <v>0</v>
      </c>
      <c r="AB50" s="101">
        <f t="shared" ref="AB50:AB58" si="10">Y50*AA50</f>
        <v>0</v>
      </c>
      <c r="AC50" s="103">
        <v>0</v>
      </c>
      <c r="AD50" s="104">
        <f t="shared" si="2"/>
        <v>0</v>
      </c>
      <c r="AE50" s="157">
        <f t="shared" si="3"/>
        <v>0</v>
      </c>
    </row>
    <row r="51" spans="1:31" ht="15.75" thickBot="1" x14ac:dyDescent="0.3">
      <c r="A51" s="29"/>
      <c r="B51" s="67" t="s">
        <v>489</v>
      </c>
      <c r="C51" s="67" t="s">
        <v>24</v>
      </c>
      <c r="D51" s="68" t="s">
        <v>25</v>
      </c>
      <c r="E51" s="69" t="s">
        <v>41</v>
      </c>
      <c r="F51" s="70"/>
      <c r="G51" s="70"/>
      <c r="H51" s="71">
        <v>2.16</v>
      </c>
      <c r="I51" s="70"/>
      <c r="J51" s="72" t="s">
        <v>42</v>
      </c>
      <c r="K51" s="70" t="s">
        <v>31</v>
      </c>
      <c r="L51" s="73">
        <v>1</v>
      </c>
      <c r="M51" s="74">
        <v>379.8</v>
      </c>
      <c r="N51" s="75">
        <v>379.8</v>
      </c>
      <c r="O51" s="26"/>
      <c r="P51" s="15" t="e">
        <f>SUMIF('[1]Planned Maint v6.2 CSV File'!A:A,J51,'[1]Planned Maint v6.2 CSV File'!I:I)</f>
        <v>#VALUE!</v>
      </c>
      <c r="Q51" s="16" t="e">
        <f t="shared" si="8"/>
        <v>#VALUE!</v>
      </c>
      <c r="R51" s="52">
        <f>IF(J51="Prov Sum","",IF(MATCH(J51,'[1]Packet Rate Library'!J:J,0),VLOOKUP(J51,'[1]Packet Rate Library'!J:T,9,FALSE),""))</f>
        <v>0</v>
      </c>
      <c r="S51" s="53">
        <v>482.346</v>
      </c>
      <c r="T51" s="16">
        <f t="shared" si="9"/>
        <v>482.346</v>
      </c>
      <c r="V51" s="70" t="s">
        <v>31</v>
      </c>
      <c r="W51" s="73">
        <v>1</v>
      </c>
      <c r="X51" s="74">
        <v>482.346</v>
      </c>
      <c r="Y51" s="91">
        <f t="shared" si="0"/>
        <v>482.346</v>
      </c>
      <c r="Z51" s="26"/>
      <c r="AA51" s="100">
        <v>0</v>
      </c>
      <c r="AB51" s="101">
        <f t="shared" si="10"/>
        <v>0</v>
      </c>
      <c r="AC51" s="103">
        <v>0</v>
      </c>
      <c r="AD51" s="104">
        <f t="shared" si="2"/>
        <v>0</v>
      </c>
      <c r="AE51" s="157">
        <f t="shared" si="3"/>
        <v>0</v>
      </c>
    </row>
    <row r="52" spans="1:31" ht="15.75" thickBot="1" x14ac:dyDescent="0.3">
      <c r="A52" s="29"/>
      <c r="B52" s="67" t="s">
        <v>489</v>
      </c>
      <c r="C52" s="67" t="s">
        <v>24</v>
      </c>
      <c r="D52" s="68" t="s">
        <v>25</v>
      </c>
      <c r="E52" s="69" t="s">
        <v>43</v>
      </c>
      <c r="F52" s="70"/>
      <c r="G52" s="70"/>
      <c r="H52" s="71">
        <v>2.17</v>
      </c>
      <c r="I52" s="70"/>
      <c r="J52" s="72" t="s">
        <v>44</v>
      </c>
      <c r="K52" s="70" t="s">
        <v>31</v>
      </c>
      <c r="L52" s="73">
        <v>1</v>
      </c>
      <c r="M52" s="74">
        <v>842</v>
      </c>
      <c r="N52" s="75">
        <v>842</v>
      </c>
      <c r="O52" s="26"/>
      <c r="P52" s="15" t="e">
        <f>SUMIF('[1]Planned Maint v6.2 CSV File'!A:A,J52,'[1]Planned Maint v6.2 CSV File'!I:I)</f>
        <v>#VALUE!</v>
      </c>
      <c r="Q52" s="16" t="e">
        <f t="shared" si="8"/>
        <v>#VALUE!</v>
      </c>
      <c r="R52" s="52">
        <f>IF(J52="Prov Sum","",IF(MATCH(J52,'[1]Packet Rate Library'!J:J,0),VLOOKUP(J52,'[1]Packet Rate Library'!J:T,9,FALSE),""))</f>
        <v>0</v>
      </c>
      <c r="S52" s="53">
        <v>1069.3399999999999</v>
      </c>
      <c r="T52" s="16">
        <f t="shared" si="9"/>
        <v>1069.3399999999999</v>
      </c>
      <c r="V52" s="70" t="s">
        <v>31</v>
      </c>
      <c r="W52" s="73">
        <v>1</v>
      </c>
      <c r="X52" s="74">
        <v>1069.3399999999999</v>
      </c>
      <c r="Y52" s="91">
        <f t="shared" si="0"/>
        <v>1069.3399999999999</v>
      </c>
      <c r="Z52" s="26"/>
      <c r="AA52" s="100">
        <v>0</v>
      </c>
      <c r="AB52" s="101">
        <f t="shared" si="10"/>
        <v>0</v>
      </c>
      <c r="AC52" s="103">
        <v>0</v>
      </c>
      <c r="AD52" s="104">
        <f t="shared" si="2"/>
        <v>0</v>
      </c>
      <c r="AE52" s="157">
        <f t="shared" si="3"/>
        <v>0</v>
      </c>
    </row>
    <row r="53" spans="1:31" ht="60.75" thickBot="1" x14ac:dyDescent="0.3">
      <c r="A53" s="29"/>
      <c r="B53" s="67" t="s">
        <v>489</v>
      </c>
      <c r="C53" s="67" t="s">
        <v>24</v>
      </c>
      <c r="D53" s="68" t="s">
        <v>25</v>
      </c>
      <c r="E53" s="69" t="s">
        <v>383</v>
      </c>
      <c r="F53" s="70"/>
      <c r="G53" s="70"/>
      <c r="H53" s="71"/>
      <c r="I53" s="70"/>
      <c r="J53" s="72" t="s">
        <v>384</v>
      </c>
      <c r="K53" s="70" t="s">
        <v>31</v>
      </c>
      <c r="L53" s="73"/>
      <c r="M53" s="74">
        <v>4.8300000000000003E-2</v>
      </c>
      <c r="N53" s="75">
        <f>VLOOKUP(B53,'[1]Project Overheads &amp; Scaffold'!$W:$AI,13,FALSE)</f>
        <v>0</v>
      </c>
      <c r="O53" s="26"/>
      <c r="P53" s="15" t="e">
        <f>SUMIF('[1]Planned Maint v6.2 CSV File'!A:A,J53,'[1]Planned Maint v6.2 CSV File'!I:I)</f>
        <v>#VALUE!</v>
      </c>
      <c r="Q53" s="16" t="e">
        <f t="shared" si="8"/>
        <v>#VALUE!</v>
      </c>
      <c r="R53" s="52" t="e">
        <f>IF(J53="Prov Sum","",IF(MATCH(J53,'[1]Packet Rate Library'!J:J,0),VLOOKUP(J53,'[1]Packet Rate Library'!J:T,9,FALSE),""))</f>
        <v>#N/A</v>
      </c>
      <c r="S53" s="53">
        <v>4.8300000000000003E-2</v>
      </c>
      <c r="T53" s="16">
        <f t="shared" si="9"/>
        <v>0</v>
      </c>
      <c r="V53" s="70" t="s">
        <v>31</v>
      </c>
      <c r="W53" s="73"/>
      <c r="X53" s="74">
        <v>4.8300000000000003E-2</v>
      </c>
      <c r="Y53" s="91">
        <f t="shared" si="0"/>
        <v>0</v>
      </c>
      <c r="Z53" s="26"/>
      <c r="AA53" s="100">
        <v>0</v>
      </c>
      <c r="AB53" s="101">
        <f t="shared" si="10"/>
        <v>0</v>
      </c>
      <c r="AC53" s="103">
        <v>0</v>
      </c>
      <c r="AD53" s="104">
        <f t="shared" si="2"/>
        <v>0</v>
      </c>
      <c r="AE53" s="157">
        <f t="shared" si="3"/>
        <v>0</v>
      </c>
    </row>
    <row r="54" spans="1:31" ht="15.75" thickBot="1" x14ac:dyDescent="0.3">
      <c r="A54" s="29"/>
      <c r="B54" s="76" t="s">
        <v>489</v>
      </c>
      <c r="C54" s="67" t="s">
        <v>312</v>
      </c>
      <c r="D54" s="68" t="s">
        <v>379</v>
      </c>
      <c r="E54" s="69"/>
      <c r="F54" s="70"/>
      <c r="G54" s="70"/>
      <c r="H54" s="71"/>
      <c r="I54" s="70"/>
      <c r="J54" s="72"/>
      <c r="K54" s="70"/>
      <c r="L54" s="73"/>
      <c r="M54" s="72"/>
      <c r="N54" s="75"/>
      <c r="O54" s="26"/>
      <c r="P54" s="24"/>
      <c r="Q54" s="50"/>
      <c r="R54" s="50"/>
      <c r="S54" s="50"/>
      <c r="T54" s="50"/>
      <c r="V54" s="70"/>
      <c r="W54" s="73"/>
      <c r="X54" s="72"/>
      <c r="Y54" s="91">
        <f t="shared" si="0"/>
        <v>0</v>
      </c>
      <c r="Z54" s="26"/>
      <c r="AA54" s="100">
        <v>0</v>
      </c>
      <c r="AB54" s="101">
        <f t="shared" si="10"/>
        <v>0</v>
      </c>
      <c r="AC54" s="103">
        <v>0</v>
      </c>
      <c r="AD54" s="104">
        <f t="shared" si="2"/>
        <v>0</v>
      </c>
      <c r="AE54" s="157">
        <f t="shared" si="3"/>
        <v>0</v>
      </c>
    </row>
    <row r="55" spans="1:31" ht="121.5" thickBot="1" x14ac:dyDescent="0.3">
      <c r="A55" s="29"/>
      <c r="B55" s="76" t="s">
        <v>489</v>
      </c>
      <c r="C55" s="67" t="s">
        <v>312</v>
      </c>
      <c r="D55" s="68" t="s">
        <v>25</v>
      </c>
      <c r="E55" s="69" t="s">
        <v>507</v>
      </c>
      <c r="F55" s="70"/>
      <c r="G55" s="70"/>
      <c r="H55" s="71">
        <v>7.3159999999999998</v>
      </c>
      <c r="I55" s="70"/>
      <c r="J55" s="72" t="s">
        <v>380</v>
      </c>
      <c r="K55" s="70" t="s">
        <v>381</v>
      </c>
      <c r="L55" s="73">
        <v>1</v>
      </c>
      <c r="M55" s="77">
        <v>250</v>
      </c>
      <c r="N55" s="75">
        <v>250</v>
      </c>
      <c r="O55" s="26"/>
      <c r="P55" s="15" t="e">
        <f>SUMIF('[1]Planned Maint v6.2 CSV File'!A:A,J55,'[1]Planned Maint v6.2 CSV File'!I:I)</f>
        <v>#VALUE!</v>
      </c>
      <c r="Q55" s="16">
        <f>IF(J55="PROV SUM",N55,L55*P55)</f>
        <v>250</v>
      </c>
      <c r="R55" s="52" t="str">
        <f>IF(J55="Prov Sum","",IF(MATCH(J55,'[1]Packet Rate Library'!J:J,0),VLOOKUP(J55,'[1]Packet Rate Library'!J:T,9,FALSE),""))</f>
        <v/>
      </c>
      <c r="S55" s="53">
        <v>250</v>
      </c>
      <c r="T55" s="16">
        <f>IF(J55="SC024",N55,IF(ISERROR(S55),"",IF(J55="PROV SUM",N55,L55*S55)))</f>
        <v>250</v>
      </c>
      <c r="V55" s="70" t="s">
        <v>381</v>
      </c>
      <c r="W55" s="73">
        <v>1</v>
      </c>
      <c r="X55" s="77">
        <v>250</v>
      </c>
      <c r="Y55" s="91">
        <f t="shared" si="0"/>
        <v>250</v>
      </c>
      <c r="Z55" s="26"/>
      <c r="AA55" s="100">
        <v>0</v>
      </c>
      <c r="AB55" s="101">
        <f t="shared" si="10"/>
        <v>0</v>
      </c>
      <c r="AC55" s="103">
        <v>0</v>
      </c>
      <c r="AD55" s="104">
        <f t="shared" si="2"/>
        <v>0</v>
      </c>
      <c r="AE55" s="157">
        <f t="shared" si="3"/>
        <v>0</v>
      </c>
    </row>
    <row r="56" spans="1:31" ht="15.75" thickBot="1" x14ac:dyDescent="0.3">
      <c r="A56" s="29"/>
      <c r="B56" s="76" t="s">
        <v>489</v>
      </c>
      <c r="C56" s="67" t="s">
        <v>312</v>
      </c>
      <c r="D56" s="68" t="s">
        <v>25</v>
      </c>
      <c r="E56" s="69"/>
      <c r="F56" s="70"/>
      <c r="G56" s="70"/>
      <c r="H56" s="71">
        <v>7.3179999999999996</v>
      </c>
      <c r="I56" s="70"/>
      <c r="J56" s="72" t="s">
        <v>380</v>
      </c>
      <c r="K56" s="70" t="s">
        <v>381</v>
      </c>
      <c r="L56" s="73">
        <v>1</v>
      </c>
      <c r="M56" s="77">
        <v>100</v>
      </c>
      <c r="N56" s="75">
        <v>100</v>
      </c>
      <c r="O56" s="26"/>
      <c r="P56" s="15" t="e">
        <f>SUMIF('[1]Planned Maint v6.2 CSV File'!A:A,J56,'[1]Planned Maint v6.2 CSV File'!I:I)</f>
        <v>#VALUE!</v>
      </c>
      <c r="Q56" s="16">
        <f>IF(J56="PROV SUM",N56,L56*P56)</f>
        <v>100</v>
      </c>
      <c r="R56" s="52" t="str">
        <f>IF(J56="Prov Sum","",IF(MATCH(J56,'[1]Packet Rate Library'!J:J,0),VLOOKUP(J56,'[1]Packet Rate Library'!J:T,9,FALSE),""))</f>
        <v/>
      </c>
      <c r="S56" s="53">
        <v>100</v>
      </c>
      <c r="T56" s="16">
        <f>IF(J56="SC024",N56,IF(ISERROR(S56),"",IF(J56="PROV SUM",N56,L56*S56)))</f>
        <v>100</v>
      </c>
      <c r="V56" s="70" t="s">
        <v>381</v>
      </c>
      <c r="W56" s="73">
        <v>1</v>
      </c>
      <c r="X56" s="77">
        <v>100</v>
      </c>
      <c r="Y56" s="91">
        <f t="shared" si="0"/>
        <v>100</v>
      </c>
      <c r="Z56" s="26"/>
      <c r="AA56" s="100">
        <v>0</v>
      </c>
      <c r="AB56" s="101">
        <f t="shared" si="10"/>
        <v>0</v>
      </c>
      <c r="AC56" s="103">
        <v>0</v>
      </c>
      <c r="AD56" s="104">
        <f t="shared" si="2"/>
        <v>0</v>
      </c>
      <c r="AE56" s="157">
        <f t="shared" si="3"/>
        <v>0</v>
      </c>
    </row>
    <row r="57" spans="1:31" ht="76.5" thickBot="1" x14ac:dyDescent="0.3">
      <c r="A57" s="29"/>
      <c r="B57" s="76" t="s">
        <v>489</v>
      </c>
      <c r="C57" s="67" t="s">
        <v>312</v>
      </c>
      <c r="D57" s="68" t="s">
        <v>25</v>
      </c>
      <c r="E57" s="69" t="s">
        <v>508</v>
      </c>
      <c r="F57" s="70"/>
      <c r="G57" s="70"/>
      <c r="H57" s="71">
        <v>7.319</v>
      </c>
      <c r="I57" s="70"/>
      <c r="J57" s="72" t="s">
        <v>380</v>
      </c>
      <c r="K57" s="70" t="s">
        <v>381</v>
      </c>
      <c r="L57" s="73">
        <v>1</v>
      </c>
      <c r="M57" s="77">
        <v>400</v>
      </c>
      <c r="N57" s="75">
        <v>400</v>
      </c>
      <c r="O57" s="26"/>
      <c r="P57" s="15" t="e">
        <f>SUMIF('[1]Planned Maint v6.2 CSV File'!A:A,J57,'[1]Planned Maint v6.2 CSV File'!I:I)</f>
        <v>#VALUE!</v>
      </c>
      <c r="Q57" s="16">
        <f>IF(J57="PROV SUM",N57,L57*P57)</f>
        <v>400</v>
      </c>
      <c r="R57" s="52" t="str">
        <f>IF(J57="Prov Sum","",IF(MATCH(J57,'[1]Packet Rate Library'!J:J,0),VLOOKUP(J57,'[1]Packet Rate Library'!J:T,9,FALSE),""))</f>
        <v/>
      </c>
      <c r="S57" s="53">
        <v>400</v>
      </c>
      <c r="T57" s="16">
        <f>IF(J57="SC024",N57,IF(ISERROR(S57),"",IF(J57="PROV SUM",N57,L57*S57)))</f>
        <v>400</v>
      </c>
      <c r="V57" s="70" t="s">
        <v>381</v>
      </c>
      <c r="W57" s="73">
        <v>1</v>
      </c>
      <c r="X57" s="77">
        <v>400</v>
      </c>
      <c r="Y57" s="91">
        <f t="shared" si="0"/>
        <v>400</v>
      </c>
      <c r="Z57" s="26"/>
      <c r="AA57" s="100">
        <v>0</v>
      </c>
      <c r="AB57" s="101">
        <f t="shared" si="10"/>
        <v>0</v>
      </c>
      <c r="AC57" s="103">
        <v>0</v>
      </c>
      <c r="AD57" s="104">
        <f t="shared" si="2"/>
        <v>0</v>
      </c>
      <c r="AE57" s="157">
        <f t="shared" si="3"/>
        <v>0</v>
      </c>
    </row>
    <row r="58" spans="1:31" ht="46.5" thickBot="1" x14ac:dyDescent="0.3">
      <c r="A58" s="29"/>
      <c r="B58" s="76" t="s">
        <v>489</v>
      </c>
      <c r="C58" s="67" t="s">
        <v>312</v>
      </c>
      <c r="D58" s="68" t="s">
        <v>25</v>
      </c>
      <c r="E58" s="69" t="s">
        <v>509</v>
      </c>
      <c r="F58" s="70"/>
      <c r="G58" s="70"/>
      <c r="H58" s="71">
        <v>7.32</v>
      </c>
      <c r="I58" s="70"/>
      <c r="J58" s="72" t="s">
        <v>380</v>
      </c>
      <c r="K58" s="70" t="s">
        <v>381</v>
      </c>
      <c r="L58" s="73">
        <v>1</v>
      </c>
      <c r="M58" s="77">
        <v>400</v>
      </c>
      <c r="N58" s="75">
        <v>400</v>
      </c>
      <c r="O58" s="26"/>
      <c r="P58" s="15" t="e">
        <f>SUMIF('[1]Planned Maint v6.2 CSV File'!A:A,J58,'[1]Planned Maint v6.2 CSV File'!I:I)</f>
        <v>#VALUE!</v>
      </c>
      <c r="Q58" s="16">
        <f>IF(J58="PROV SUM",N58,L58*P58)</f>
        <v>400</v>
      </c>
      <c r="R58" s="52" t="str">
        <f>IF(J58="Prov Sum","",IF(MATCH(J58,'[1]Packet Rate Library'!J:J,0),VLOOKUP(J58,'[1]Packet Rate Library'!J:T,9,FALSE),""))</f>
        <v/>
      </c>
      <c r="S58" s="53">
        <v>400</v>
      </c>
      <c r="T58" s="16">
        <f>IF(J58="SC024",N58,IF(ISERROR(S58),"",IF(J58="PROV SUM",N58,L58*S58)))</f>
        <v>400</v>
      </c>
      <c r="V58" s="70" t="s">
        <v>381</v>
      </c>
      <c r="W58" s="73">
        <v>1</v>
      </c>
      <c r="X58" s="77">
        <v>400</v>
      </c>
      <c r="Y58" s="91">
        <f t="shared" si="0"/>
        <v>400</v>
      </c>
      <c r="Z58" s="26"/>
      <c r="AA58" s="100">
        <v>0</v>
      </c>
      <c r="AB58" s="101">
        <f t="shared" si="10"/>
        <v>0</v>
      </c>
      <c r="AC58" s="103">
        <v>0</v>
      </c>
      <c r="AD58" s="104">
        <f>Y58*AC58</f>
        <v>0</v>
      </c>
      <c r="AE58" s="157">
        <f t="shared" si="3"/>
        <v>0</v>
      </c>
    </row>
    <row r="59" spans="1:31" ht="15.75" thickBot="1" x14ac:dyDescent="0.3">
      <c r="A59" s="29"/>
      <c r="B59" s="30"/>
      <c r="C59" s="31"/>
      <c r="D59" s="32"/>
      <c r="E59" s="33"/>
      <c r="F59" s="29"/>
      <c r="G59" s="29"/>
      <c r="H59" s="34"/>
      <c r="I59" s="29"/>
      <c r="J59" s="35"/>
      <c r="K59" s="29"/>
      <c r="L59" s="36"/>
      <c r="M59" s="35"/>
      <c r="N59" s="25"/>
      <c r="O59" s="26"/>
      <c r="P59" s="24"/>
      <c r="Q59" s="50"/>
      <c r="R59" s="50"/>
      <c r="S59" s="50"/>
      <c r="T59" s="50"/>
    </row>
    <row r="60" spans="1:31" ht="15.75" thickBot="1" x14ac:dyDescent="0.3">
      <c r="S60" s="88" t="s">
        <v>5</v>
      </c>
      <c r="T60" s="89">
        <f>SUM(T8:T58)</f>
        <v>13331.414815</v>
      </c>
      <c r="U60" s="84"/>
      <c r="V60" s="29"/>
      <c r="W60" s="36"/>
      <c r="X60" s="88" t="s">
        <v>5</v>
      </c>
      <c r="Y60" s="89">
        <f>SUM(Y8:Y58)</f>
        <v>13331.414815</v>
      </c>
      <c r="Z60" s="26"/>
      <c r="AA60" s="98"/>
      <c r="AB60" s="143">
        <f>SUM(AB8:AB58)</f>
        <v>0</v>
      </c>
      <c r="AC60" s="98"/>
      <c r="AD60" s="144">
        <f>SUM(AD8:AD58)</f>
        <v>0</v>
      </c>
      <c r="AE60" s="156">
        <f>SUM(AE8:AE58)</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4 S16:S32 S34:S37 S39:S46 S48:S53 S55:S58 X8:X9 X11 X13:X14 X16:X32 X34:X37 X39:X46 X48:X49" xr:uid="{00000000-0002-0000-1500-000000000000}">
      <formula1>P8</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AE46"/>
  <sheetViews>
    <sheetView topLeftCell="B31" zoomScale="70" zoomScaleNormal="70" workbookViewId="0">
      <selection activeCell="AA40" sqref="AA40"/>
    </sheetView>
  </sheetViews>
  <sheetFormatPr defaultRowHeight="15" x14ac:dyDescent="0.25"/>
  <cols>
    <col min="1" max="1" width="14.5703125" hidden="1" customWidth="1"/>
    <col min="2" max="2" width="16.5703125" customWidth="1"/>
    <col min="3" max="3" width="21.140625" customWidth="1"/>
    <col min="4" max="4" width="10.7109375" customWidth="1"/>
    <col min="5" max="5" width="56.28515625" customWidth="1"/>
    <col min="6" max="7" width="0" hidden="1" customWidth="1"/>
    <col min="8" max="8" width="18.7109375" hidden="1" customWidth="1"/>
    <col min="9" max="9" width="0" hidden="1" customWidth="1"/>
    <col min="10" max="10" width="12.28515625" hidden="1" customWidth="1"/>
    <col min="11" max="11" width="10.425781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42578125" customWidth="1"/>
    <col min="20" max="20" width="16.140625" customWidth="1"/>
    <col min="21" max="21" width="2.140625" customWidth="1"/>
    <col min="22" max="22" width="9.140625" customWidth="1"/>
    <col min="23" max="23" width="10.28515625" customWidth="1"/>
    <col min="24" max="24" width="14.140625" customWidth="1"/>
    <col min="25" max="25" width="15.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510</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511</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511</v>
      </c>
      <c r="C7" s="6" t="s">
        <v>372</v>
      </c>
      <c r="D7" s="7" t="s">
        <v>379</v>
      </c>
      <c r="E7" s="8"/>
      <c r="F7" s="42"/>
      <c r="G7" s="42"/>
      <c r="H7" s="10"/>
      <c r="I7" s="42"/>
      <c r="J7" s="11"/>
      <c r="K7" s="11"/>
      <c r="L7" s="11"/>
      <c r="M7" s="11"/>
      <c r="N7" s="11"/>
      <c r="O7" s="26"/>
      <c r="P7" s="24"/>
      <c r="Q7" s="50"/>
      <c r="R7" s="50"/>
      <c r="S7" s="50"/>
      <c r="T7" s="50"/>
      <c r="AA7" s="98"/>
      <c r="AB7" s="98"/>
      <c r="AC7" s="98"/>
      <c r="AD7" s="98"/>
    </row>
    <row r="8" spans="1:31" ht="105.75" thickBot="1" x14ac:dyDescent="0.3">
      <c r="A8" s="42"/>
      <c r="B8" s="5" t="s">
        <v>511</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60.75" thickBot="1" x14ac:dyDescent="0.3">
      <c r="A9" s="42"/>
      <c r="B9" s="5" t="s">
        <v>511</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3" si="0">W9*X9</f>
        <v>399.99552</v>
      </c>
      <c r="Z9" s="26"/>
      <c r="AA9" s="100">
        <v>0</v>
      </c>
      <c r="AB9" s="101">
        <f t="shared" ref="AB9:AB44" si="1">Y9*AA9</f>
        <v>0</v>
      </c>
      <c r="AC9" s="103">
        <v>0</v>
      </c>
      <c r="AD9" s="104">
        <f t="shared" ref="AD9:AD44" si="2">Y9*AC9</f>
        <v>0</v>
      </c>
      <c r="AE9" s="157">
        <f t="shared" ref="AE9:AE44" si="3">AB9-AD9</f>
        <v>0</v>
      </c>
    </row>
    <row r="10" spans="1:31" ht="15.75" thickBot="1" x14ac:dyDescent="0.3">
      <c r="A10" s="22"/>
      <c r="B10" s="5" t="s">
        <v>511</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511</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511</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35.75" thickBot="1" x14ac:dyDescent="0.3">
      <c r="A13" s="22"/>
      <c r="B13" s="5" t="s">
        <v>511</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76.5" thickBot="1" x14ac:dyDescent="0.3">
      <c r="A14" s="22"/>
      <c r="B14" s="5" t="s">
        <v>511</v>
      </c>
      <c r="C14" s="6" t="s">
        <v>285</v>
      </c>
      <c r="D14" s="7" t="s">
        <v>25</v>
      </c>
      <c r="E14" s="153" t="s">
        <v>524</v>
      </c>
      <c r="F14" s="9"/>
      <c r="G14" s="9"/>
      <c r="H14" s="10">
        <v>5.3860000000000001</v>
      </c>
      <c r="I14" s="9"/>
      <c r="J14" s="11" t="s">
        <v>380</v>
      </c>
      <c r="K14" s="12" t="s">
        <v>381</v>
      </c>
      <c r="L14" s="51">
        <v>1</v>
      </c>
      <c r="M14" s="51">
        <v>300</v>
      </c>
      <c r="N14" s="14">
        <v>300</v>
      </c>
      <c r="O14" s="26"/>
      <c r="P14" s="15" t="e">
        <f>SUMIF('[1]Planned Maint v6.2 CSV File'!A:A,J14,'[1]Planned Maint v6.2 CSV File'!I:I)</f>
        <v>#VALUE!</v>
      </c>
      <c r="Q14" s="16">
        <f>IF(J14="PROV SUM",N14,L14*P14)</f>
        <v>300</v>
      </c>
      <c r="R14" s="52" t="str">
        <f>IF(J14="Prov Sum","",IF(MATCH(J14,'[1]Packet Rate Library'!J:J,0),VLOOKUP(J14,'[1]Packet Rate Library'!J:T,9,FALSE),""))</f>
        <v/>
      </c>
      <c r="S14" s="53" t="s">
        <v>382</v>
      </c>
      <c r="T14" s="16">
        <f>IF(J14="SC024",N14,IF(ISERROR(S14),"",IF(J14="PROV SUM",N14,L14*S14)))</f>
        <v>300</v>
      </c>
      <c r="V14" s="12" t="s">
        <v>381</v>
      </c>
      <c r="W14" s="51">
        <v>1</v>
      </c>
      <c r="X14" s="53" t="s">
        <v>382</v>
      </c>
      <c r="Y14" s="91">
        <v>300</v>
      </c>
      <c r="Z14" s="26"/>
      <c r="AA14" s="100">
        <v>0</v>
      </c>
      <c r="AB14" s="101">
        <f t="shared" si="1"/>
        <v>0</v>
      </c>
      <c r="AC14" s="103">
        <v>0</v>
      </c>
      <c r="AD14" s="104">
        <f t="shared" si="2"/>
        <v>0</v>
      </c>
      <c r="AE14" s="157">
        <f t="shared" si="3"/>
        <v>0</v>
      </c>
    </row>
    <row r="15" spans="1:31" ht="31.5" thickBot="1" x14ac:dyDescent="0.3">
      <c r="A15" s="22"/>
      <c r="B15" s="5" t="s">
        <v>511</v>
      </c>
      <c r="C15" s="6" t="s">
        <v>285</v>
      </c>
      <c r="D15" s="7" t="s">
        <v>25</v>
      </c>
      <c r="E15" s="8" t="s">
        <v>512</v>
      </c>
      <c r="F15" s="9"/>
      <c r="G15" s="9"/>
      <c r="H15" s="10">
        <v>5.3869999999999996</v>
      </c>
      <c r="I15" s="9"/>
      <c r="J15" s="11" t="s">
        <v>380</v>
      </c>
      <c r="K15" s="12" t="s">
        <v>381</v>
      </c>
      <c r="L15" s="51">
        <v>1</v>
      </c>
      <c r="M15" s="51">
        <v>700</v>
      </c>
      <c r="N15" s="14">
        <v>700</v>
      </c>
      <c r="O15" s="26"/>
      <c r="P15" s="15" t="e">
        <f>SUMIF('[1]Planned Maint v6.2 CSV File'!A:A,J15,'[1]Planned Maint v6.2 CSV File'!I:I)</f>
        <v>#VALUE!</v>
      </c>
      <c r="Q15" s="16">
        <f>IF(J15="PROV SUM",N15,L15*P15)</f>
        <v>700</v>
      </c>
      <c r="R15" s="52" t="str">
        <f>IF(J15="Prov Sum","",IF(MATCH(J15,'[1]Packet Rate Library'!J:J,0),VLOOKUP(J15,'[1]Packet Rate Library'!J:T,9,FALSE),""))</f>
        <v/>
      </c>
      <c r="S15" s="53" t="s">
        <v>382</v>
      </c>
      <c r="T15" s="16">
        <f>IF(J15="SC024",N15,IF(ISERROR(S15),"",IF(J15="PROV SUM",N15,L15*S15)))</f>
        <v>700</v>
      </c>
      <c r="V15" s="12" t="s">
        <v>381</v>
      </c>
      <c r="W15" s="51">
        <v>1</v>
      </c>
      <c r="X15" s="53" t="s">
        <v>382</v>
      </c>
      <c r="Y15" s="91">
        <v>700</v>
      </c>
      <c r="Z15" s="26"/>
      <c r="AA15" s="100">
        <v>0</v>
      </c>
      <c r="AB15" s="101">
        <f t="shared" si="1"/>
        <v>0</v>
      </c>
      <c r="AC15" s="103">
        <v>0</v>
      </c>
      <c r="AD15" s="104">
        <f t="shared" si="2"/>
        <v>0</v>
      </c>
      <c r="AE15" s="157">
        <f t="shared" si="3"/>
        <v>0</v>
      </c>
    </row>
    <row r="16" spans="1:31" ht="15.75" thickBot="1" x14ac:dyDescent="0.3">
      <c r="A16" s="22"/>
      <c r="B16" s="5" t="s">
        <v>511</v>
      </c>
      <c r="C16" s="54" t="s">
        <v>189</v>
      </c>
      <c r="D16" s="7" t="s">
        <v>379</v>
      </c>
      <c r="E16" s="8"/>
      <c r="F16" s="9"/>
      <c r="G16" s="9"/>
      <c r="H16" s="10"/>
      <c r="I16" s="9"/>
      <c r="J16" s="11"/>
      <c r="K16" s="12"/>
      <c r="L16" s="51"/>
      <c r="M16" s="11"/>
      <c r="N16" s="51"/>
      <c r="O16" s="26"/>
      <c r="P16" s="35"/>
      <c r="Q16" s="55"/>
      <c r="R16" s="55"/>
      <c r="S16" s="55"/>
      <c r="T16" s="55"/>
      <c r="V16" s="12"/>
      <c r="W16" s="51"/>
      <c r="X16" s="55"/>
      <c r="Y16" s="91">
        <f t="shared" si="0"/>
        <v>0</v>
      </c>
      <c r="Z16" s="26"/>
      <c r="AA16" s="100">
        <v>0</v>
      </c>
      <c r="AB16" s="101">
        <f t="shared" si="1"/>
        <v>0</v>
      </c>
      <c r="AC16" s="103">
        <v>0</v>
      </c>
      <c r="AD16" s="104">
        <f t="shared" si="2"/>
        <v>0</v>
      </c>
      <c r="AE16" s="157">
        <f t="shared" si="3"/>
        <v>0</v>
      </c>
    </row>
    <row r="17" spans="1:31" ht="75.75" thickBot="1" x14ac:dyDescent="0.3">
      <c r="A17" s="22"/>
      <c r="B17" s="5" t="s">
        <v>511</v>
      </c>
      <c r="C17" s="54" t="s">
        <v>189</v>
      </c>
      <c r="D17" s="7" t="s">
        <v>25</v>
      </c>
      <c r="E17" s="8" t="s">
        <v>282</v>
      </c>
      <c r="F17" s="9"/>
      <c r="G17" s="9"/>
      <c r="H17" s="10">
        <v>6.11</v>
      </c>
      <c r="I17" s="9"/>
      <c r="J17" s="11" t="s">
        <v>283</v>
      </c>
      <c r="K17" s="12" t="s">
        <v>284</v>
      </c>
      <c r="L17" s="51">
        <v>5</v>
      </c>
      <c r="M17" s="13">
        <v>79.14</v>
      </c>
      <c r="N17" s="51">
        <v>395.7</v>
      </c>
      <c r="O17" s="26"/>
      <c r="P17" s="15" t="e">
        <f>SUMIF('[1]Planned Maint v6.2 CSV File'!A:A,J17,'[1]Planned Maint v6.2 CSV File'!I:I)</f>
        <v>#VALUE!</v>
      </c>
      <c r="Q17" s="16" t="e">
        <f t="shared" ref="Q17:Q24" si="4">IF(J17="PROV SUM",N17,L17*P17)</f>
        <v>#VALUE!</v>
      </c>
      <c r="R17" s="52">
        <f>IF(J17="Prov Sum","",IF(MATCH(J17,'[1]Packet Rate Library'!J:J,0),VLOOKUP(J17,'[1]Packet Rate Library'!J:T,9,FALSE),""))</f>
        <v>0</v>
      </c>
      <c r="S17" s="53">
        <v>63.312000000000005</v>
      </c>
      <c r="T17" s="16">
        <f t="shared" ref="T17:T24" si="5">IF(J17="SC024",N17,IF(ISERROR(S17),"",IF(J17="PROV SUM",N17,L17*S17)))</f>
        <v>316.56</v>
      </c>
      <c r="V17" s="12" t="s">
        <v>284</v>
      </c>
      <c r="W17" s="51">
        <v>5</v>
      </c>
      <c r="X17" s="53">
        <v>63.312000000000005</v>
      </c>
      <c r="Y17" s="91">
        <f t="shared" si="0"/>
        <v>316.56</v>
      </c>
      <c r="Z17" s="26"/>
      <c r="AA17" s="100">
        <v>0</v>
      </c>
      <c r="AB17" s="101">
        <f t="shared" si="1"/>
        <v>0</v>
      </c>
      <c r="AC17" s="103">
        <v>0</v>
      </c>
      <c r="AD17" s="104">
        <f t="shared" si="2"/>
        <v>0</v>
      </c>
      <c r="AE17" s="157">
        <f t="shared" si="3"/>
        <v>0</v>
      </c>
    </row>
    <row r="18" spans="1:31" ht="90.75" thickBot="1" x14ac:dyDescent="0.3">
      <c r="A18" s="22"/>
      <c r="B18" s="5" t="s">
        <v>511</v>
      </c>
      <c r="C18" s="54" t="s">
        <v>189</v>
      </c>
      <c r="D18" s="7" t="s">
        <v>25</v>
      </c>
      <c r="E18" s="8" t="s">
        <v>190</v>
      </c>
      <c r="F18" s="9"/>
      <c r="G18" s="9"/>
      <c r="H18" s="10">
        <v>6.82</v>
      </c>
      <c r="I18" s="9"/>
      <c r="J18" s="11" t="s">
        <v>191</v>
      </c>
      <c r="K18" s="12" t="s">
        <v>104</v>
      </c>
      <c r="L18" s="51">
        <v>37</v>
      </c>
      <c r="M18" s="13">
        <v>44.12</v>
      </c>
      <c r="N18" s="51">
        <v>1632.44</v>
      </c>
      <c r="O18" s="26"/>
      <c r="P18" s="15" t="e">
        <f>SUMIF('[1]Planned Maint v6.2 CSV File'!A:A,J18,'[1]Planned Maint v6.2 CSV File'!I:I)</f>
        <v>#VALUE!</v>
      </c>
      <c r="Q18" s="16" t="e">
        <f t="shared" si="4"/>
        <v>#VALUE!</v>
      </c>
      <c r="R18" s="52">
        <f>IF(J18="Prov Sum","",IF(MATCH(J18,'[1]Packet Rate Library'!J:J,0),VLOOKUP(J18,'[1]Packet Rate Library'!J:T,9,FALSE),""))</f>
        <v>0</v>
      </c>
      <c r="S18" s="53">
        <v>31.986999999999998</v>
      </c>
      <c r="T18" s="16">
        <f t="shared" si="5"/>
        <v>1183.519</v>
      </c>
      <c r="V18" s="12" t="s">
        <v>104</v>
      </c>
      <c r="W18" s="51">
        <v>37</v>
      </c>
      <c r="X18" s="53">
        <v>31.986999999999998</v>
      </c>
      <c r="Y18" s="91">
        <f t="shared" si="0"/>
        <v>1183.519</v>
      </c>
      <c r="Z18" s="26"/>
      <c r="AA18" s="100">
        <v>0</v>
      </c>
      <c r="AB18" s="101">
        <f t="shared" si="1"/>
        <v>0</v>
      </c>
      <c r="AC18" s="103">
        <v>0</v>
      </c>
      <c r="AD18" s="104">
        <f t="shared" si="2"/>
        <v>0</v>
      </c>
      <c r="AE18" s="157">
        <f t="shared" si="3"/>
        <v>0</v>
      </c>
    </row>
    <row r="19" spans="1:31" ht="60.75" thickBot="1" x14ac:dyDescent="0.3">
      <c r="A19" s="22"/>
      <c r="B19" s="5" t="s">
        <v>511</v>
      </c>
      <c r="C19" s="54" t="s">
        <v>189</v>
      </c>
      <c r="D19" s="7" t="s">
        <v>25</v>
      </c>
      <c r="E19" s="8" t="s">
        <v>205</v>
      </c>
      <c r="F19" s="9"/>
      <c r="G19" s="9"/>
      <c r="H19" s="10">
        <v>6.16100000000002</v>
      </c>
      <c r="I19" s="9"/>
      <c r="J19" s="11" t="s">
        <v>206</v>
      </c>
      <c r="K19" s="12" t="s">
        <v>104</v>
      </c>
      <c r="L19" s="51">
        <v>12</v>
      </c>
      <c r="M19" s="13">
        <v>38.25</v>
      </c>
      <c r="N19" s="51">
        <v>459</v>
      </c>
      <c r="O19" s="26"/>
      <c r="P19" s="15" t="e">
        <f>SUMIF('[1]Planned Maint v6.2 CSV File'!A:A,J19,'[1]Planned Maint v6.2 CSV File'!I:I)</f>
        <v>#VALUE!</v>
      </c>
      <c r="Q19" s="16" t="e">
        <f t="shared" si="4"/>
        <v>#VALUE!</v>
      </c>
      <c r="R19" s="52">
        <f>IF(J19="Prov Sum","",IF(MATCH(J19,'[1]Packet Rate Library'!J:J,0),VLOOKUP(J19,'[1]Packet Rate Library'!J:T,9,FALSE),""))</f>
        <v>0</v>
      </c>
      <c r="S19" s="53">
        <v>27.731249999999999</v>
      </c>
      <c r="T19" s="16">
        <f t="shared" si="5"/>
        <v>332.77499999999998</v>
      </c>
      <c r="V19" s="12" t="s">
        <v>104</v>
      </c>
      <c r="W19" s="51">
        <v>12</v>
      </c>
      <c r="X19" s="53">
        <v>27.731249999999999</v>
      </c>
      <c r="Y19" s="91">
        <f t="shared" si="0"/>
        <v>332.77499999999998</v>
      </c>
      <c r="Z19" s="26"/>
      <c r="AA19" s="100">
        <v>0</v>
      </c>
      <c r="AB19" s="101">
        <f t="shared" si="1"/>
        <v>0</v>
      </c>
      <c r="AC19" s="103">
        <v>0</v>
      </c>
      <c r="AD19" s="104">
        <f t="shared" si="2"/>
        <v>0</v>
      </c>
      <c r="AE19" s="157">
        <f t="shared" si="3"/>
        <v>0</v>
      </c>
    </row>
    <row r="20" spans="1:31" ht="45.75" thickBot="1" x14ac:dyDescent="0.3">
      <c r="A20" s="22"/>
      <c r="B20" s="5" t="s">
        <v>511</v>
      </c>
      <c r="C20" s="54" t="s">
        <v>189</v>
      </c>
      <c r="D20" s="7" t="s">
        <v>25</v>
      </c>
      <c r="E20" s="8" t="s">
        <v>513</v>
      </c>
      <c r="F20" s="9"/>
      <c r="G20" s="9"/>
      <c r="H20" s="10">
        <v>6.1940000000000301</v>
      </c>
      <c r="I20" s="9"/>
      <c r="J20" s="11" t="s">
        <v>228</v>
      </c>
      <c r="K20" s="12" t="s">
        <v>79</v>
      </c>
      <c r="L20" s="51">
        <v>28</v>
      </c>
      <c r="M20" s="13">
        <v>7.02</v>
      </c>
      <c r="N20" s="51">
        <v>196.56</v>
      </c>
      <c r="O20" s="26"/>
      <c r="P20" s="15" t="e">
        <f>SUMIF('[1]Planned Maint v6.2 CSV File'!A:A,J20,'[1]Planned Maint v6.2 CSV File'!I:I)</f>
        <v>#VALUE!</v>
      </c>
      <c r="Q20" s="16" t="e">
        <f t="shared" si="4"/>
        <v>#VALUE!</v>
      </c>
      <c r="R20" s="52">
        <f>IF(J20="Prov Sum","",IF(MATCH(J20,'[1]Packet Rate Library'!J:J,0),VLOOKUP(J20,'[1]Packet Rate Library'!J:T,9,FALSE),""))</f>
        <v>0</v>
      </c>
      <c r="S20" s="53">
        <v>5.9669999999999996</v>
      </c>
      <c r="T20" s="16">
        <f t="shared" si="5"/>
        <v>167.07599999999999</v>
      </c>
      <c r="V20" s="12" t="s">
        <v>79</v>
      </c>
      <c r="W20" s="51">
        <v>28</v>
      </c>
      <c r="X20" s="53">
        <v>5.9669999999999996</v>
      </c>
      <c r="Y20" s="91">
        <f t="shared" si="0"/>
        <v>167.07599999999999</v>
      </c>
      <c r="Z20" s="26"/>
      <c r="AA20" s="100">
        <v>0</v>
      </c>
      <c r="AB20" s="101">
        <f t="shared" si="1"/>
        <v>0</v>
      </c>
      <c r="AC20" s="103">
        <v>0</v>
      </c>
      <c r="AD20" s="104">
        <f t="shared" si="2"/>
        <v>0</v>
      </c>
      <c r="AE20" s="157">
        <f t="shared" si="3"/>
        <v>0</v>
      </c>
    </row>
    <row r="21" spans="1:31" ht="60.75" thickBot="1" x14ac:dyDescent="0.3">
      <c r="A21" s="22"/>
      <c r="B21" s="5" t="s">
        <v>511</v>
      </c>
      <c r="C21" s="54" t="s">
        <v>189</v>
      </c>
      <c r="D21" s="7" t="s">
        <v>25</v>
      </c>
      <c r="E21" s="8" t="s">
        <v>234</v>
      </c>
      <c r="F21" s="9"/>
      <c r="G21" s="9"/>
      <c r="H21" s="10">
        <v>6.2040000000000299</v>
      </c>
      <c r="I21" s="9"/>
      <c r="J21" s="11" t="s">
        <v>235</v>
      </c>
      <c r="K21" s="12" t="s">
        <v>79</v>
      </c>
      <c r="L21" s="51">
        <v>12</v>
      </c>
      <c r="M21" s="13">
        <v>20.51</v>
      </c>
      <c r="N21" s="51">
        <v>246.12</v>
      </c>
      <c r="O21" s="26"/>
      <c r="P21" s="15" t="e">
        <f>SUMIF('[1]Planned Maint v6.2 CSV File'!A:A,J21,'[1]Planned Maint v6.2 CSV File'!I:I)</f>
        <v>#VALUE!</v>
      </c>
      <c r="Q21" s="16" t="e">
        <f t="shared" si="4"/>
        <v>#VALUE!</v>
      </c>
      <c r="R21" s="52">
        <f>IF(J21="Prov Sum","",IF(MATCH(J21,'[1]Packet Rate Library'!J:J,0),VLOOKUP(J21,'[1]Packet Rate Library'!J:T,9,FALSE),""))</f>
        <v>0</v>
      </c>
      <c r="S21" s="53">
        <v>17.433500000000002</v>
      </c>
      <c r="T21" s="16">
        <f t="shared" si="5"/>
        <v>209.20200000000003</v>
      </c>
      <c r="V21" s="12" t="s">
        <v>79</v>
      </c>
      <c r="W21" s="51">
        <v>12</v>
      </c>
      <c r="X21" s="53">
        <v>17.433500000000002</v>
      </c>
      <c r="Y21" s="91">
        <f t="shared" si="0"/>
        <v>209.20200000000003</v>
      </c>
      <c r="Z21" s="26"/>
      <c r="AA21" s="100">
        <v>0</v>
      </c>
      <c r="AB21" s="101">
        <f t="shared" si="1"/>
        <v>0</v>
      </c>
      <c r="AC21" s="103">
        <v>0</v>
      </c>
      <c r="AD21" s="104">
        <f t="shared" si="2"/>
        <v>0</v>
      </c>
      <c r="AE21" s="157">
        <f t="shared" si="3"/>
        <v>0</v>
      </c>
    </row>
    <row r="22" spans="1:31" ht="45.75" thickBot="1" x14ac:dyDescent="0.3">
      <c r="A22" s="22"/>
      <c r="B22" s="5" t="s">
        <v>511</v>
      </c>
      <c r="C22" s="54" t="s">
        <v>189</v>
      </c>
      <c r="D22" s="7" t="s">
        <v>25</v>
      </c>
      <c r="E22" s="8" t="s">
        <v>441</v>
      </c>
      <c r="F22" s="9"/>
      <c r="G22" s="9"/>
      <c r="H22" s="10">
        <v>6.2620000000000502</v>
      </c>
      <c r="I22" s="9"/>
      <c r="J22" s="11" t="s">
        <v>270</v>
      </c>
      <c r="K22" s="12" t="s">
        <v>79</v>
      </c>
      <c r="L22" s="51">
        <v>34</v>
      </c>
      <c r="M22" s="13">
        <v>16.86</v>
      </c>
      <c r="N22" s="51">
        <v>573.24</v>
      </c>
      <c r="O22" s="26"/>
      <c r="P22" s="15" t="e">
        <f>SUMIF('[1]Planned Maint v6.2 CSV File'!A:A,J22,'[1]Planned Maint v6.2 CSV File'!I:I)</f>
        <v>#VALUE!</v>
      </c>
      <c r="Q22" s="16" t="e">
        <f t="shared" si="4"/>
        <v>#VALUE!</v>
      </c>
      <c r="R22" s="52">
        <f>IF(J22="Prov Sum","",IF(MATCH(J22,'[1]Packet Rate Library'!J:J,0),VLOOKUP(J22,'[1]Packet Rate Library'!J:T,9,FALSE),""))</f>
        <v>0</v>
      </c>
      <c r="S22" s="53">
        <v>14.331</v>
      </c>
      <c r="T22" s="16">
        <f t="shared" si="5"/>
        <v>487.25399999999996</v>
      </c>
      <c r="V22" s="12" t="s">
        <v>79</v>
      </c>
      <c r="W22" s="51">
        <v>34</v>
      </c>
      <c r="X22" s="53">
        <v>14.331</v>
      </c>
      <c r="Y22" s="91">
        <f t="shared" si="0"/>
        <v>487.25399999999996</v>
      </c>
      <c r="Z22" s="26"/>
      <c r="AA22" s="100">
        <v>0</v>
      </c>
      <c r="AB22" s="101">
        <f t="shared" si="1"/>
        <v>0</v>
      </c>
      <c r="AC22" s="103">
        <v>0</v>
      </c>
      <c r="AD22" s="104">
        <f t="shared" si="2"/>
        <v>0</v>
      </c>
      <c r="AE22" s="157">
        <f t="shared" si="3"/>
        <v>0</v>
      </c>
    </row>
    <row r="23" spans="1:31" ht="60.75" thickBot="1" x14ac:dyDescent="0.3">
      <c r="A23" s="22"/>
      <c r="B23" s="5" t="s">
        <v>511</v>
      </c>
      <c r="C23" s="54" t="s">
        <v>189</v>
      </c>
      <c r="D23" s="7" t="s">
        <v>25</v>
      </c>
      <c r="E23" s="8" t="s">
        <v>276</v>
      </c>
      <c r="F23" s="9"/>
      <c r="G23" s="9"/>
      <c r="H23" s="10">
        <v>6.2650000000000503</v>
      </c>
      <c r="I23" s="9"/>
      <c r="J23" s="11" t="s">
        <v>277</v>
      </c>
      <c r="K23" s="12" t="s">
        <v>139</v>
      </c>
      <c r="L23" s="51">
        <v>1</v>
      </c>
      <c r="M23" s="13">
        <v>19.34</v>
      </c>
      <c r="N23" s="51">
        <v>19.34</v>
      </c>
      <c r="O23" s="26"/>
      <c r="P23" s="15" t="e">
        <f>SUMIF('[1]Planned Maint v6.2 CSV File'!A:A,J23,'[1]Planned Maint v6.2 CSV File'!I:I)</f>
        <v>#VALUE!</v>
      </c>
      <c r="Q23" s="16" t="e">
        <f t="shared" si="4"/>
        <v>#VALUE!</v>
      </c>
      <c r="R23" s="52">
        <f>IF(J23="Prov Sum","",IF(MATCH(J23,'[1]Packet Rate Library'!J:J,0),VLOOKUP(J23,'[1]Packet Rate Library'!J:T,9,FALSE),""))</f>
        <v>0</v>
      </c>
      <c r="S23" s="53">
        <v>16.439</v>
      </c>
      <c r="T23" s="16">
        <f t="shared" si="5"/>
        <v>16.439</v>
      </c>
      <c r="V23" s="12" t="s">
        <v>139</v>
      </c>
      <c r="W23" s="51">
        <v>1</v>
      </c>
      <c r="X23" s="53">
        <v>16.439</v>
      </c>
      <c r="Y23" s="91">
        <f t="shared" si="0"/>
        <v>16.439</v>
      </c>
      <c r="Z23" s="26"/>
      <c r="AA23" s="100">
        <v>0</v>
      </c>
      <c r="AB23" s="101">
        <f t="shared" si="1"/>
        <v>0</v>
      </c>
      <c r="AC23" s="103">
        <v>0</v>
      </c>
      <c r="AD23" s="104">
        <f t="shared" si="2"/>
        <v>0</v>
      </c>
      <c r="AE23" s="157">
        <f t="shared" si="3"/>
        <v>0</v>
      </c>
    </row>
    <row r="24" spans="1:31" ht="31.5" thickBot="1" x14ac:dyDescent="0.3">
      <c r="A24" s="22"/>
      <c r="B24" s="5" t="s">
        <v>511</v>
      </c>
      <c r="C24" s="54" t="s">
        <v>189</v>
      </c>
      <c r="D24" s="7" t="s">
        <v>25</v>
      </c>
      <c r="E24" s="8" t="s">
        <v>514</v>
      </c>
      <c r="F24" s="9"/>
      <c r="G24" s="9"/>
      <c r="H24" s="10">
        <v>6.399</v>
      </c>
      <c r="I24" s="9"/>
      <c r="J24" s="11" t="s">
        <v>380</v>
      </c>
      <c r="K24" s="12" t="s">
        <v>381</v>
      </c>
      <c r="L24" s="51">
        <v>1</v>
      </c>
      <c r="M24" s="51">
        <v>400</v>
      </c>
      <c r="N24" s="51">
        <v>400</v>
      </c>
      <c r="O24" s="26"/>
      <c r="P24" s="15" t="e">
        <f>SUMIF('[1]Planned Maint v6.2 CSV File'!A:A,J24,'[1]Planned Maint v6.2 CSV File'!I:I)</f>
        <v>#VALUE!</v>
      </c>
      <c r="Q24" s="16">
        <f t="shared" si="4"/>
        <v>400</v>
      </c>
      <c r="R24" s="52" t="str">
        <f>IF(J24="Prov Sum","",IF(MATCH(J24,'[1]Packet Rate Library'!J:J,0),VLOOKUP(J24,'[1]Packet Rate Library'!J:T,9,FALSE),""))</f>
        <v/>
      </c>
      <c r="S24" s="53" t="s">
        <v>382</v>
      </c>
      <c r="T24" s="16">
        <f t="shared" si="5"/>
        <v>400</v>
      </c>
      <c r="V24" s="12" t="s">
        <v>381</v>
      </c>
      <c r="W24" s="51">
        <v>1</v>
      </c>
      <c r="X24" s="53" t="s">
        <v>382</v>
      </c>
      <c r="Y24" s="91">
        <v>400</v>
      </c>
      <c r="Z24" s="26"/>
      <c r="AA24" s="100">
        <v>0</v>
      </c>
      <c r="AB24" s="101">
        <f t="shared" si="1"/>
        <v>0</v>
      </c>
      <c r="AC24" s="103">
        <v>0</v>
      </c>
      <c r="AD24" s="104">
        <f t="shared" si="2"/>
        <v>0</v>
      </c>
      <c r="AE24" s="157">
        <f t="shared" si="3"/>
        <v>0</v>
      </c>
    </row>
    <row r="25" spans="1:31" ht="15.75" thickBot="1" x14ac:dyDescent="0.3">
      <c r="A25" s="22"/>
      <c r="B25" s="5" t="s">
        <v>511</v>
      </c>
      <c r="C25" s="54" t="s">
        <v>72</v>
      </c>
      <c r="D25" s="7" t="s">
        <v>379</v>
      </c>
      <c r="E25" s="8"/>
      <c r="F25" s="9"/>
      <c r="G25" s="9"/>
      <c r="H25" s="10"/>
      <c r="I25" s="9"/>
      <c r="J25" s="11"/>
      <c r="K25" s="12"/>
      <c r="L25" s="51"/>
      <c r="M25" s="11"/>
      <c r="N25" s="51"/>
      <c r="O25" s="56"/>
      <c r="P25" s="35"/>
      <c r="Q25" s="55"/>
      <c r="R25" s="55"/>
      <c r="S25" s="55"/>
      <c r="T25" s="55"/>
      <c r="V25" s="12"/>
      <c r="W25" s="51"/>
      <c r="X25" s="55"/>
      <c r="Y25" s="91">
        <f t="shared" si="0"/>
        <v>0</v>
      </c>
      <c r="Z25" s="26"/>
      <c r="AA25" s="100">
        <v>0</v>
      </c>
      <c r="AB25" s="101">
        <f t="shared" si="1"/>
        <v>0</v>
      </c>
      <c r="AC25" s="103">
        <v>0</v>
      </c>
      <c r="AD25" s="104">
        <f t="shared" si="2"/>
        <v>0</v>
      </c>
      <c r="AE25" s="157">
        <f t="shared" si="3"/>
        <v>0</v>
      </c>
    </row>
    <row r="26" spans="1:31" ht="150.75" thickBot="1" x14ac:dyDescent="0.3">
      <c r="A26" s="22"/>
      <c r="B26" s="5" t="s">
        <v>511</v>
      </c>
      <c r="C26" s="54" t="s">
        <v>72</v>
      </c>
      <c r="D26" s="7" t="s">
        <v>25</v>
      </c>
      <c r="E26" s="8" t="s">
        <v>424</v>
      </c>
      <c r="F26" s="9"/>
      <c r="G26" s="9"/>
      <c r="H26" s="10">
        <v>3.1799999999999899</v>
      </c>
      <c r="I26" s="9"/>
      <c r="J26" s="11" t="s">
        <v>106</v>
      </c>
      <c r="K26" s="12" t="s">
        <v>79</v>
      </c>
      <c r="L26" s="51">
        <v>55</v>
      </c>
      <c r="M26" s="13">
        <v>10.17</v>
      </c>
      <c r="N26" s="51">
        <v>559.35</v>
      </c>
      <c r="O26" s="56"/>
      <c r="P26" s="15" t="e">
        <f>SUMIF('[1]Planned Maint v6.2 CSV File'!A:A,J26,'[1]Planned Maint v6.2 CSV File'!I:I)</f>
        <v>#VALUE!</v>
      </c>
      <c r="Q26" s="16" t="e">
        <f>IF(J26="PROV SUM",N26,L26*P26)</f>
        <v>#VALUE!</v>
      </c>
      <c r="R26" s="52">
        <f>IF(J26="Prov Sum","",IF(MATCH(J26,'[1]Packet Rate Library'!J:J,0),VLOOKUP(J26,'[1]Packet Rate Library'!J:T,9,FALSE),""))</f>
        <v>0</v>
      </c>
      <c r="S26" s="53">
        <v>8.136000000000001</v>
      </c>
      <c r="T26" s="16">
        <f>IF(J26="SC024",N26,IF(ISERROR(S26),"",IF(J26="PROV SUM",N26,L26*S26)))</f>
        <v>447.48000000000008</v>
      </c>
      <c r="V26" s="12" t="s">
        <v>79</v>
      </c>
      <c r="W26" s="51">
        <v>55</v>
      </c>
      <c r="X26" s="53">
        <v>8.136000000000001</v>
      </c>
      <c r="Y26" s="91">
        <f t="shared" si="0"/>
        <v>447.48000000000008</v>
      </c>
      <c r="Z26" s="26"/>
      <c r="AA26" s="100">
        <v>0</v>
      </c>
      <c r="AB26" s="101">
        <f t="shared" si="1"/>
        <v>0</v>
      </c>
      <c r="AC26" s="103">
        <v>0</v>
      </c>
      <c r="AD26" s="104">
        <f t="shared" si="2"/>
        <v>0</v>
      </c>
      <c r="AE26" s="157">
        <f t="shared" si="3"/>
        <v>0</v>
      </c>
    </row>
    <row r="27" spans="1:31" ht="30.75" thickBot="1" x14ac:dyDescent="0.3">
      <c r="A27" s="22"/>
      <c r="B27" s="5" t="s">
        <v>511</v>
      </c>
      <c r="C27" s="54" t="s">
        <v>72</v>
      </c>
      <c r="D27" s="7" t="s">
        <v>25</v>
      </c>
      <c r="E27" s="8" t="s">
        <v>515</v>
      </c>
      <c r="F27" s="9"/>
      <c r="G27" s="9"/>
      <c r="H27" s="10">
        <v>3.1819999999999902</v>
      </c>
      <c r="I27" s="9"/>
      <c r="J27" s="11" t="s">
        <v>108</v>
      </c>
      <c r="K27" s="12" t="s">
        <v>104</v>
      </c>
      <c r="L27" s="51">
        <v>8</v>
      </c>
      <c r="M27" s="13">
        <v>5.4</v>
      </c>
      <c r="N27" s="51">
        <v>43.2</v>
      </c>
      <c r="O27" s="56"/>
      <c r="P27" s="15" t="e">
        <f>SUMIF('[1]Planned Maint v6.2 CSV File'!A:A,J27,'[1]Planned Maint v6.2 CSV File'!I:I)</f>
        <v>#VALUE!</v>
      </c>
      <c r="Q27" s="16" t="e">
        <f>IF(J27="PROV SUM",N27,L27*P27)</f>
        <v>#VALUE!</v>
      </c>
      <c r="R27" s="52">
        <f>IF(J27="Prov Sum","",IF(MATCH(J27,'[1]Packet Rate Library'!J:J,0),VLOOKUP(J27,'[1]Packet Rate Library'!J:T,9,FALSE),""))</f>
        <v>0</v>
      </c>
      <c r="S27" s="53">
        <v>4.32</v>
      </c>
      <c r="T27" s="16">
        <f>IF(J27="SC024",N27,IF(ISERROR(S27),"",IF(J27="PROV SUM",N27,L27*S27)))</f>
        <v>34.56</v>
      </c>
      <c r="V27" s="12" t="s">
        <v>104</v>
      </c>
      <c r="W27" s="51">
        <v>8</v>
      </c>
      <c r="X27" s="53">
        <v>4.32</v>
      </c>
      <c r="Y27" s="91">
        <f t="shared" si="0"/>
        <v>34.56</v>
      </c>
      <c r="Z27" s="26"/>
      <c r="AA27" s="100">
        <v>0</v>
      </c>
      <c r="AB27" s="101">
        <f t="shared" si="1"/>
        <v>0</v>
      </c>
      <c r="AC27" s="103">
        <v>0</v>
      </c>
      <c r="AD27" s="104">
        <f t="shared" si="2"/>
        <v>0</v>
      </c>
      <c r="AE27" s="157">
        <f t="shared" si="3"/>
        <v>0</v>
      </c>
    </row>
    <row r="28" spans="1:31" ht="90.75" thickBot="1" x14ac:dyDescent="0.3">
      <c r="A28" s="22"/>
      <c r="B28" s="5" t="s">
        <v>511</v>
      </c>
      <c r="C28" s="54" t="s">
        <v>72</v>
      </c>
      <c r="D28" s="7" t="s">
        <v>25</v>
      </c>
      <c r="E28" s="8" t="s">
        <v>89</v>
      </c>
      <c r="F28" s="9"/>
      <c r="G28" s="9"/>
      <c r="H28" s="10">
        <v>3.2069999999999901</v>
      </c>
      <c r="I28" s="9"/>
      <c r="J28" s="11" t="s">
        <v>90</v>
      </c>
      <c r="K28" s="12" t="s">
        <v>79</v>
      </c>
      <c r="L28" s="51">
        <v>3</v>
      </c>
      <c r="M28" s="13">
        <v>30.56</v>
      </c>
      <c r="N28" s="51">
        <v>91.68</v>
      </c>
      <c r="O28" s="56"/>
      <c r="P28" s="15" t="e">
        <f>SUMIF('[1]Planned Maint v6.2 CSV File'!A:A,J28,'[1]Planned Maint v6.2 CSV File'!I:I)</f>
        <v>#VALUE!</v>
      </c>
      <c r="Q28" s="16" t="e">
        <f>IF(J28="PROV SUM",N28,L28*P28)</f>
        <v>#VALUE!</v>
      </c>
      <c r="R28" s="52">
        <f>IF(J28="Prov Sum","",IF(MATCH(J28,'[1]Packet Rate Library'!J:J,0),VLOOKUP(J28,'[1]Packet Rate Library'!J:T,9,FALSE),""))</f>
        <v>0</v>
      </c>
      <c r="S28" s="53">
        <v>24.448</v>
      </c>
      <c r="T28" s="16">
        <f>IF(J28="SC024",N28,IF(ISERROR(S28),"",IF(J28="PROV SUM",N28,L28*S28)))</f>
        <v>73.343999999999994</v>
      </c>
      <c r="V28" s="12" t="s">
        <v>79</v>
      </c>
      <c r="W28" s="51">
        <v>3</v>
      </c>
      <c r="X28" s="53">
        <v>24.448</v>
      </c>
      <c r="Y28" s="91">
        <f t="shared" si="0"/>
        <v>73.343999999999994</v>
      </c>
      <c r="Z28" s="26"/>
      <c r="AA28" s="100">
        <v>0</v>
      </c>
      <c r="AB28" s="101">
        <f t="shared" si="1"/>
        <v>0</v>
      </c>
      <c r="AC28" s="103">
        <v>0</v>
      </c>
      <c r="AD28" s="104">
        <f t="shared" si="2"/>
        <v>0</v>
      </c>
      <c r="AE28" s="157">
        <f t="shared" si="3"/>
        <v>0</v>
      </c>
    </row>
    <row r="29" spans="1:31" ht="60.75" thickBot="1" x14ac:dyDescent="0.3">
      <c r="A29" s="22"/>
      <c r="B29" s="5" t="s">
        <v>511</v>
      </c>
      <c r="C29" s="54" t="s">
        <v>72</v>
      </c>
      <c r="D29" s="7" t="s">
        <v>25</v>
      </c>
      <c r="E29" s="8" t="s">
        <v>462</v>
      </c>
      <c r="F29" s="9"/>
      <c r="G29" s="9"/>
      <c r="H29" s="10">
        <v>3.3640000000000101</v>
      </c>
      <c r="I29" s="9"/>
      <c r="J29" s="11" t="s">
        <v>155</v>
      </c>
      <c r="K29" s="12" t="s">
        <v>139</v>
      </c>
      <c r="L29" s="51">
        <v>1</v>
      </c>
      <c r="M29" s="13">
        <v>20.13</v>
      </c>
      <c r="N29" s="51">
        <v>20.13</v>
      </c>
      <c r="O29" s="56"/>
      <c r="P29" s="15" t="e">
        <f>SUMIF('[1]Planned Maint v6.2 CSV File'!A:A,J29,'[1]Planned Maint v6.2 CSV File'!I:I)</f>
        <v>#VALUE!</v>
      </c>
      <c r="Q29" s="16" t="e">
        <f>IF(J29="PROV SUM",N29,L29*P29)</f>
        <v>#VALUE!</v>
      </c>
      <c r="R29" s="52">
        <f>IF(J29="Prov Sum","",IF(MATCH(J29,'[1]Packet Rate Library'!J:J,0),VLOOKUP(J29,'[1]Packet Rate Library'!J:T,9,FALSE),""))</f>
        <v>0</v>
      </c>
      <c r="S29" s="53">
        <v>14.918342999999998</v>
      </c>
      <c r="T29" s="16">
        <f>IF(J29="SC024",N29,IF(ISERROR(S29),"",IF(J29="PROV SUM",N29,L29*S29)))</f>
        <v>14.918342999999998</v>
      </c>
      <c r="V29" s="12" t="s">
        <v>139</v>
      </c>
      <c r="W29" s="51">
        <v>1</v>
      </c>
      <c r="X29" s="53">
        <v>14.918342999999998</v>
      </c>
      <c r="Y29" s="91">
        <f t="shared" si="0"/>
        <v>14.918342999999998</v>
      </c>
      <c r="Z29" s="26"/>
      <c r="AA29" s="100">
        <v>0</v>
      </c>
      <c r="AB29" s="101">
        <f t="shared" si="1"/>
        <v>0</v>
      </c>
      <c r="AC29" s="103">
        <v>0</v>
      </c>
      <c r="AD29" s="104">
        <f t="shared" si="2"/>
        <v>0</v>
      </c>
      <c r="AE29" s="157">
        <f t="shared" si="3"/>
        <v>0</v>
      </c>
    </row>
    <row r="30" spans="1:31" ht="15.75" thickBot="1" x14ac:dyDescent="0.3">
      <c r="A30" s="22"/>
      <c r="B30" s="5" t="s">
        <v>511</v>
      </c>
      <c r="C30" s="54" t="s">
        <v>164</v>
      </c>
      <c r="D30" s="7" t="s">
        <v>379</v>
      </c>
      <c r="E30" s="8"/>
      <c r="F30" s="9"/>
      <c r="G30" s="9"/>
      <c r="H30" s="10"/>
      <c r="I30" s="9"/>
      <c r="J30" s="11"/>
      <c r="K30" s="12"/>
      <c r="L30" s="51"/>
      <c r="M30" s="11"/>
      <c r="N30" s="51"/>
      <c r="O30" s="56"/>
      <c r="P30" s="35"/>
      <c r="Q30" s="55"/>
      <c r="R30" s="55"/>
      <c r="S30" s="55"/>
      <c r="T30" s="55"/>
      <c r="V30" s="12"/>
      <c r="W30" s="51"/>
      <c r="X30" s="55"/>
      <c r="Y30" s="91">
        <f t="shared" si="0"/>
        <v>0</v>
      </c>
      <c r="Z30" s="26"/>
      <c r="AA30" s="100">
        <v>0</v>
      </c>
      <c r="AB30" s="101">
        <f t="shared" si="1"/>
        <v>0</v>
      </c>
      <c r="AC30" s="103">
        <v>0</v>
      </c>
      <c r="AD30" s="104">
        <f t="shared" si="2"/>
        <v>0</v>
      </c>
      <c r="AE30" s="157">
        <f t="shared" si="3"/>
        <v>0</v>
      </c>
    </row>
    <row r="31" spans="1:31" ht="60.75" thickBot="1" x14ac:dyDescent="0.3">
      <c r="A31" s="22"/>
      <c r="B31" s="5" t="s">
        <v>511</v>
      </c>
      <c r="C31" s="54" t="s">
        <v>164</v>
      </c>
      <c r="D31" s="7" t="s">
        <v>25</v>
      </c>
      <c r="E31" s="8" t="s">
        <v>187</v>
      </c>
      <c r="F31" s="9"/>
      <c r="G31" s="9"/>
      <c r="H31" s="10">
        <v>4.1399999999999997</v>
      </c>
      <c r="I31" s="9"/>
      <c r="J31" s="11" t="s">
        <v>188</v>
      </c>
      <c r="K31" s="12" t="s">
        <v>57</v>
      </c>
      <c r="L31" s="51">
        <v>30</v>
      </c>
      <c r="M31" s="13">
        <v>6.75</v>
      </c>
      <c r="N31" s="51">
        <v>202.5</v>
      </c>
      <c r="O31" s="56"/>
      <c r="P31" s="15" t="e">
        <f>SUMIF('[1]Planned Maint v6.2 CSV File'!A:A,J31,'[1]Planned Maint v6.2 CSV File'!I:I)</f>
        <v>#VALUE!</v>
      </c>
      <c r="Q31" s="16" t="e">
        <f>IF(J31="PROV SUM",N31,L31*P31)</f>
        <v>#VALUE!</v>
      </c>
      <c r="R31" s="52">
        <f>IF(J31="Prov Sum","",IF(MATCH(J31,'[1]Packet Rate Library'!J:J,0),VLOOKUP(J31,'[1]Packet Rate Library'!J:T,9,FALSE),""))</f>
        <v>0</v>
      </c>
      <c r="S31" s="53">
        <v>6.4124999999999996</v>
      </c>
      <c r="T31" s="16">
        <f>IF(J31="SC024",N31,IF(ISERROR(S31),"",IF(J31="PROV SUM",N31,L31*S31)))</f>
        <v>192.375</v>
      </c>
      <c r="V31" s="12" t="s">
        <v>57</v>
      </c>
      <c r="W31" s="51">
        <v>30</v>
      </c>
      <c r="X31" s="53">
        <v>6.4124999999999996</v>
      </c>
      <c r="Y31" s="91">
        <f t="shared" si="0"/>
        <v>192.375</v>
      </c>
      <c r="Z31" s="26"/>
      <c r="AA31" s="100">
        <v>0</v>
      </c>
      <c r="AB31" s="101">
        <f t="shared" si="1"/>
        <v>0</v>
      </c>
      <c r="AC31" s="103">
        <v>0</v>
      </c>
      <c r="AD31" s="104">
        <f t="shared" si="2"/>
        <v>0</v>
      </c>
      <c r="AE31" s="157">
        <f t="shared" si="3"/>
        <v>0</v>
      </c>
    </row>
    <row r="32" spans="1:31" ht="120.75" thickBot="1" x14ac:dyDescent="0.3">
      <c r="A32" s="22"/>
      <c r="B32" s="57" t="s">
        <v>511</v>
      </c>
      <c r="C32" s="58" t="s">
        <v>164</v>
      </c>
      <c r="D32" s="59" t="s">
        <v>25</v>
      </c>
      <c r="E32" s="60" t="s">
        <v>169</v>
      </c>
      <c r="F32" s="61"/>
      <c r="G32" s="61"/>
      <c r="H32" s="62">
        <v>4.8899999999999801</v>
      </c>
      <c r="I32" s="61"/>
      <c r="J32" s="63" t="s">
        <v>170</v>
      </c>
      <c r="K32" s="64" t="s">
        <v>75</v>
      </c>
      <c r="L32" s="65">
        <v>4</v>
      </c>
      <c r="M32" s="66">
        <v>29.05</v>
      </c>
      <c r="N32" s="65">
        <v>116.2</v>
      </c>
      <c r="O32" s="56"/>
      <c r="P32" s="15" t="e">
        <f>SUMIF('[1]Planned Maint v6.2 CSV File'!A:A,J32,'[1]Planned Maint v6.2 CSV File'!I:I)</f>
        <v>#VALUE!</v>
      </c>
      <c r="Q32" s="16" t="e">
        <f>IF(J32="PROV SUM",N32,L32*P32)</f>
        <v>#VALUE!</v>
      </c>
      <c r="R32" s="52">
        <f>IF(J32="Prov Sum","",IF(MATCH(J32,'[1]Packet Rate Library'!J:J,0),VLOOKUP(J32,'[1]Packet Rate Library'!J:T,9,FALSE),""))</f>
        <v>0</v>
      </c>
      <c r="S32" s="53">
        <v>25.752824999999998</v>
      </c>
      <c r="T32" s="16">
        <f>IF(J32="SC024",N32,IF(ISERROR(S32),"",IF(J32="PROV SUM",N32,L32*S32)))</f>
        <v>103.01129999999999</v>
      </c>
      <c r="V32" s="64" t="s">
        <v>75</v>
      </c>
      <c r="W32" s="65">
        <v>4</v>
      </c>
      <c r="X32" s="53">
        <v>25.752824999999998</v>
      </c>
      <c r="Y32" s="91">
        <f t="shared" si="0"/>
        <v>103.01129999999999</v>
      </c>
      <c r="Z32" s="26"/>
      <c r="AA32" s="100">
        <v>0</v>
      </c>
      <c r="AB32" s="101">
        <f t="shared" si="1"/>
        <v>0</v>
      </c>
      <c r="AC32" s="103">
        <v>0</v>
      </c>
      <c r="AD32" s="104">
        <f t="shared" si="2"/>
        <v>0</v>
      </c>
      <c r="AE32" s="157">
        <f t="shared" si="3"/>
        <v>0</v>
      </c>
    </row>
    <row r="33" spans="1:31" ht="135.75" thickBot="1" x14ac:dyDescent="0.3">
      <c r="A33" s="22"/>
      <c r="B33" s="57" t="s">
        <v>511</v>
      </c>
      <c r="C33" s="58" t="s">
        <v>164</v>
      </c>
      <c r="D33" s="59" t="s">
        <v>25</v>
      </c>
      <c r="E33" s="60" t="s">
        <v>171</v>
      </c>
      <c r="F33" s="61"/>
      <c r="G33" s="61"/>
      <c r="H33" s="62">
        <v>4.8999999999999799</v>
      </c>
      <c r="I33" s="61"/>
      <c r="J33" s="63" t="s">
        <v>172</v>
      </c>
      <c r="K33" s="64" t="s">
        <v>75</v>
      </c>
      <c r="L33" s="65">
        <v>26</v>
      </c>
      <c r="M33" s="66">
        <v>35.61</v>
      </c>
      <c r="N33" s="65">
        <v>925.86</v>
      </c>
      <c r="O33" s="56"/>
      <c r="P33" s="15" t="e">
        <f>SUMIF('[1]Planned Maint v6.2 CSV File'!A:A,J33,'[1]Planned Maint v6.2 CSV File'!I:I)</f>
        <v>#VALUE!</v>
      </c>
      <c r="Q33" s="16" t="e">
        <f>IF(J33="PROV SUM",N33,L33*P33)</f>
        <v>#VALUE!</v>
      </c>
      <c r="R33" s="52">
        <f>IF(J33="Prov Sum","",IF(MATCH(J33,'[1]Packet Rate Library'!J:J,0),VLOOKUP(J33,'[1]Packet Rate Library'!J:T,9,FALSE),""))</f>
        <v>0</v>
      </c>
      <c r="S33" s="53">
        <v>31.568264999999997</v>
      </c>
      <c r="T33" s="16">
        <f>IF(J33="SC024",N33,IF(ISERROR(S33),"",IF(J33="PROV SUM",N33,L33*S33)))</f>
        <v>820.77488999999991</v>
      </c>
      <c r="V33" s="64" t="s">
        <v>75</v>
      </c>
      <c r="W33" s="65">
        <v>26</v>
      </c>
      <c r="X33" s="53">
        <v>31.568264999999997</v>
      </c>
      <c r="Y33" s="91">
        <f t="shared" si="0"/>
        <v>820.77488999999991</v>
      </c>
      <c r="Z33" s="26"/>
      <c r="AA33" s="100">
        <v>0</v>
      </c>
      <c r="AB33" s="101">
        <f t="shared" si="1"/>
        <v>0</v>
      </c>
      <c r="AC33" s="103">
        <v>0</v>
      </c>
      <c r="AD33" s="104">
        <f t="shared" si="2"/>
        <v>0</v>
      </c>
      <c r="AE33" s="157">
        <f t="shared" si="3"/>
        <v>0</v>
      </c>
    </row>
    <row r="34" spans="1:31" ht="31.5" thickBot="1" x14ac:dyDescent="0.3">
      <c r="A34" s="22"/>
      <c r="B34" s="57" t="s">
        <v>511</v>
      </c>
      <c r="C34" s="58" t="s">
        <v>164</v>
      </c>
      <c r="D34" s="59" t="s">
        <v>25</v>
      </c>
      <c r="E34" s="60" t="s">
        <v>516</v>
      </c>
      <c r="F34" s="61"/>
      <c r="G34" s="61"/>
      <c r="H34" s="62">
        <v>4.2930000000000001</v>
      </c>
      <c r="I34" s="61"/>
      <c r="J34" s="63" t="s">
        <v>380</v>
      </c>
      <c r="K34" s="64" t="s">
        <v>381</v>
      </c>
      <c r="L34" s="65">
        <v>1</v>
      </c>
      <c r="M34" s="66">
        <v>300</v>
      </c>
      <c r="N34" s="65">
        <v>300</v>
      </c>
      <c r="O34" s="56"/>
      <c r="P34" s="15" t="e">
        <f>SUMIF('[1]Planned Maint v6.2 CSV File'!A:A,J34,'[1]Planned Maint v6.2 CSV File'!I:I)</f>
        <v>#VALUE!</v>
      </c>
      <c r="Q34" s="16">
        <f>IF(J34="PROV SUM",N34,L34*P34)</f>
        <v>300</v>
      </c>
      <c r="R34" s="52" t="str">
        <f>IF(J34="Prov Sum","",IF(MATCH(J34,'[1]Packet Rate Library'!J:J,0),VLOOKUP(J34,'[1]Packet Rate Library'!J:T,9,FALSE),""))</f>
        <v/>
      </c>
      <c r="S34" s="53" t="s">
        <v>382</v>
      </c>
      <c r="T34" s="16">
        <f>IF(J34="SC024",N34,IF(ISERROR(S34),"",IF(J34="PROV SUM",N34,L34*S34)))</f>
        <v>300</v>
      </c>
      <c r="V34" s="64" t="s">
        <v>381</v>
      </c>
      <c r="W34" s="65">
        <v>1</v>
      </c>
      <c r="X34" s="53" t="s">
        <v>382</v>
      </c>
      <c r="Y34" s="91">
        <v>300</v>
      </c>
      <c r="Z34" s="26"/>
      <c r="AA34" s="100">
        <v>0</v>
      </c>
      <c r="AB34" s="101">
        <f t="shared" si="1"/>
        <v>0</v>
      </c>
      <c r="AC34" s="103">
        <v>0</v>
      </c>
      <c r="AD34" s="104">
        <f t="shared" si="2"/>
        <v>0</v>
      </c>
      <c r="AE34" s="157">
        <f t="shared" si="3"/>
        <v>0</v>
      </c>
    </row>
    <row r="35" spans="1:31" ht="15.75" thickBot="1" x14ac:dyDescent="0.3">
      <c r="A35" s="22"/>
      <c r="B35" s="57" t="s">
        <v>511</v>
      </c>
      <c r="C35" s="58" t="s">
        <v>24</v>
      </c>
      <c r="D35" s="59" t="s">
        <v>379</v>
      </c>
      <c r="E35" s="60"/>
      <c r="F35" s="61"/>
      <c r="G35" s="61"/>
      <c r="H35" s="62"/>
      <c r="I35" s="61"/>
      <c r="J35" s="63"/>
      <c r="K35" s="64"/>
      <c r="L35" s="65"/>
      <c r="M35" s="63"/>
      <c r="N35" s="65"/>
      <c r="O35" s="56"/>
      <c r="P35" s="35"/>
      <c r="Q35" s="55"/>
      <c r="R35" s="55"/>
      <c r="S35" s="55"/>
      <c r="T35" s="55"/>
      <c r="V35" s="64"/>
      <c r="W35" s="65"/>
      <c r="X35" s="55"/>
      <c r="Y35" s="91">
        <f t="shared" si="0"/>
        <v>0</v>
      </c>
      <c r="Z35" s="26"/>
      <c r="AA35" s="100">
        <v>0</v>
      </c>
      <c r="AB35" s="101">
        <f t="shared" si="1"/>
        <v>0</v>
      </c>
      <c r="AC35" s="103">
        <v>0</v>
      </c>
      <c r="AD35" s="104">
        <f t="shared" si="2"/>
        <v>0</v>
      </c>
      <c r="AE35" s="157">
        <f t="shared" si="3"/>
        <v>0</v>
      </c>
    </row>
    <row r="36" spans="1:31" ht="165.75" thickBot="1" x14ac:dyDescent="0.3">
      <c r="A36" s="29"/>
      <c r="B36" s="67" t="s">
        <v>511</v>
      </c>
      <c r="C36" s="67" t="s">
        <v>24</v>
      </c>
      <c r="D36" s="68" t="s">
        <v>25</v>
      </c>
      <c r="E36" s="69" t="s">
        <v>26</v>
      </c>
      <c r="F36" s="70"/>
      <c r="G36" s="70"/>
      <c r="H36" s="71">
        <v>2.1</v>
      </c>
      <c r="I36" s="70"/>
      <c r="J36" s="72" t="s">
        <v>27</v>
      </c>
      <c r="K36" s="70" t="s">
        <v>28</v>
      </c>
      <c r="L36" s="73">
        <v>256</v>
      </c>
      <c r="M36" s="74">
        <v>12.92</v>
      </c>
      <c r="N36" s="75">
        <v>3307.52</v>
      </c>
      <c r="O36" s="26"/>
      <c r="P36" s="15" t="e">
        <f>SUMIF('[1]Planned Maint v6.2 CSV File'!A:A,J36,'[1]Planned Maint v6.2 CSV File'!I:I)</f>
        <v>#VALUE!</v>
      </c>
      <c r="Q36" s="16" t="e">
        <f>IF(J36="PROV SUM",N36,L36*P36)</f>
        <v>#VALUE!</v>
      </c>
      <c r="R36" s="52">
        <f>IF(J36="Prov Sum","",IF(MATCH(J36,'[1]Packet Rate Library'!J:J,0),VLOOKUP(J36,'[1]Packet Rate Library'!J:T,9,FALSE),""))</f>
        <v>0</v>
      </c>
      <c r="S36" s="53">
        <v>16.4084</v>
      </c>
      <c r="T36" s="16">
        <f>IF(J36="SC024",N36,IF(ISERROR(S36),"",IF(J36="PROV SUM",N36,L36*S36)))</f>
        <v>4200.5504000000001</v>
      </c>
      <c r="V36" s="70" t="s">
        <v>28</v>
      </c>
      <c r="W36" s="73">
        <v>256</v>
      </c>
      <c r="X36" s="53">
        <v>16.4084</v>
      </c>
      <c r="Y36" s="91">
        <f t="shared" si="0"/>
        <v>4200.5504000000001</v>
      </c>
      <c r="Z36" s="26"/>
      <c r="AA36" s="100">
        <v>0</v>
      </c>
      <c r="AB36" s="101">
        <f t="shared" si="1"/>
        <v>0</v>
      </c>
      <c r="AC36" s="103">
        <v>0</v>
      </c>
      <c r="AD36" s="104">
        <f t="shared" si="2"/>
        <v>0</v>
      </c>
      <c r="AE36" s="157">
        <f t="shared" si="3"/>
        <v>0</v>
      </c>
    </row>
    <row r="37" spans="1:31" ht="30.75" thickBot="1" x14ac:dyDescent="0.3">
      <c r="A37" s="29"/>
      <c r="B37" s="67" t="s">
        <v>511</v>
      </c>
      <c r="C37" s="67" t="s">
        <v>24</v>
      </c>
      <c r="D37" s="68" t="s">
        <v>25</v>
      </c>
      <c r="E37" s="69" t="s">
        <v>29</v>
      </c>
      <c r="F37" s="70"/>
      <c r="G37" s="70"/>
      <c r="H37" s="71">
        <v>2.5</v>
      </c>
      <c r="I37" s="70"/>
      <c r="J37" s="72" t="s">
        <v>30</v>
      </c>
      <c r="K37" s="70" t="s">
        <v>31</v>
      </c>
      <c r="L37" s="73">
        <v>1</v>
      </c>
      <c r="M37" s="74">
        <v>420</v>
      </c>
      <c r="N37" s="75">
        <v>420</v>
      </c>
      <c r="O37" s="26"/>
      <c r="P37" s="15" t="e">
        <f>SUMIF('[1]Planned Maint v6.2 CSV File'!A:A,J37,'[1]Planned Maint v6.2 CSV File'!I:I)</f>
        <v>#VALUE!</v>
      </c>
      <c r="Q37" s="16" t="e">
        <f>IF(J37="PROV SUM",N37,L37*P37)</f>
        <v>#VALUE!</v>
      </c>
      <c r="R37" s="52">
        <f>IF(J37="Prov Sum","",IF(MATCH(J37,'[1]Packet Rate Library'!J:J,0),VLOOKUP(J37,'[1]Packet Rate Library'!J:T,9,FALSE),""))</f>
        <v>0</v>
      </c>
      <c r="S37" s="53">
        <v>533.4</v>
      </c>
      <c r="T37" s="16">
        <f>IF(J37="SC024",N37,IF(ISERROR(S37),"",IF(J37="PROV SUM",N37,L37*S37)))</f>
        <v>533.4</v>
      </c>
      <c r="V37" s="70" t="s">
        <v>31</v>
      </c>
      <c r="W37" s="73">
        <v>1</v>
      </c>
      <c r="X37" s="53">
        <v>533.4</v>
      </c>
      <c r="Y37" s="91">
        <f t="shared" si="0"/>
        <v>533.4</v>
      </c>
      <c r="Z37" s="26"/>
      <c r="AA37" s="100">
        <v>0</v>
      </c>
      <c r="AB37" s="101">
        <f t="shared" si="1"/>
        <v>0</v>
      </c>
      <c r="AC37" s="103">
        <v>0</v>
      </c>
      <c r="AD37" s="104">
        <f t="shared" si="2"/>
        <v>0</v>
      </c>
      <c r="AE37" s="157">
        <f t="shared" si="3"/>
        <v>0</v>
      </c>
    </row>
    <row r="38" spans="1:31" ht="15.75" thickBot="1" x14ac:dyDescent="0.3">
      <c r="A38" s="29"/>
      <c r="B38" s="67" t="s">
        <v>511</v>
      </c>
      <c r="C38" s="67" t="s">
        <v>24</v>
      </c>
      <c r="D38" s="68" t="s">
        <v>25</v>
      </c>
      <c r="E38" s="69" t="s">
        <v>32</v>
      </c>
      <c r="F38" s="70"/>
      <c r="G38" s="70"/>
      <c r="H38" s="71">
        <v>2.6</v>
      </c>
      <c r="I38" s="70"/>
      <c r="J38" s="72" t="s">
        <v>33</v>
      </c>
      <c r="K38" s="70" t="s">
        <v>31</v>
      </c>
      <c r="L38" s="73">
        <v>2</v>
      </c>
      <c r="M38" s="74">
        <v>50</v>
      </c>
      <c r="N38" s="75">
        <v>100</v>
      </c>
      <c r="O38" s="26"/>
      <c r="P38" s="15" t="e">
        <f>SUMIF('[1]Planned Maint v6.2 CSV File'!A:A,J38,'[1]Planned Maint v6.2 CSV File'!I:I)</f>
        <v>#VALUE!</v>
      </c>
      <c r="Q38" s="16" t="e">
        <f>IF(J38="PROV SUM",N38,L38*P38)</f>
        <v>#VALUE!</v>
      </c>
      <c r="R38" s="52">
        <f>IF(J38="Prov Sum","",IF(MATCH(J38,'[1]Packet Rate Library'!J:J,0),VLOOKUP(J38,'[1]Packet Rate Library'!J:T,9,FALSE),""))</f>
        <v>0</v>
      </c>
      <c r="S38" s="53">
        <v>63.5</v>
      </c>
      <c r="T38" s="16">
        <f>IF(J38="SC024",N38,IF(ISERROR(S38),"",IF(J38="PROV SUM",N38,L38*S38)))</f>
        <v>127</v>
      </c>
      <c r="V38" s="70" t="s">
        <v>31</v>
      </c>
      <c r="W38" s="73">
        <v>2</v>
      </c>
      <c r="X38" s="53">
        <v>63.5</v>
      </c>
      <c r="Y38" s="91">
        <f t="shared" si="0"/>
        <v>127</v>
      </c>
      <c r="Z38" s="26"/>
      <c r="AA38" s="100">
        <v>0</v>
      </c>
      <c r="AB38" s="101">
        <f t="shared" si="1"/>
        <v>0</v>
      </c>
      <c r="AC38" s="103">
        <v>0</v>
      </c>
      <c r="AD38" s="104">
        <f t="shared" si="2"/>
        <v>0</v>
      </c>
      <c r="AE38" s="157">
        <f t="shared" si="3"/>
        <v>0</v>
      </c>
    </row>
    <row r="39" spans="1:31" ht="30.75" thickBot="1" x14ac:dyDescent="0.3">
      <c r="A39" s="29"/>
      <c r="B39" s="67" t="s">
        <v>511</v>
      </c>
      <c r="C39" s="67" t="s">
        <v>24</v>
      </c>
      <c r="D39" s="68" t="s">
        <v>25</v>
      </c>
      <c r="E39" s="69" t="s">
        <v>41</v>
      </c>
      <c r="F39" s="70"/>
      <c r="G39" s="70"/>
      <c r="H39" s="71">
        <v>2.16</v>
      </c>
      <c r="I39" s="70"/>
      <c r="J39" s="72" t="s">
        <v>42</v>
      </c>
      <c r="K39" s="70" t="s">
        <v>31</v>
      </c>
      <c r="L39" s="73">
        <v>1</v>
      </c>
      <c r="M39" s="74">
        <v>379.8</v>
      </c>
      <c r="N39" s="75">
        <v>379.8</v>
      </c>
      <c r="O39" s="26"/>
      <c r="P39" s="15" t="e">
        <f>SUMIF('[1]Planned Maint v6.2 CSV File'!A:A,J39,'[1]Planned Maint v6.2 CSV File'!I:I)</f>
        <v>#VALUE!</v>
      </c>
      <c r="Q39" s="16" t="e">
        <f>IF(J39="PROV SUM",N39,L39*P39)</f>
        <v>#VALUE!</v>
      </c>
      <c r="R39" s="52">
        <f>IF(J39="Prov Sum","",IF(MATCH(J39,'[1]Packet Rate Library'!J:J,0),VLOOKUP(J39,'[1]Packet Rate Library'!J:T,9,FALSE),""))</f>
        <v>0</v>
      </c>
      <c r="S39" s="53">
        <v>482.346</v>
      </c>
      <c r="T39" s="16">
        <f>IF(J39="SC024",N39,IF(ISERROR(S39),"",IF(J39="PROV SUM",N39,L39*S39)))</f>
        <v>482.346</v>
      </c>
      <c r="V39" s="70" t="s">
        <v>31</v>
      </c>
      <c r="W39" s="73">
        <v>1</v>
      </c>
      <c r="X39" s="53">
        <v>482.346</v>
      </c>
      <c r="Y39" s="91">
        <f t="shared" si="0"/>
        <v>482.346</v>
      </c>
      <c r="Z39" s="26"/>
      <c r="AA39" s="100">
        <v>0</v>
      </c>
      <c r="AB39" s="101">
        <f t="shared" si="1"/>
        <v>0</v>
      </c>
      <c r="AC39" s="103">
        <v>0</v>
      </c>
      <c r="AD39" s="104">
        <f t="shared" si="2"/>
        <v>0</v>
      </c>
      <c r="AE39" s="157">
        <f t="shared" si="3"/>
        <v>0</v>
      </c>
    </row>
    <row r="40" spans="1:31" ht="75.75" thickBot="1" x14ac:dyDescent="0.3">
      <c r="A40" s="29"/>
      <c r="B40" s="67" t="s">
        <v>489</v>
      </c>
      <c r="C40" s="67" t="s">
        <v>24</v>
      </c>
      <c r="D40" s="68" t="s">
        <v>25</v>
      </c>
      <c r="E40" s="69" t="s">
        <v>383</v>
      </c>
      <c r="F40" s="70"/>
      <c r="G40" s="70"/>
      <c r="H40" s="71"/>
      <c r="I40" s="70"/>
      <c r="J40" s="72" t="s">
        <v>384</v>
      </c>
      <c r="K40" s="70" t="s">
        <v>31</v>
      </c>
      <c r="L40" s="73"/>
      <c r="M40" s="74">
        <v>4.8300000000000003E-2</v>
      </c>
      <c r="N40" s="75">
        <f>VLOOKUP(B40,'[1]Project Overheads &amp; Scaffold'!$W:$AI,13,FALSE)</f>
        <v>0</v>
      </c>
      <c r="O40" s="26"/>
      <c r="P40" s="15" t="e">
        <f>SUMIF('[1]Planned Maint v6.2 CSV File'!A:A,J40,'[1]Planned Maint v6.2 CSV File'!I:I)</f>
        <v>#VALUE!</v>
      </c>
      <c r="Q40" s="16" t="e">
        <f>IF(J40="PROV SUM",N40,L40*P40)</f>
        <v>#VALUE!</v>
      </c>
      <c r="R40" s="52" t="e">
        <f>IF(J40="Prov Sum","",IF(MATCH(J40,'[1]Packet Rate Library'!J:J,0),VLOOKUP(J40,'[1]Packet Rate Library'!J:T,9,FALSE),""))</f>
        <v>#N/A</v>
      </c>
      <c r="S40" s="53" t="e">
        <v>#N/A</v>
      </c>
      <c r="T40" s="16">
        <f>IF(J40="SC024",N40,IF(ISERROR(S40),"",IF(J40="PROV SUM",N40,L40*S40)))</f>
        <v>0</v>
      </c>
      <c r="V40" s="70" t="s">
        <v>31</v>
      </c>
      <c r="W40" s="73"/>
      <c r="X40" s="53" t="e">
        <v>#N/A</v>
      </c>
      <c r="Y40" s="91"/>
      <c r="Z40" s="26"/>
      <c r="AA40" s="100">
        <v>0</v>
      </c>
      <c r="AB40" s="101">
        <f t="shared" si="1"/>
        <v>0</v>
      </c>
      <c r="AC40" s="103">
        <v>0</v>
      </c>
      <c r="AD40" s="104">
        <f t="shared" si="2"/>
        <v>0</v>
      </c>
      <c r="AE40" s="157">
        <f t="shared" si="3"/>
        <v>0</v>
      </c>
    </row>
    <row r="41" spans="1:31" ht="15.75" thickBot="1" x14ac:dyDescent="0.3">
      <c r="A41" s="29"/>
      <c r="B41" s="76" t="s">
        <v>511</v>
      </c>
      <c r="C41" s="67" t="s">
        <v>312</v>
      </c>
      <c r="D41" s="68" t="s">
        <v>379</v>
      </c>
      <c r="E41" s="69"/>
      <c r="F41" s="70"/>
      <c r="G41" s="70"/>
      <c r="H41" s="71"/>
      <c r="I41" s="70"/>
      <c r="J41" s="72"/>
      <c r="K41" s="70"/>
      <c r="L41" s="73"/>
      <c r="M41" s="72"/>
      <c r="N41" s="75"/>
      <c r="O41" s="26"/>
      <c r="P41" s="24"/>
      <c r="Q41" s="50"/>
      <c r="R41" s="50"/>
      <c r="S41" s="50"/>
      <c r="T41" s="50"/>
      <c r="V41" s="70"/>
      <c r="W41" s="73"/>
      <c r="X41" s="50"/>
      <c r="Y41" s="91">
        <f t="shared" si="0"/>
        <v>0</v>
      </c>
      <c r="Z41" s="26"/>
      <c r="AA41" s="100">
        <v>0</v>
      </c>
      <c r="AB41" s="101">
        <f t="shared" si="1"/>
        <v>0</v>
      </c>
      <c r="AC41" s="103">
        <v>0</v>
      </c>
      <c r="AD41" s="104">
        <f t="shared" si="2"/>
        <v>0</v>
      </c>
      <c r="AE41" s="157">
        <f t="shared" si="3"/>
        <v>0</v>
      </c>
    </row>
    <row r="42" spans="1:31" ht="120.75" thickBot="1" x14ac:dyDescent="0.3">
      <c r="A42" s="29"/>
      <c r="B42" s="76" t="s">
        <v>511</v>
      </c>
      <c r="C42" s="67" t="s">
        <v>312</v>
      </c>
      <c r="D42" s="68" t="s">
        <v>25</v>
      </c>
      <c r="E42" s="69" t="s">
        <v>444</v>
      </c>
      <c r="F42" s="70"/>
      <c r="G42" s="70"/>
      <c r="H42" s="71">
        <v>7.79</v>
      </c>
      <c r="I42" s="70"/>
      <c r="J42" s="72" t="s">
        <v>318</v>
      </c>
      <c r="K42" s="70" t="s">
        <v>104</v>
      </c>
      <c r="L42" s="73">
        <v>7</v>
      </c>
      <c r="M42" s="77">
        <v>93.18</v>
      </c>
      <c r="N42" s="75">
        <v>652.26</v>
      </c>
      <c r="O42" s="26"/>
      <c r="P42" s="15" t="e">
        <f>SUMIF('[1]Planned Maint v6.2 CSV File'!A:A,J42,'[1]Planned Maint v6.2 CSV File'!I:I)</f>
        <v>#VALUE!</v>
      </c>
      <c r="Q42" s="16" t="e">
        <f>IF(J42="PROV SUM",N42,L42*P42)</f>
        <v>#VALUE!</v>
      </c>
      <c r="R42" s="52">
        <f>IF(J42="Prov Sum","",IF(MATCH(J42,'[1]Packet Rate Library'!J:J,0),VLOOKUP(J42,'[1]Packet Rate Library'!J:T,9,FALSE),""))</f>
        <v>0</v>
      </c>
      <c r="S42" s="53">
        <v>76.500780000000006</v>
      </c>
      <c r="T42" s="16">
        <f>IF(J42="SC024",N42,IF(ISERROR(S42),"",IF(J42="PROV SUM",N42,L42*S42)))</f>
        <v>535.50546000000008</v>
      </c>
      <c r="V42" s="70" t="s">
        <v>104</v>
      </c>
      <c r="W42" s="73">
        <v>7</v>
      </c>
      <c r="X42" s="53">
        <v>76.500780000000006</v>
      </c>
      <c r="Y42" s="91">
        <f t="shared" si="0"/>
        <v>535.50546000000008</v>
      </c>
      <c r="Z42" s="26"/>
      <c r="AA42" s="100">
        <v>0</v>
      </c>
      <c r="AB42" s="101">
        <f t="shared" si="1"/>
        <v>0</v>
      </c>
      <c r="AC42" s="103">
        <v>0</v>
      </c>
      <c r="AD42" s="104">
        <f t="shared" si="2"/>
        <v>0</v>
      </c>
      <c r="AE42" s="157">
        <f t="shared" si="3"/>
        <v>0</v>
      </c>
    </row>
    <row r="43" spans="1:31" ht="90.75" thickBot="1" x14ac:dyDescent="0.3">
      <c r="A43" s="29"/>
      <c r="B43" s="76" t="s">
        <v>511</v>
      </c>
      <c r="C43" s="67" t="s">
        <v>312</v>
      </c>
      <c r="D43" s="68" t="s">
        <v>25</v>
      </c>
      <c r="E43" s="69" t="s">
        <v>190</v>
      </c>
      <c r="F43" s="70"/>
      <c r="G43" s="70"/>
      <c r="H43" s="71">
        <v>7.2440000000000504</v>
      </c>
      <c r="I43" s="70"/>
      <c r="J43" s="72" t="s">
        <v>191</v>
      </c>
      <c r="K43" s="70" t="s">
        <v>104</v>
      </c>
      <c r="L43" s="73">
        <v>17</v>
      </c>
      <c r="M43" s="72">
        <v>44.12</v>
      </c>
      <c r="N43" s="75">
        <v>750.04</v>
      </c>
      <c r="O43" s="26"/>
      <c r="P43" s="15" t="e">
        <f>SUMIF('[1]Planned Maint v6.2 CSV File'!A:A,J43,'[1]Planned Maint v6.2 CSV File'!I:I)</f>
        <v>#VALUE!</v>
      </c>
      <c r="Q43" s="16" t="e">
        <f>IF(J43="PROV SUM",N43,L43*P43)</f>
        <v>#VALUE!</v>
      </c>
      <c r="R43" s="52">
        <f>IF(J43="Prov Sum","",IF(MATCH(J43,'[1]Packet Rate Library'!J:J,0),VLOOKUP(J43,'[1]Packet Rate Library'!J:T,9,FALSE),""))</f>
        <v>0</v>
      </c>
      <c r="S43" s="53">
        <v>31.986999999999998</v>
      </c>
      <c r="T43" s="16">
        <f>IF(J43="SC024",N43,IF(ISERROR(S43),"",IF(J43="PROV SUM",N43,L43*S43)))</f>
        <v>543.779</v>
      </c>
      <c r="V43" s="70" t="s">
        <v>104</v>
      </c>
      <c r="W43" s="73">
        <v>17</v>
      </c>
      <c r="X43" s="53">
        <v>31.986999999999998</v>
      </c>
      <c r="Y43" s="91">
        <f t="shared" si="0"/>
        <v>543.779</v>
      </c>
      <c r="Z43" s="26"/>
      <c r="AA43" s="100">
        <v>0</v>
      </c>
      <c r="AB43" s="101">
        <f t="shared" si="1"/>
        <v>0</v>
      </c>
      <c r="AC43" s="103">
        <v>0</v>
      </c>
      <c r="AD43" s="104">
        <f t="shared" si="2"/>
        <v>0</v>
      </c>
      <c r="AE43" s="157">
        <f t="shared" si="3"/>
        <v>0</v>
      </c>
    </row>
    <row r="44" spans="1:31" ht="31.5" thickBot="1" x14ac:dyDescent="0.3">
      <c r="A44" s="29"/>
      <c r="B44" s="76" t="s">
        <v>511</v>
      </c>
      <c r="C44" s="31" t="s">
        <v>312</v>
      </c>
      <c r="D44" s="32" t="s">
        <v>25</v>
      </c>
      <c r="E44" s="33" t="s">
        <v>517</v>
      </c>
      <c r="F44" s="29"/>
      <c r="G44" s="29"/>
      <c r="H44" s="34">
        <v>7.3159999999999998</v>
      </c>
      <c r="I44" s="29"/>
      <c r="J44" s="35" t="s">
        <v>380</v>
      </c>
      <c r="K44" s="29" t="s">
        <v>381</v>
      </c>
      <c r="L44" s="36">
        <v>1</v>
      </c>
      <c r="M44" s="35">
        <v>400</v>
      </c>
      <c r="N44" s="25">
        <v>400</v>
      </c>
      <c r="O44" s="26"/>
      <c r="P44" s="15" t="e">
        <f>SUMIF('[1]Planned Maint v6.2 CSV File'!A:A,J44,'[1]Planned Maint v6.2 CSV File'!I:I)</f>
        <v>#VALUE!</v>
      </c>
      <c r="Q44" s="16">
        <f>IF(J44="PROV SUM",N44,L44*P44)</f>
        <v>400</v>
      </c>
      <c r="R44" s="52" t="str">
        <f>IF(J44="Prov Sum","",IF(MATCH(J44,'[1]Packet Rate Library'!J:J,0),VLOOKUP(J44,'[1]Packet Rate Library'!J:T,9,FALSE),""))</f>
        <v/>
      </c>
      <c r="S44" s="53" t="s">
        <v>382</v>
      </c>
      <c r="T44" s="16">
        <f>IF(J44="SC024",N44,IF(ISERROR(S44),"",IF(J44="PROV SUM",N44,L44*S44)))</f>
        <v>400</v>
      </c>
      <c r="V44" s="29" t="s">
        <v>381</v>
      </c>
      <c r="W44" s="36">
        <v>1</v>
      </c>
      <c r="X44" s="53" t="s">
        <v>382</v>
      </c>
      <c r="Y44" s="91">
        <v>400</v>
      </c>
      <c r="Z44" s="26"/>
      <c r="AA44" s="100">
        <v>0</v>
      </c>
      <c r="AB44" s="101">
        <f t="shared" si="1"/>
        <v>0</v>
      </c>
      <c r="AC44" s="103">
        <v>0</v>
      </c>
      <c r="AD44" s="104">
        <f t="shared" si="2"/>
        <v>0</v>
      </c>
      <c r="AE44" s="157">
        <f t="shared" si="3"/>
        <v>0</v>
      </c>
    </row>
    <row r="45" spans="1:31" ht="15.75" thickBot="1" x14ac:dyDescent="0.3"/>
    <row r="46" spans="1:31" ht="15.75" thickBot="1" x14ac:dyDescent="0.3">
      <c r="S46" s="88" t="s">
        <v>5</v>
      </c>
      <c r="T46" s="89">
        <f>SUM(T8:T44)</f>
        <v>13952.164913000002</v>
      </c>
      <c r="U46" s="84"/>
      <c r="V46" s="29"/>
      <c r="W46" s="36"/>
      <c r="X46" s="88" t="s">
        <v>5</v>
      </c>
      <c r="Y46" s="89">
        <f>SUM(Y8:Y44)</f>
        <v>13952.164913000002</v>
      </c>
      <c r="Z46" s="26"/>
      <c r="AA46" s="98"/>
      <c r="AB46" s="143">
        <f>SUM(AB8:AB44)</f>
        <v>0</v>
      </c>
      <c r="AC46" s="98"/>
      <c r="AD46" s="144">
        <f>SUM(AD8:AD44)</f>
        <v>0</v>
      </c>
      <c r="AE46" s="156">
        <f>SUM(AE8:AE44)</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5 S17:S24 S26:S29 S31:S34 S36:S40 S42:S44 X8:X9 X11 X13:X15 X17:X24 X26:X29 X31:X34 X36:X40 X42:X44" xr:uid="{00000000-0002-0000-1600-000000000000}">
      <formula1>P8</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3:AE66"/>
  <sheetViews>
    <sheetView topLeftCell="C52" zoomScale="70" zoomScaleNormal="70" workbookViewId="0">
      <selection activeCell="S8" sqref="S8:S64"/>
    </sheetView>
  </sheetViews>
  <sheetFormatPr defaultRowHeight="15" x14ac:dyDescent="0.25"/>
  <cols>
    <col min="1" max="1" width="14.5703125" hidden="1" customWidth="1"/>
    <col min="2" max="2" width="18.140625" customWidth="1"/>
    <col min="3" max="3" width="20.5703125" customWidth="1"/>
    <col min="4" max="4" width="11.5703125" customWidth="1"/>
    <col min="5" max="5" width="65.42578125" customWidth="1"/>
    <col min="6" max="7" width="0" hidden="1" customWidth="1"/>
    <col min="8" max="8" width="18.7109375" hidden="1" customWidth="1"/>
    <col min="9" max="9" width="0" hidden="1" customWidth="1"/>
    <col min="10" max="10" width="12.28515625" hidden="1" customWidth="1"/>
    <col min="11" max="11" width="11.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 customWidth="1"/>
    <col min="20" max="20" width="15.285156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5.85546875" customWidth="1"/>
    <col min="28" max="28" width="17.42578125" customWidth="1"/>
    <col min="29" max="29" width="15.85546875" customWidth="1"/>
    <col min="30" max="30" width="18.85546875" customWidth="1"/>
    <col min="31" max="31" width="20.5703125" customWidth="1"/>
  </cols>
  <sheetData>
    <row r="3" spans="1:31" ht="16.5" thickBot="1" x14ac:dyDescent="0.3">
      <c r="B3" s="109" t="s">
        <v>518</v>
      </c>
      <c r="C3" s="19"/>
      <c r="D3" s="20"/>
      <c r="E3" s="21"/>
      <c r="F3" s="22"/>
      <c r="G3" s="22"/>
      <c r="H3" s="23"/>
      <c r="I3" s="22"/>
      <c r="J3" s="24"/>
      <c r="K3" s="22"/>
      <c r="L3" s="25"/>
      <c r="M3" s="24"/>
      <c r="N3" s="25"/>
      <c r="O3" s="26"/>
      <c r="P3" s="27"/>
      <c r="Q3" s="28"/>
      <c r="R3" s="24"/>
      <c r="S3" s="24"/>
      <c r="T3" s="24"/>
    </row>
    <row r="4" spans="1:31" ht="15.75" thickBot="1" x14ac:dyDescent="0.3">
      <c r="A4" s="29"/>
      <c r="B4" s="98"/>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80</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111"/>
      <c r="C6" s="45"/>
      <c r="D6" s="45"/>
      <c r="E6" s="42"/>
      <c r="F6" s="42"/>
      <c r="G6" s="42"/>
      <c r="H6" s="47"/>
      <c r="I6" s="42"/>
      <c r="J6" s="42"/>
      <c r="K6" s="42"/>
      <c r="L6" s="139"/>
      <c r="M6" s="42"/>
      <c r="N6" s="139"/>
      <c r="O6" s="2"/>
      <c r="P6" s="27"/>
      <c r="Q6" s="28"/>
      <c r="R6" s="50"/>
      <c r="S6" s="50"/>
      <c r="T6" s="50"/>
      <c r="AA6" s="98"/>
      <c r="AB6" s="98"/>
      <c r="AC6" s="98"/>
      <c r="AD6" s="98"/>
    </row>
    <row r="7" spans="1:31" ht="15.75" thickBot="1" x14ac:dyDescent="0.3">
      <c r="A7" s="42" t="s">
        <v>436</v>
      </c>
      <c r="B7" s="5" t="s">
        <v>80</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80</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80</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59" si="0">W9*X9</f>
        <v>399.99552</v>
      </c>
      <c r="Z9" s="26"/>
      <c r="AA9" s="100">
        <v>0</v>
      </c>
      <c r="AB9" s="101">
        <f t="shared" ref="AB9:AB49" si="1">Y9*AA9</f>
        <v>0</v>
      </c>
      <c r="AC9" s="103">
        <v>0</v>
      </c>
      <c r="AD9" s="104">
        <f t="shared" ref="AD9:AD49" si="2">Y9*AC9</f>
        <v>0</v>
      </c>
      <c r="AE9" s="157">
        <f t="shared" ref="AE9:AE64" si="3">AB9-AD9</f>
        <v>0</v>
      </c>
    </row>
    <row r="10" spans="1:31" ht="15.75" thickBot="1" x14ac:dyDescent="0.3">
      <c r="A10" s="22"/>
      <c r="B10" s="5" t="s">
        <v>80</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80</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80</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20.75" thickBot="1" x14ac:dyDescent="0.3">
      <c r="A13" s="22"/>
      <c r="B13" s="5" t="s">
        <v>80</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80</v>
      </c>
      <c r="C14" s="6" t="s">
        <v>285</v>
      </c>
      <c r="D14" s="7" t="s">
        <v>25</v>
      </c>
      <c r="E14" s="153" t="s">
        <v>524</v>
      </c>
      <c r="F14" s="9"/>
      <c r="G14" s="9"/>
      <c r="H14" s="10">
        <v>5.1540000000000203</v>
      </c>
      <c r="I14" s="9"/>
      <c r="J14" s="11" t="s">
        <v>301</v>
      </c>
      <c r="K14" s="12" t="s">
        <v>79</v>
      </c>
      <c r="L14" s="51">
        <v>6</v>
      </c>
      <c r="M14" s="13">
        <v>16.28</v>
      </c>
      <c r="N14" s="14">
        <v>97.68</v>
      </c>
      <c r="O14" s="26"/>
      <c r="P14" s="15" t="e">
        <f>SUMIF('[1]Planned Maint v6.2 CSV File'!A:A,J14,'[1]Planned Maint v6.2 CSV File'!I:I)</f>
        <v>#VALUE!</v>
      </c>
      <c r="Q14" s="16" t="e">
        <f>IF(J14="PROV SUM",N14,L14*P14)</f>
        <v>#VALUE!</v>
      </c>
      <c r="R14" s="52">
        <f>IF(J14="Prov Sum","",IF(MATCH(J14,'[1]Packet Rate Library'!J:J,0),VLOOKUP(J14,'[1]Packet Rate Library'!J:T,9,FALSE),""))</f>
        <v>0</v>
      </c>
      <c r="S14" s="53">
        <v>13.714272000000001</v>
      </c>
      <c r="T14" s="16">
        <f>IF(J14="SC024",N14,IF(ISERROR(S14),"",IF(J14="PROV SUM",N14,L14*S14)))</f>
        <v>82.285632000000007</v>
      </c>
      <c r="V14" s="12" t="s">
        <v>79</v>
      </c>
      <c r="W14" s="51">
        <v>6</v>
      </c>
      <c r="X14" s="53">
        <v>13.714272000000001</v>
      </c>
      <c r="Y14" s="91">
        <f t="shared" si="0"/>
        <v>82.285632000000007</v>
      </c>
      <c r="Z14" s="26"/>
      <c r="AA14" s="100">
        <v>0</v>
      </c>
      <c r="AB14" s="101">
        <f t="shared" si="1"/>
        <v>0</v>
      </c>
      <c r="AC14" s="103">
        <v>0</v>
      </c>
      <c r="AD14" s="104">
        <f t="shared" si="2"/>
        <v>0</v>
      </c>
      <c r="AE14" s="157">
        <f t="shared" si="3"/>
        <v>0</v>
      </c>
    </row>
    <row r="15" spans="1:31" ht="15.75" thickBot="1" x14ac:dyDescent="0.3">
      <c r="A15" s="22"/>
      <c r="B15" s="5" t="s">
        <v>80</v>
      </c>
      <c r="C15" s="6" t="s">
        <v>285</v>
      </c>
      <c r="D15" s="7" t="s">
        <v>25</v>
      </c>
      <c r="E15" s="8" t="s">
        <v>519</v>
      </c>
      <c r="F15" s="9"/>
      <c r="G15" s="9"/>
      <c r="H15" s="10">
        <v>5.3879999999999999</v>
      </c>
      <c r="I15" s="9"/>
      <c r="J15" s="11" t="s">
        <v>380</v>
      </c>
      <c r="K15" s="12" t="s">
        <v>381</v>
      </c>
      <c r="L15" s="51">
        <v>1</v>
      </c>
      <c r="M15" s="13">
        <v>200</v>
      </c>
      <c r="N15" s="14">
        <v>200</v>
      </c>
      <c r="O15" s="26"/>
      <c r="P15" s="15" t="e">
        <f>SUMIF('[1]Planned Maint v6.2 CSV File'!A:A,J15,'[1]Planned Maint v6.2 CSV File'!I:I)</f>
        <v>#VALUE!</v>
      </c>
      <c r="Q15" s="16">
        <f>IF(J15="PROV SUM",N15,L15*P15)</f>
        <v>200</v>
      </c>
      <c r="R15" s="52" t="str">
        <f>IF(J15="Prov Sum","",IF(MATCH(J15,'[1]Packet Rate Library'!J:J,0),VLOOKUP(J15,'[1]Packet Rate Library'!J:T,9,FALSE),""))</f>
        <v/>
      </c>
      <c r="S15" s="53" t="s">
        <v>382</v>
      </c>
      <c r="T15" s="16">
        <f>IF(J15="SC024",N15,IF(ISERROR(S15),"",IF(J15="PROV SUM",N15,L15*S15)))</f>
        <v>200</v>
      </c>
      <c r="V15" s="12" t="s">
        <v>381</v>
      </c>
      <c r="W15" s="51">
        <v>1</v>
      </c>
      <c r="X15" s="53" t="s">
        <v>382</v>
      </c>
      <c r="Y15" s="91">
        <v>200</v>
      </c>
      <c r="Z15" s="26"/>
      <c r="AA15" s="100">
        <v>0</v>
      </c>
      <c r="AB15" s="101">
        <f t="shared" si="1"/>
        <v>0</v>
      </c>
      <c r="AC15" s="103">
        <v>0</v>
      </c>
      <c r="AD15" s="104">
        <f t="shared" si="2"/>
        <v>0</v>
      </c>
      <c r="AE15" s="157">
        <f t="shared" si="3"/>
        <v>0</v>
      </c>
    </row>
    <row r="16" spans="1:31" ht="15.75" thickBot="1" x14ac:dyDescent="0.3">
      <c r="A16" s="22"/>
      <c r="B16" s="5" t="s">
        <v>80</v>
      </c>
      <c r="C16" s="54" t="s">
        <v>189</v>
      </c>
      <c r="D16" s="7" t="s">
        <v>379</v>
      </c>
      <c r="E16" s="8"/>
      <c r="F16" s="9"/>
      <c r="G16" s="9"/>
      <c r="H16" s="10"/>
      <c r="I16" s="9"/>
      <c r="J16" s="11"/>
      <c r="K16" s="12"/>
      <c r="L16" s="51"/>
      <c r="M16" s="11"/>
      <c r="N16" s="51"/>
      <c r="O16" s="26"/>
      <c r="P16" s="35"/>
      <c r="Q16" s="55"/>
      <c r="R16" s="55"/>
      <c r="S16" s="55"/>
      <c r="T16" s="55"/>
      <c r="V16" s="12"/>
      <c r="W16" s="51"/>
      <c r="X16" s="55"/>
      <c r="Y16" s="91">
        <f t="shared" si="0"/>
        <v>0</v>
      </c>
      <c r="Z16" s="26"/>
      <c r="AA16" s="100">
        <v>0</v>
      </c>
      <c r="AB16" s="101">
        <f t="shared" si="1"/>
        <v>0</v>
      </c>
      <c r="AC16" s="103">
        <v>0</v>
      </c>
      <c r="AD16" s="104">
        <f t="shared" si="2"/>
        <v>0</v>
      </c>
      <c r="AE16" s="157">
        <f t="shared" si="3"/>
        <v>0</v>
      </c>
    </row>
    <row r="17" spans="1:31" ht="90.75" thickBot="1" x14ac:dyDescent="0.3">
      <c r="A17" s="22"/>
      <c r="B17" s="5" t="s">
        <v>80</v>
      </c>
      <c r="C17" s="54" t="s">
        <v>189</v>
      </c>
      <c r="D17" s="7" t="s">
        <v>25</v>
      </c>
      <c r="E17" s="8" t="s">
        <v>196</v>
      </c>
      <c r="F17" s="9"/>
      <c r="G17" s="9"/>
      <c r="H17" s="10">
        <v>6.1029999999999998</v>
      </c>
      <c r="I17" s="9"/>
      <c r="J17" s="11" t="s">
        <v>197</v>
      </c>
      <c r="K17" s="12" t="s">
        <v>104</v>
      </c>
      <c r="L17" s="51">
        <v>1</v>
      </c>
      <c r="M17" s="13">
        <v>59.11</v>
      </c>
      <c r="N17" s="51">
        <v>59.11</v>
      </c>
      <c r="O17" s="26"/>
      <c r="P17" s="15" t="e">
        <f>SUMIF('[1]Planned Maint v6.2 CSV File'!A:A,J17,'[1]Planned Maint v6.2 CSV File'!I:I)</f>
        <v>#VALUE!</v>
      </c>
      <c r="Q17" s="16" t="e">
        <f t="shared" ref="Q17:Q26" si="4">IF(J17="PROV SUM",N17,L17*P17)</f>
        <v>#VALUE!</v>
      </c>
      <c r="R17" s="52">
        <f>IF(J17="Prov Sum","",IF(MATCH(J17,'[1]Packet Rate Library'!J:J,0),VLOOKUP(J17,'[1]Packet Rate Library'!J:T,9,FALSE),""))</f>
        <v>0</v>
      </c>
      <c r="S17" s="53">
        <v>42.854749999999996</v>
      </c>
      <c r="T17" s="16">
        <f t="shared" ref="T17:T26" si="5">IF(J17="SC024",N17,IF(ISERROR(S17),"",IF(J17="PROV SUM",N17,L17*S17)))</f>
        <v>42.854749999999996</v>
      </c>
      <c r="V17" s="12" t="s">
        <v>104</v>
      </c>
      <c r="W17" s="51">
        <v>1</v>
      </c>
      <c r="X17" s="53">
        <v>42.854749999999996</v>
      </c>
      <c r="Y17" s="91">
        <f t="shared" si="0"/>
        <v>42.854749999999996</v>
      </c>
      <c r="Z17" s="26"/>
      <c r="AA17" s="100">
        <v>0</v>
      </c>
      <c r="AB17" s="101">
        <f t="shared" si="1"/>
        <v>0</v>
      </c>
      <c r="AC17" s="103">
        <v>0</v>
      </c>
      <c r="AD17" s="104">
        <f t="shared" si="2"/>
        <v>0</v>
      </c>
      <c r="AE17" s="157">
        <f t="shared" si="3"/>
        <v>0</v>
      </c>
    </row>
    <row r="18" spans="1:31" ht="60.75" thickBot="1" x14ac:dyDescent="0.3">
      <c r="A18" s="22"/>
      <c r="B18" s="5" t="s">
        <v>80</v>
      </c>
      <c r="C18" s="54" t="s">
        <v>189</v>
      </c>
      <c r="D18" s="7" t="s">
        <v>25</v>
      </c>
      <c r="E18" s="8" t="s">
        <v>205</v>
      </c>
      <c r="F18" s="9"/>
      <c r="G18" s="9"/>
      <c r="H18" s="10">
        <v>6.16100000000002</v>
      </c>
      <c r="I18" s="9"/>
      <c r="J18" s="11" t="s">
        <v>206</v>
      </c>
      <c r="K18" s="12" t="s">
        <v>104</v>
      </c>
      <c r="L18" s="51">
        <v>8</v>
      </c>
      <c r="M18" s="13">
        <v>38.25</v>
      </c>
      <c r="N18" s="51">
        <v>306</v>
      </c>
      <c r="O18" s="26"/>
      <c r="P18" s="15" t="e">
        <f>SUMIF('[1]Planned Maint v6.2 CSV File'!A:A,J18,'[1]Planned Maint v6.2 CSV File'!I:I)</f>
        <v>#VALUE!</v>
      </c>
      <c r="Q18" s="16" t="e">
        <f t="shared" si="4"/>
        <v>#VALUE!</v>
      </c>
      <c r="R18" s="52">
        <f>IF(J18="Prov Sum","",IF(MATCH(J18,'[1]Packet Rate Library'!J:J,0),VLOOKUP(J18,'[1]Packet Rate Library'!J:T,9,FALSE),""))</f>
        <v>0</v>
      </c>
      <c r="S18" s="53">
        <v>27.731249999999999</v>
      </c>
      <c r="T18" s="16">
        <f t="shared" si="5"/>
        <v>221.85</v>
      </c>
      <c r="V18" s="12" t="s">
        <v>104</v>
      </c>
      <c r="W18" s="51">
        <v>8</v>
      </c>
      <c r="X18" s="53">
        <v>27.731249999999999</v>
      </c>
      <c r="Y18" s="91">
        <f t="shared" si="0"/>
        <v>221.85</v>
      </c>
      <c r="Z18" s="26"/>
      <c r="AA18" s="100">
        <v>0</v>
      </c>
      <c r="AB18" s="101">
        <f t="shared" si="1"/>
        <v>0</v>
      </c>
      <c r="AC18" s="103">
        <v>0</v>
      </c>
      <c r="AD18" s="104">
        <f t="shared" si="2"/>
        <v>0</v>
      </c>
      <c r="AE18" s="157">
        <f t="shared" si="3"/>
        <v>0</v>
      </c>
    </row>
    <row r="19" spans="1:31" ht="30.75" thickBot="1" x14ac:dyDescent="0.3">
      <c r="A19" s="22"/>
      <c r="B19" s="5" t="s">
        <v>80</v>
      </c>
      <c r="C19" s="54" t="s">
        <v>189</v>
      </c>
      <c r="D19" s="7" t="s">
        <v>25</v>
      </c>
      <c r="E19" s="8" t="s">
        <v>213</v>
      </c>
      <c r="F19" s="9"/>
      <c r="G19" s="9"/>
      <c r="H19" s="10">
        <v>6.1790000000000296</v>
      </c>
      <c r="I19" s="9"/>
      <c r="J19" s="11" t="s">
        <v>214</v>
      </c>
      <c r="K19" s="12" t="s">
        <v>79</v>
      </c>
      <c r="L19" s="51">
        <v>106</v>
      </c>
      <c r="M19" s="13">
        <v>10.36</v>
      </c>
      <c r="N19" s="51">
        <v>1098.1600000000001</v>
      </c>
      <c r="O19" s="26"/>
      <c r="P19" s="15" t="e">
        <f>SUMIF('[1]Planned Maint v6.2 CSV File'!A:A,J19,'[1]Planned Maint v6.2 CSV File'!I:I)</f>
        <v>#VALUE!</v>
      </c>
      <c r="Q19" s="16" t="e">
        <f t="shared" si="4"/>
        <v>#VALUE!</v>
      </c>
      <c r="R19" s="52">
        <f>IF(J19="Prov Sum","",IF(MATCH(J19,'[1]Packet Rate Library'!J:J,0),VLOOKUP(J19,'[1]Packet Rate Library'!J:T,9,FALSE),""))</f>
        <v>0</v>
      </c>
      <c r="S19" s="53">
        <v>8.8059999999999992</v>
      </c>
      <c r="T19" s="16">
        <f t="shared" si="5"/>
        <v>933.43599999999992</v>
      </c>
      <c r="V19" s="12" t="s">
        <v>79</v>
      </c>
      <c r="W19" s="51">
        <v>106</v>
      </c>
      <c r="X19" s="53">
        <v>8.8059999999999992</v>
      </c>
      <c r="Y19" s="91">
        <f t="shared" si="0"/>
        <v>933.43599999999992</v>
      </c>
      <c r="Z19" s="26"/>
      <c r="AA19" s="100">
        <v>0</v>
      </c>
      <c r="AB19" s="101">
        <f t="shared" si="1"/>
        <v>0</v>
      </c>
      <c r="AC19" s="103">
        <v>0</v>
      </c>
      <c r="AD19" s="104">
        <f t="shared" si="2"/>
        <v>0</v>
      </c>
      <c r="AE19" s="157">
        <f t="shared" si="3"/>
        <v>0</v>
      </c>
    </row>
    <row r="20" spans="1:31" ht="45.75" thickBot="1" x14ac:dyDescent="0.3">
      <c r="A20" s="22"/>
      <c r="B20" s="5" t="s">
        <v>80</v>
      </c>
      <c r="C20" s="54" t="s">
        <v>189</v>
      </c>
      <c r="D20" s="7" t="s">
        <v>25</v>
      </c>
      <c r="E20" s="8" t="s">
        <v>236</v>
      </c>
      <c r="F20" s="9"/>
      <c r="G20" s="9"/>
      <c r="H20" s="10">
        <v>6.2140000000000404</v>
      </c>
      <c r="I20" s="9"/>
      <c r="J20" s="11" t="s">
        <v>237</v>
      </c>
      <c r="K20" s="12" t="s">
        <v>139</v>
      </c>
      <c r="L20" s="51">
        <v>1</v>
      </c>
      <c r="M20" s="13">
        <v>16.98</v>
      </c>
      <c r="N20" s="51">
        <v>16.98</v>
      </c>
      <c r="O20" s="26"/>
      <c r="P20" s="15" t="e">
        <f>SUMIF('[1]Planned Maint v6.2 CSV File'!A:A,J20,'[1]Planned Maint v6.2 CSV File'!I:I)</f>
        <v>#VALUE!</v>
      </c>
      <c r="Q20" s="16" t="e">
        <f t="shared" si="4"/>
        <v>#VALUE!</v>
      </c>
      <c r="R20" s="52">
        <f>IF(J20="Prov Sum","",IF(MATCH(J20,'[1]Packet Rate Library'!J:J,0),VLOOKUP(J20,'[1]Packet Rate Library'!J:T,9,FALSE),""))</f>
        <v>0</v>
      </c>
      <c r="S20" s="53">
        <v>14.433</v>
      </c>
      <c r="T20" s="16">
        <f t="shared" si="5"/>
        <v>14.433</v>
      </c>
      <c r="V20" s="12" t="s">
        <v>139</v>
      </c>
      <c r="W20" s="51">
        <v>1</v>
      </c>
      <c r="X20" s="53">
        <v>14.433</v>
      </c>
      <c r="Y20" s="91">
        <f t="shared" si="0"/>
        <v>14.433</v>
      </c>
      <c r="Z20" s="26"/>
      <c r="AA20" s="100">
        <v>0</v>
      </c>
      <c r="AB20" s="101">
        <f t="shared" si="1"/>
        <v>0</v>
      </c>
      <c r="AC20" s="103">
        <v>0</v>
      </c>
      <c r="AD20" s="104">
        <f t="shared" si="2"/>
        <v>0</v>
      </c>
      <c r="AE20" s="157">
        <f t="shared" si="3"/>
        <v>0</v>
      </c>
    </row>
    <row r="21" spans="1:31" ht="45.75" thickBot="1" x14ac:dyDescent="0.3">
      <c r="A21" s="22"/>
      <c r="B21" s="5" t="s">
        <v>80</v>
      </c>
      <c r="C21" s="54" t="s">
        <v>189</v>
      </c>
      <c r="D21" s="7" t="s">
        <v>25</v>
      </c>
      <c r="E21" s="8" t="s">
        <v>238</v>
      </c>
      <c r="F21" s="9"/>
      <c r="G21" s="9"/>
      <c r="H21" s="10">
        <v>6.2150000000000398</v>
      </c>
      <c r="I21" s="9"/>
      <c r="J21" s="11" t="s">
        <v>239</v>
      </c>
      <c r="K21" s="12" t="s">
        <v>79</v>
      </c>
      <c r="L21" s="51">
        <v>12</v>
      </c>
      <c r="M21" s="13">
        <v>16.079999999999998</v>
      </c>
      <c r="N21" s="51">
        <v>192.96</v>
      </c>
      <c r="O21" s="26"/>
      <c r="P21" s="15" t="e">
        <f>SUMIF('[1]Planned Maint v6.2 CSV File'!A:A,J21,'[1]Planned Maint v6.2 CSV File'!I:I)</f>
        <v>#VALUE!</v>
      </c>
      <c r="Q21" s="16" t="e">
        <f t="shared" si="4"/>
        <v>#VALUE!</v>
      </c>
      <c r="R21" s="52">
        <f>IF(J21="Prov Sum","",IF(MATCH(J21,'[1]Packet Rate Library'!J:J,0),VLOOKUP(J21,'[1]Packet Rate Library'!J:T,9,FALSE),""))</f>
        <v>0</v>
      </c>
      <c r="S21" s="53">
        <v>13.667999999999997</v>
      </c>
      <c r="T21" s="16">
        <f t="shared" si="5"/>
        <v>164.01599999999996</v>
      </c>
      <c r="V21" s="12" t="s">
        <v>79</v>
      </c>
      <c r="W21" s="51">
        <v>12</v>
      </c>
      <c r="X21" s="53">
        <v>13.667999999999997</v>
      </c>
      <c r="Y21" s="91">
        <f t="shared" si="0"/>
        <v>164.01599999999996</v>
      </c>
      <c r="Z21" s="26"/>
      <c r="AA21" s="100">
        <v>0</v>
      </c>
      <c r="AB21" s="101">
        <f t="shared" si="1"/>
        <v>0</v>
      </c>
      <c r="AC21" s="103">
        <v>0</v>
      </c>
      <c r="AD21" s="104">
        <f t="shared" si="2"/>
        <v>0</v>
      </c>
      <c r="AE21" s="157">
        <f t="shared" si="3"/>
        <v>0</v>
      </c>
    </row>
    <row r="22" spans="1:31" ht="45.75" thickBot="1" x14ac:dyDescent="0.3">
      <c r="A22" s="22"/>
      <c r="B22" s="5" t="s">
        <v>80</v>
      </c>
      <c r="C22" s="54" t="s">
        <v>189</v>
      </c>
      <c r="D22" s="7" t="s">
        <v>25</v>
      </c>
      <c r="E22" s="8" t="s">
        <v>415</v>
      </c>
      <c r="F22" s="9"/>
      <c r="G22" s="9"/>
      <c r="H22" s="10">
        <v>6.2360000000000504</v>
      </c>
      <c r="I22" s="9"/>
      <c r="J22" s="11" t="s">
        <v>251</v>
      </c>
      <c r="K22" s="12" t="s">
        <v>79</v>
      </c>
      <c r="L22" s="51">
        <v>24</v>
      </c>
      <c r="M22" s="13">
        <v>25.87</v>
      </c>
      <c r="N22" s="51">
        <v>620.88</v>
      </c>
      <c r="O22" s="26"/>
      <c r="P22" s="15" t="e">
        <f>SUMIF('[1]Planned Maint v6.2 CSV File'!A:A,J22,'[1]Planned Maint v6.2 CSV File'!I:I)</f>
        <v>#VALUE!</v>
      </c>
      <c r="Q22" s="16" t="e">
        <f t="shared" si="4"/>
        <v>#VALUE!</v>
      </c>
      <c r="R22" s="52">
        <f>IF(J22="Prov Sum","",IF(MATCH(J22,'[1]Packet Rate Library'!J:J,0),VLOOKUP(J22,'[1]Packet Rate Library'!J:T,9,FALSE),""))</f>
        <v>0</v>
      </c>
      <c r="S22" s="53">
        <v>21.9895</v>
      </c>
      <c r="T22" s="16">
        <f t="shared" si="5"/>
        <v>527.74800000000005</v>
      </c>
      <c r="V22" s="12" t="s">
        <v>79</v>
      </c>
      <c r="W22" s="51">
        <v>24</v>
      </c>
      <c r="X22" s="53">
        <v>21.9895</v>
      </c>
      <c r="Y22" s="91">
        <f t="shared" si="0"/>
        <v>527.74800000000005</v>
      </c>
      <c r="Z22" s="26"/>
      <c r="AA22" s="100">
        <v>0</v>
      </c>
      <c r="AB22" s="101">
        <f t="shared" si="1"/>
        <v>0</v>
      </c>
      <c r="AC22" s="103">
        <v>0</v>
      </c>
      <c r="AD22" s="104">
        <f t="shared" si="2"/>
        <v>0</v>
      </c>
      <c r="AE22" s="157">
        <f t="shared" si="3"/>
        <v>0</v>
      </c>
    </row>
    <row r="23" spans="1:31" ht="45.75" thickBot="1" x14ac:dyDescent="0.3">
      <c r="A23" s="22"/>
      <c r="B23" s="5" t="s">
        <v>80</v>
      </c>
      <c r="C23" s="54" t="s">
        <v>189</v>
      </c>
      <c r="D23" s="7" t="s">
        <v>25</v>
      </c>
      <c r="E23" s="8" t="s">
        <v>416</v>
      </c>
      <c r="F23" s="9"/>
      <c r="G23" s="9"/>
      <c r="H23" s="10">
        <v>6.2370000000000498</v>
      </c>
      <c r="I23" s="9"/>
      <c r="J23" s="11" t="s">
        <v>253</v>
      </c>
      <c r="K23" s="12" t="s">
        <v>104</v>
      </c>
      <c r="L23" s="51">
        <v>17</v>
      </c>
      <c r="M23" s="13">
        <v>6.28</v>
      </c>
      <c r="N23" s="51">
        <v>106.76</v>
      </c>
      <c r="O23" s="26"/>
      <c r="P23" s="15" t="e">
        <f>SUMIF('[1]Planned Maint v6.2 CSV File'!A:A,J23,'[1]Planned Maint v6.2 CSV File'!I:I)</f>
        <v>#VALUE!</v>
      </c>
      <c r="Q23" s="16" t="e">
        <f t="shared" si="4"/>
        <v>#VALUE!</v>
      </c>
      <c r="R23" s="52">
        <f>IF(J23="Prov Sum","",IF(MATCH(J23,'[1]Packet Rate Library'!J:J,0),VLOOKUP(J23,'[1]Packet Rate Library'!J:T,9,FALSE),""))</f>
        <v>0</v>
      </c>
      <c r="S23" s="53">
        <v>5.3380000000000001</v>
      </c>
      <c r="T23" s="16">
        <f t="shared" si="5"/>
        <v>90.745999999999995</v>
      </c>
      <c r="V23" s="12" t="s">
        <v>104</v>
      </c>
      <c r="W23" s="51">
        <v>17</v>
      </c>
      <c r="X23" s="53">
        <v>5.3380000000000001</v>
      </c>
      <c r="Y23" s="91">
        <f t="shared" si="0"/>
        <v>90.745999999999995</v>
      </c>
      <c r="Z23" s="26"/>
      <c r="AA23" s="100">
        <v>0</v>
      </c>
      <c r="AB23" s="101">
        <f t="shared" si="1"/>
        <v>0</v>
      </c>
      <c r="AC23" s="103">
        <v>0</v>
      </c>
      <c r="AD23" s="104">
        <f t="shared" si="2"/>
        <v>0</v>
      </c>
      <c r="AE23" s="157">
        <f t="shared" si="3"/>
        <v>0</v>
      </c>
    </row>
    <row r="24" spans="1:31" ht="45.75" thickBot="1" x14ac:dyDescent="0.3">
      <c r="A24" s="22"/>
      <c r="B24" s="5" t="s">
        <v>80</v>
      </c>
      <c r="C24" s="54" t="s">
        <v>189</v>
      </c>
      <c r="D24" s="7" t="s">
        <v>25</v>
      </c>
      <c r="E24" s="8" t="s">
        <v>417</v>
      </c>
      <c r="F24" s="9"/>
      <c r="G24" s="9"/>
      <c r="H24" s="10">
        <v>6.2380000000000502</v>
      </c>
      <c r="I24" s="9"/>
      <c r="J24" s="11" t="s">
        <v>255</v>
      </c>
      <c r="K24" s="12" t="s">
        <v>139</v>
      </c>
      <c r="L24" s="51">
        <v>4</v>
      </c>
      <c r="M24" s="13">
        <v>20.71</v>
      </c>
      <c r="N24" s="51">
        <v>82.84</v>
      </c>
      <c r="O24" s="26"/>
      <c r="P24" s="15" t="e">
        <f>SUMIF('[1]Planned Maint v6.2 CSV File'!A:A,J24,'[1]Planned Maint v6.2 CSV File'!I:I)</f>
        <v>#VALUE!</v>
      </c>
      <c r="Q24" s="16" t="e">
        <f t="shared" si="4"/>
        <v>#VALUE!</v>
      </c>
      <c r="R24" s="52">
        <f>IF(J24="Prov Sum","",IF(MATCH(J24,'[1]Packet Rate Library'!J:J,0),VLOOKUP(J24,'[1]Packet Rate Library'!J:T,9,FALSE),""))</f>
        <v>0</v>
      </c>
      <c r="S24" s="53">
        <v>17.6035</v>
      </c>
      <c r="T24" s="16">
        <f t="shared" si="5"/>
        <v>70.414000000000001</v>
      </c>
      <c r="V24" s="12" t="s">
        <v>139</v>
      </c>
      <c r="W24" s="51">
        <v>4</v>
      </c>
      <c r="X24" s="53">
        <v>17.6035</v>
      </c>
      <c r="Y24" s="91">
        <f t="shared" si="0"/>
        <v>70.414000000000001</v>
      </c>
      <c r="Z24" s="26"/>
      <c r="AA24" s="100">
        <v>0</v>
      </c>
      <c r="AB24" s="101">
        <f t="shared" si="1"/>
        <v>0</v>
      </c>
      <c r="AC24" s="103">
        <v>0</v>
      </c>
      <c r="AD24" s="104">
        <f t="shared" si="2"/>
        <v>0</v>
      </c>
      <c r="AE24" s="157">
        <f t="shared" si="3"/>
        <v>0</v>
      </c>
    </row>
    <row r="25" spans="1:31" ht="45.75" thickBot="1" x14ac:dyDescent="0.3">
      <c r="A25" s="22"/>
      <c r="B25" s="5" t="s">
        <v>80</v>
      </c>
      <c r="C25" s="54" t="s">
        <v>189</v>
      </c>
      <c r="D25" s="7" t="s">
        <v>25</v>
      </c>
      <c r="E25" s="8" t="s">
        <v>292</v>
      </c>
      <c r="F25" s="9"/>
      <c r="G25" s="9"/>
      <c r="H25" s="10">
        <v>5.1730000000000196</v>
      </c>
      <c r="I25" s="9"/>
      <c r="J25" s="11" t="s">
        <v>293</v>
      </c>
      <c r="K25" s="12" t="s">
        <v>79</v>
      </c>
      <c r="L25" s="51">
        <v>106</v>
      </c>
      <c r="M25" s="13">
        <v>12.5</v>
      </c>
      <c r="N25" s="51">
        <v>1325</v>
      </c>
      <c r="O25" s="26"/>
      <c r="P25" s="15" t="e">
        <f>SUMIF('[1]Planned Maint v6.2 CSV File'!A:A,J25,'[1]Planned Maint v6.2 CSV File'!I:I)</f>
        <v>#VALUE!</v>
      </c>
      <c r="Q25" s="16" t="e">
        <f t="shared" si="4"/>
        <v>#VALUE!</v>
      </c>
      <c r="R25" s="52">
        <f>IF(J25="Prov Sum","",IF(MATCH(J25,'[1]Packet Rate Library'!J:J,0),VLOOKUP(J25,'[1]Packet Rate Library'!J:T,9,FALSE),""))</f>
        <v>0</v>
      </c>
      <c r="S25" s="53">
        <v>9.0625</v>
      </c>
      <c r="T25" s="16">
        <f t="shared" si="5"/>
        <v>960.625</v>
      </c>
      <c r="V25" s="12" t="s">
        <v>79</v>
      </c>
      <c r="W25" s="51">
        <v>106</v>
      </c>
      <c r="X25" s="53">
        <v>9.0625</v>
      </c>
      <c r="Y25" s="91">
        <f t="shared" si="0"/>
        <v>960.625</v>
      </c>
      <c r="Z25" s="26"/>
      <c r="AA25" s="100">
        <v>0</v>
      </c>
      <c r="AB25" s="101">
        <f t="shared" si="1"/>
        <v>0</v>
      </c>
      <c r="AC25" s="103">
        <v>0</v>
      </c>
      <c r="AD25" s="104">
        <f t="shared" si="2"/>
        <v>0</v>
      </c>
      <c r="AE25" s="157">
        <f t="shared" si="3"/>
        <v>0</v>
      </c>
    </row>
    <row r="26" spans="1:31" ht="60.75" thickBot="1" x14ac:dyDescent="0.3">
      <c r="A26" s="22"/>
      <c r="B26" s="5" t="s">
        <v>80</v>
      </c>
      <c r="C26" s="54" t="s">
        <v>189</v>
      </c>
      <c r="D26" s="7" t="s">
        <v>25</v>
      </c>
      <c r="E26" s="8" t="s">
        <v>207</v>
      </c>
      <c r="F26" s="9"/>
      <c r="G26" s="9"/>
      <c r="H26" s="10">
        <v>5.1770000000000298</v>
      </c>
      <c r="I26" s="9"/>
      <c r="J26" s="11" t="s">
        <v>208</v>
      </c>
      <c r="K26" s="12" t="s">
        <v>79</v>
      </c>
      <c r="L26" s="51">
        <v>106</v>
      </c>
      <c r="M26" s="13">
        <v>31.33</v>
      </c>
      <c r="N26" s="51">
        <v>3320.98</v>
      </c>
      <c r="O26" s="26"/>
      <c r="P26" s="15" t="e">
        <f>SUMIF('[1]Planned Maint v6.2 CSV File'!A:A,J26,'[1]Planned Maint v6.2 CSV File'!I:I)</f>
        <v>#VALUE!</v>
      </c>
      <c r="Q26" s="16" t="e">
        <f t="shared" si="4"/>
        <v>#VALUE!</v>
      </c>
      <c r="R26" s="52">
        <f>IF(J26="Prov Sum","",IF(MATCH(J26,'[1]Packet Rate Library'!J:J,0),VLOOKUP(J26,'[1]Packet Rate Library'!J:T,9,FALSE),""))</f>
        <v>0</v>
      </c>
      <c r="S26" s="53">
        <v>22.71425</v>
      </c>
      <c r="T26" s="16">
        <f t="shared" si="5"/>
        <v>2407.7105000000001</v>
      </c>
      <c r="V26" s="12" t="s">
        <v>79</v>
      </c>
      <c r="W26" s="51">
        <v>106</v>
      </c>
      <c r="X26" s="53">
        <v>22.71425</v>
      </c>
      <c r="Y26" s="91">
        <f t="shared" si="0"/>
        <v>2407.7105000000001</v>
      </c>
      <c r="Z26" s="26"/>
      <c r="AA26" s="100">
        <v>0</v>
      </c>
      <c r="AB26" s="101">
        <f t="shared" si="1"/>
        <v>0</v>
      </c>
      <c r="AC26" s="103">
        <v>0</v>
      </c>
      <c r="AD26" s="104">
        <f t="shared" si="2"/>
        <v>0</v>
      </c>
      <c r="AE26" s="157">
        <f t="shared" si="3"/>
        <v>0</v>
      </c>
    </row>
    <row r="27" spans="1:31" ht="15.75" thickBot="1" x14ac:dyDescent="0.3">
      <c r="A27" s="22"/>
      <c r="B27" s="5" t="s">
        <v>80</v>
      </c>
      <c r="C27" s="54" t="s">
        <v>72</v>
      </c>
      <c r="D27" s="7" t="s">
        <v>379</v>
      </c>
      <c r="E27" s="8"/>
      <c r="F27" s="9"/>
      <c r="G27" s="9"/>
      <c r="H27" s="10"/>
      <c r="I27" s="9"/>
      <c r="J27" s="11"/>
      <c r="K27" s="12"/>
      <c r="L27" s="51"/>
      <c r="M27" s="11"/>
      <c r="N27" s="51"/>
      <c r="O27" s="56"/>
      <c r="P27" s="35"/>
      <c r="Q27" s="55"/>
      <c r="R27" s="55"/>
      <c r="S27" s="55"/>
      <c r="T27" s="55"/>
      <c r="V27" s="12"/>
      <c r="W27" s="51"/>
      <c r="X27" s="55"/>
      <c r="Y27" s="91">
        <f t="shared" si="0"/>
        <v>0</v>
      </c>
      <c r="Z27" s="26"/>
      <c r="AA27" s="100">
        <v>0</v>
      </c>
      <c r="AB27" s="101">
        <f t="shared" si="1"/>
        <v>0</v>
      </c>
      <c r="AC27" s="103">
        <v>0</v>
      </c>
      <c r="AD27" s="104">
        <f t="shared" si="2"/>
        <v>0</v>
      </c>
      <c r="AE27" s="157">
        <f t="shared" si="3"/>
        <v>0</v>
      </c>
    </row>
    <row r="28" spans="1:31" ht="75.75" thickBot="1" x14ac:dyDescent="0.3">
      <c r="A28" s="22"/>
      <c r="B28" s="5" t="s">
        <v>80</v>
      </c>
      <c r="C28" s="54" t="s">
        <v>72</v>
      </c>
      <c r="D28" s="7" t="s">
        <v>25</v>
      </c>
      <c r="E28" s="8" t="s">
        <v>118</v>
      </c>
      <c r="F28" s="9"/>
      <c r="G28" s="9"/>
      <c r="H28" s="10">
        <v>3.74000000000001</v>
      </c>
      <c r="I28" s="9"/>
      <c r="J28" s="11" t="s">
        <v>119</v>
      </c>
      <c r="K28" s="12" t="s">
        <v>79</v>
      </c>
      <c r="L28" s="51">
        <v>42</v>
      </c>
      <c r="M28" s="13">
        <v>30.56</v>
      </c>
      <c r="N28" s="51">
        <v>1283.52</v>
      </c>
      <c r="O28" s="56"/>
      <c r="P28" s="15" t="e">
        <f>SUMIF('[1]Planned Maint v6.2 CSV File'!A:A,J28,'[1]Planned Maint v6.2 CSV File'!I:I)</f>
        <v>#VALUE!</v>
      </c>
      <c r="Q28" s="16" t="e">
        <f>IF(J28="PROV SUM",N28,L28*P28)</f>
        <v>#VALUE!</v>
      </c>
      <c r="R28" s="52">
        <f>IF(J28="Prov Sum","",IF(MATCH(J28,'[1]Packet Rate Library'!J:J,0),VLOOKUP(J28,'[1]Packet Rate Library'!J:T,9,FALSE),""))</f>
        <v>0</v>
      </c>
      <c r="S28" s="53">
        <v>24.448</v>
      </c>
      <c r="T28" s="16">
        <f>IF(J28="SC024",N28,IF(ISERROR(S28),"",IF(J28="PROV SUM",N28,L28*S28)))</f>
        <v>1026.816</v>
      </c>
      <c r="V28" s="12" t="s">
        <v>79</v>
      </c>
      <c r="W28" s="51">
        <v>42</v>
      </c>
      <c r="X28" s="53">
        <v>24.448</v>
      </c>
      <c r="Y28" s="91">
        <f t="shared" si="0"/>
        <v>1026.816</v>
      </c>
      <c r="Z28" s="26"/>
      <c r="AA28" s="100">
        <v>0</v>
      </c>
      <c r="AB28" s="101">
        <f t="shared" si="1"/>
        <v>0</v>
      </c>
      <c r="AC28" s="103">
        <v>0</v>
      </c>
      <c r="AD28" s="104">
        <f t="shared" si="2"/>
        <v>0</v>
      </c>
      <c r="AE28" s="157">
        <f t="shared" si="3"/>
        <v>0</v>
      </c>
    </row>
    <row r="29" spans="1:31" ht="75.75" thickBot="1" x14ac:dyDescent="0.3">
      <c r="A29" s="22"/>
      <c r="B29" s="5" t="s">
        <v>80</v>
      </c>
      <c r="C29" s="54" t="s">
        <v>72</v>
      </c>
      <c r="D29" s="7" t="s">
        <v>25</v>
      </c>
      <c r="E29" s="8" t="s">
        <v>146</v>
      </c>
      <c r="F29" s="9"/>
      <c r="G29" s="9"/>
      <c r="H29" s="10">
        <v>3.3330000000000002</v>
      </c>
      <c r="I29" s="9"/>
      <c r="J29" s="11" t="s">
        <v>147</v>
      </c>
      <c r="K29" s="12" t="s">
        <v>104</v>
      </c>
      <c r="L29" s="51">
        <v>6</v>
      </c>
      <c r="M29" s="13">
        <v>53.05</v>
      </c>
      <c r="N29" s="51">
        <v>318.3</v>
      </c>
      <c r="O29" s="56"/>
      <c r="P29" s="15" t="e">
        <f>SUMIF('[1]Planned Maint v6.2 CSV File'!A:A,J29,'[1]Planned Maint v6.2 CSV File'!I:I)</f>
        <v>#VALUE!</v>
      </c>
      <c r="Q29" s="16" t="e">
        <f>IF(J29="PROV SUM",N29,L29*P29)</f>
        <v>#VALUE!</v>
      </c>
      <c r="R29" s="52">
        <f>IF(J29="Prov Sum","",IF(MATCH(J29,'[1]Packet Rate Library'!J:J,0),VLOOKUP(J29,'[1]Packet Rate Library'!J:T,9,FALSE),""))</f>
        <v>0</v>
      </c>
      <c r="S29" s="53">
        <v>39.315354999999997</v>
      </c>
      <c r="T29" s="16">
        <f>IF(J29="SC024",N29,IF(ISERROR(S29),"",IF(J29="PROV SUM",N29,L29*S29)))</f>
        <v>235.89212999999998</v>
      </c>
      <c r="V29" s="12" t="s">
        <v>104</v>
      </c>
      <c r="W29" s="51">
        <v>6</v>
      </c>
      <c r="X29" s="53">
        <v>39.315354999999997</v>
      </c>
      <c r="Y29" s="91">
        <f t="shared" si="0"/>
        <v>235.89212999999998</v>
      </c>
      <c r="Z29" s="26"/>
      <c r="AA29" s="100">
        <v>0</v>
      </c>
      <c r="AB29" s="101">
        <f t="shared" si="1"/>
        <v>0</v>
      </c>
      <c r="AC29" s="103">
        <v>0</v>
      </c>
      <c r="AD29" s="104">
        <f t="shared" si="2"/>
        <v>0</v>
      </c>
      <c r="AE29" s="157">
        <f t="shared" si="3"/>
        <v>0</v>
      </c>
    </row>
    <row r="30" spans="1:31" ht="45.75" thickBot="1" x14ac:dyDescent="0.3">
      <c r="A30" s="22"/>
      <c r="B30" s="5" t="s">
        <v>80</v>
      </c>
      <c r="C30" s="54" t="s">
        <v>72</v>
      </c>
      <c r="D30" s="7" t="s">
        <v>25</v>
      </c>
      <c r="E30" s="8" t="s">
        <v>148</v>
      </c>
      <c r="F30" s="9"/>
      <c r="G30" s="9"/>
      <c r="H30" s="10">
        <v>3.36100000000001</v>
      </c>
      <c r="I30" s="9"/>
      <c r="J30" s="11" t="s">
        <v>149</v>
      </c>
      <c r="K30" s="12" t="s">
        <v>75</v>
      </c>
      <c r="L30" s="51">
        <v>1</v>
      </c>
      <c r="M30" s="13">
        <v>8.0500000000000007</v>
      </c>
      <c r="N30" s="51">
        <v>8.0500000000000007</v>
      </c>
      <c r="O30" s="56"/>
      <c r="P30" s="15" t="e">
        <f>SUMIF('[1]Planned Maint v6.2 CSV File'!A:A,J30,'[1]Planned Maint v6.2 CSV File'!I:I)</f>
        <v>#VALUE!</v>
      </c>
      <c r="Q30" s="16" t="e">
        <f>IF(J30="PROV SUM",N30,L30*P30)</f>
        <v>#VALUE!</v>
      </c>
      <c r="R30" s="52">
        <f>IF(J30="Prov Sum","",IF(MATCH(J30,'[1]Packet Rate Library'!J:J,0),VLOOKUP(J30,'[1]Packet Rate Library'!J:T,9,FALSE),""))</f>
        <v>0</v>
      </c>
      <c r="S30" s="53">
        <v>5.9658550000000004</v>
      </c>
      <c r="T30" s="16">
        <f>IF(J30="SC024",N30,IF(ISERROR(S30),"",IF(J30="PROV SUM",N30,L30*S30)))</f>
        <v>5.9658550000000004</v>
      </c>
      <c r="V30" s="12" t="s">
        <v>75</v>
      </c>
      <c r="W30" s="51">
        <v>1</v>
      </c>
      <c r="X30" s="53">
        <v>5.9658550000000004</v>
      </c>
      <c r="Y30" s="91">
        <f t="shared" si="0"/>
        <v>5.9658550000000004</v>
      </c>
      <c r="Z30" s="26"/>
      <c r="AA30" s="100">
        <v>0</v>
      </c>
      <c r="AB30" s="101">
        <f t="shared" si="1"/>
        <v>0</v>
      </c>
      <c r="AC30" s="103">
        <v>0</v>
      </c>
      <c r="AD30" s="104">
        <f t="shared" si="2"/>
        <v>0</v>
      </c>
      <c r="AE30" s="157">
        <f t="shared" si="3"/>
        <v>0</v>
      </c>
    </row>
    <row r="31" spans="1:31" ht="60.75" thickBot="1" x14ac:dyDescent="0.3">
      <c r="A31" s="22"/>
      <c r="B31" s="5" t="s">
        <v>80</v>
      </c>
      <c r="C31" s="54" t="s">
        <v>72</v>
      </c>
      <c r="D31" s="7" t="s">
        <v>25</v>
      </c>
      <c r="E31" s="8" t="s">
        <v>156</v>
      </c>
      <c r="F31" s="9"/>
      <c r="G31" s="9"/>
      <c r="H31" s="10">
        <v>3.3840000000000101</v>
      </c>
      <c r="I31" s="9"/>
      <c r="J31" s="11" t="s">
        <v>157</v>
      </c>
      <c r="K31" s="12" t="s">
        <v>75</v>
      </c>
      <c r="L31" s="51">
        <v>6</v>
      </c>
      <c r="M31" s="13">
        <v>108.64</v>
      </c>
      <c r="N31" s="51">
        <v>651.84</v>
      </c>
      <c r="O31" s="56"/>
      <c r="P31" s="15" t="e">
        <f>SUMIF('[1]Planned Maint v6.2 CSV File'!A:A,J31,'[1]Planned Maint v6.2 CSV File'!I:I)</f>
        <v>#VALUE!</v>
      </c>
      <c r="Q31" s="16" t="e">
        <f>IF(J31="PROV SUM",N31,L31*P31)</f>
        <v>#VALUE!</v>
      </c>
      <c r="R31" s="52">
        <f>IF(J31="Prov Sum","",IF(MATCH(J31,'[1]Packet Rate Library'!J:J,0),VLOOKUP(J31,'[1]Packet Rate Library'!J:T,9,FALSE),""))</f>
        <v>0</v>
      </c>
      <c r="S31" s="53">
        <v>80.513103999999998</v>
      </c>
      <c r="T31" s="16">
        <f>IF(J31="SC024",N31,IF(ISERROR(S31),"",IF(J31="PROV SUM",N31,L31*S31)))</f>
        <v>483.07862399999999</v>
      </c>
      <c r="V31" s="12" t="s">
        <v>75</v>
      </c>
      <c r="W31" s="51">
        <v>6</v>
      </c>
      <c r="X31" s="53">
        <v>80.513103999999998</v>
      </c>
      <c r="Y31" s="91">
        <f t="shared" si="0"/>
        <v>483.07862399999999</v>
      </c>
      <c r="Z31" s="26"/>
      <c r="AA31" s="100">
        <v>0</v>
      </c>
      <c r="AB31" s="101">
        <f t="shared" si="1"/>
        <v>0</v>
      </c>
      <c r="AC31" s="103">
        <v>0</v>
      </c>
      <c r="AD31" s="104">
        <f t="shared" si="2"/>
        <v>0</v>
      </c>
      <c r="AE31" s="157">
        <f t="shared" si="3"/>
        <v>0</v>
      </c>
    </row>
    <row r="32" spans="1:31" ht="45.75" thickBot="1" x14ac:dyDescent="0.3">
      <c r="A32" s="22"/>
      <c r="B32" s="5" t="s">
        <v>80</v>
      </c>
      <c r="C32" s="54" t="s">
        <v>72</v>
      </c>
      <c r="D32" s="7" t="s">
        <v>25</v>
      </c>
      <c r="E32" s="8" t="s">
        <v>81</v>
      </c>
      <c r="F32" s="9"/>
      <c r="G32" s="9"/>
      <c r="H32" s="10">
        <v>3.4240000000000199</v>
      </c>
      <c r="I32" s="9"/>
      <c r="J32" s="11" t="s">
        <v>82</v>
      </c>
      <c r="K32" s="12" t="s">
        <v>79</v>
      </c>
      <c r="L32" s="51">
        <v>4</v>
      </c>
      <c r="M32" s="13">
        <v>33.68</v>
      </c>
      <c r="N32" s="51">
        <v>134.72</v>
      </c>
      <c r="O32" s="56"/>
      <c r="P32" s="15" t="e">
        <f>SUMIF('[1]Planned Maint v6.2 CSV File'!A:A,J32,'[1]Planned Maint v6.2 CSV File'!I:I)</f>
        <v>#VALUE!</v>
      </c>
      <c r="Q32" s="16" t="e">
        <f>IF(J32="PROV SUM",N32,L32*P32)</f>
        <v>#VALUE!</v>
      </c>
      <c r="R32" s="52">
        <f>IF(J32="Prov Sum","",IF(MATCH(J32,'[1]Packet Rate Library'!J:J,0),VLOOKUP(J32,'[1]Packet Rate Library'!J:T,9,FALSE),""))</f>
        <v>0</v>
      </c>
      <c r="S32" s="53">
        <v>24.417999999999999</v>
      </c>
      <c r="T32" s="16">
        <f>IF(J32="SC024",N32,IF(ISERROR(S32),"",IF(J32="PROV SUM",N32,L32*S32)))</f>
        <v>97.671999999999997</v>
      </c>
      <c r="V32" s="12" t="s">
        <v>79</v>
      </c>
      <c r="W32" s="51">
        <v>4</v>
      </c>
      <c r="X32" s="53">
        <v>24.417999999999999</v>
      </c>
      <c r="Y32" s="91">
        <f t="shared" si="0"/>
        <v>97.671999999999997</v>
      </c>
      <c r="Z32" s="26"/>
      <c r="AA32" s="100">
        <v>0</v>
      </c>
      <c r="AB32" s="101">
        <f t="shared" si="1"/>
        <v>0</v>
      </c>
      <c r="AC32" s="103">
        <v>0</v>
      </c>
      <c r="AD32" s="104">
        <f t="shared" si="2"/>
        <v>0</v>
      </c>
      <c r="AE32" s="157">
        <f t="shared" si="3"/>
        <v>0</v>
      </c>
    </row>
    <row r="33" spans="1:31" ht="15.75" thickBot="1" x14ac:dyDescent="0.3">
      <c r="A33" s="22"/>
      <c r="B33" s="5" t="s">
        <v>80</v>
      </c>
      <c r="C33" s="54" t="s">
        <v>164</v>
      </c>
      <c r="D33" s="7" t="s">
        <v>379</v>
      </c>
      <c r="E33" s="8"/>
      <c r="F33" s="9"/>
      <c r="G33" s="9"/>
      <c r="H33" s="10"/>
      <c r="I33" s="9"/>
      <c r="J33" s="11"/>
      <c r="K33" s="12"/>
      <c r="L33" s="51"/>
      <c r="M33" s="11"/>
      <c r="N33" s="51"/>
      <c r="O33" s="56"/>
      <c r="P33" s="35"/>
      <c r="Q33" s="55"/>
      <c r="R33" s="55"/>
      <c r="S33" s="55"/>
      <c r="T33" s="55"/>
      <c r="V33" s="12"/>
      <c r="W33" s="51"/>
      <c r="X33" s="55"/>
      <c r="Y33" s="91">
        <f t="shared" si="0"/>
        <v>0</v>
      </c>
      <c r="Z33" s="26"/>
      <c r="AA33" s="100">
        <v>0</v>
      </c>
      <c r="AB33" s="101">
        <f t="shared" si="1"/>
        <v>0</v>
      </c>
      <c r="AC33" s="103">
        <v>0</v>
      </c>
      <c r="AD33" s="104">
        <f t="shared" si="2"/>
        <v>0</v>
      </c>
      <c r="AE33" s="157">
        <f t="shared" si="3"/>
        <v>0</v>
      </c>
    </row>
    <row r="34" spans="1:31" ht="105.75" thickBot="1" x14ac:dyDescent="0.3">
      <c r="A34" s="22"/>
      <c r="B34" s="5" t="s">
        <v>80</v>
      </c>
      <c r="C34" s="54" t="s">
        <v>164</v>
      </c>
      <c r="D34" s="7" t="s">
        <v>25</v>
      </c>
      <c r="E34" s="8" t="s">
        <v>165</v>
      </c>
      <c r="F34" s="9"/>
      <c r="G34" s="9"/>
      <c r="H34" s="10">
        <v>4.28</v>
      </c>
      <c r="I34" s="9"/>
      <c r="J34" s="11" t="s">
        <v>166</v>
      </c>
      <c r="K34" s="12" t="s">
        <v>79</v>
      </c>
      <c r="L34" s="51">
        <v>3</v>
      </c>
      <c r="M34" s="13">
        <v>434.56</v>
      </c>
      <c r="N34" s="51">
        <v>1303.68</v>
      </c>
      <c r="O34" s="56"/>
      <c r="P34" s="15" t="e">
        <f>SUMIF('[1]Planned Maint v6.2 CSV File'!A:A,J34,'[1]Planned Maint v6.2 CSV File'!I:I)</f>
        <v>#VALUE!</v>
      </c>
      <c r="Q34" s="16" t="e">
        <f>IF(J34="PROV SUM",N34,L34*P34)</f>
        <v>#VALUE!</v>
      </c>
      <c r="R34" s="52">
        <f>IF(J34="Prov Sum","",IF(MATCH(J34,'[1]Packet Rate Library'!J:J,0),VLOOKUP(J34,'[1]Packet Rate Library'!J:T,9,FALSE),""))</f>
        <v>0</v>
      </c>
      <c r="S34" s="53">
        <v>385.23743999999999</v>
      </c>
      <c r="T34" s="16">
        <f>IF(J34="SC024",N34,IF(ISERROR(S34),"",IF(J34="PROV SUM",N34,L34*S34)))</f>
        <v>1155.7123200000001</v>
      </c>
      <c r="V34" s="12" t="s">
        <v>79</v>
      </c>
      <c r="W34" s="51">
        <v>3</v>
      </c>
      <c r="X34" s="53">
        <v>385.23743999999999</v>
      </c>
      <c r="Y34" s="91">
        <f t="shared" si="0"/>
        <v>1155.7123200000001</v>
      </c>
      <c r="Z34" s="26"/>
      <c r="AA34" s="100">
        <v>0</v>
      </c>
      <c r="AB34" s="101">
        <f t="shared" si="1"/>
        <v>0</v>
      </c>
      <c r="AC34" s="103">
        <v>0</v>
      </c>
      <c r="AD34" s="104">
        <f t="shared" si="2"/>
        <v>0</v>
      </c>
      <c r="AE34" s="157">
        <f t="shared" si="3"/>
        <v>0</v>
      </c>
    </row>
    <row r="35" spans="1:31" ht="90.75" thickBot="1" x14ac:dyDescent="0.3">
      <c r="A35" s="22"/>
      <c r="B35" s="57" t="s">
        <v>80</v>
      </c>
      <c r="C35" s="58" t="s">
        <v>164</v>
      </c>
      <c r="D35" s="59" t="s">
        <v>25</v>
      </c>
      <c r="E35" s="60" t="s">
        <v>173</v>
      </c>
      <c r="F35" s="61"/>
      <c r="G35" s="61"/>
      <c r="H35" s="62">
        <v>4.9099999999999797</v>
      </c>
      <c r="I35" s="61"/>
      <c r="J35" s="63" t="s">
        <v>174</v>
      </c>
      <c r="K35" s="64" t="s">
        <v>75</v>
      </c>
      <c r="L35" s="65">
        <v>5</v>
      </c>
      <c r="M35" s="66">
        <v>98.99</v>
      </c>
      <c r="N35" s="65">
        <v>494.95</v>
      </c>
      <c r="O35" s="56"/>
      <c r="P35" s="15" t="e">
        <f>SUMIF('[1]Planned Maint v6.2 CSV File'!A:A,J35,'[1]Planned Maint v6.2 CSV File'!I:I)</f>
        <v>#VALUE!</v>
      </c>
      <c r="Q35" s="16" t="e">
        <f>IF(J35="PROV SUM",N35,L35*P35)</f>
        <v>#VALUE!</v>
      </c>
      <c r="R35" s="52">
        <f>IF(J35="Prov Sum","",IF(MATCH(J35,'[1]Packet Rate Library'!J:J,0),VLOOKUP(J35,'[1]Packet Rate Library'!J:T,9,FALSE),""))</f>
        <v>0</v>
      </c>
      <c r="S35" s="53">
        <v>87.754634999999993</v>
      </c>
      <c r="T35" s="16">
        <f>IF(J35="SC024",N35,IF(ISERROR(S35),"",IF(J35="PROV SUM",N35,L35*S35)))</f>
        <v>438.77317499999998</v>
      </c>
      <c r="V35" s="64" t="s">
        <v>75</v>
      </c>
      <c r="W35" s="65">
        <v>5</v>
      </c>
      <c r="X35" s="53">
        <v>87.754634999999993</v>
      </c>
      <c r="Y35" s="91">
        <f t="shared" si="0"/>
        <v>438.77317499999998</v>
      </c>
      <c r="Z35" s="26"/>
      <c r="AA35" s="100">
        <v>0</v>
      </c>
      <c r="AB35" s="101">
        <f t="shared" si="1"/>
        <v>0</v>
      </c>
      <c r="AC35" s="103">
        <v>0</v>
      </c>
      <c r="AD35" s="104">
        <f t="shared" si="2"/>
        <v>0</v>
      </c>
      <c r="AE35" s="157">
        <f t="shared" si="3"/>
        <v>0</v>
      </c>
    </row>
    <row r="36" spans="1:31" ht="15.75" thickBot="1" x14ac:dyDescent="0.3">
      <c r="A36" s="22"/>
      <c r="B36" s="57" t="s">
        <v>80</v>
      </c>
      <c r="C36" s="58" t="s">
        <v>24</v>
      </c>
      <c r="D36" s="59" t="s">
        <v>379</v>
      </c>
      <c r="E36" s="60"/>
      <c r="F36" s="61"/>
      <c r="G36" s="61"/>
      <c r="H36" s="62"/>
      <c r="I36" s="61"/>
      <c r="J36" s="63"/>
      <c r="K36" s="64"/>
      <c r="L36" s="65"/>
      <c r="M36" s="63"/>
      <c r="N36" s="65"/>
      <c r="O36" s="56"/>
      <c r="P36" s="35"/>
      <c r="Q36" s="55"/>
      <c r="R36" s="55"/>
      <c r="S36" s="55"/>
      <c r="T36" s="55"/>
      <c r="V36" s="64"/>
      <c r="W36" s="65"/>
      <c r="X36" s="55"/>
      <c r="Y36" s="91">
        <f t="shared" si="0"/>
        <v>0</v>
      </c>
      <c r="Z36" s="26"/>
      <c r="AA36" s="100">
        <v>0</v>
      </c>
      <c r="AB36" s="101">
        <f t="shared" si="1"/>
        <v>0</v>
      </c>
      <c r="AC36" s="103">
        <v>0</v>
      </c>
      <c r="AD36" s="104">
        <f t="shared" si="2"/>
        <v>0</v>
      </c>
      <c r="AE36" s="157">
        <f t="shared" si="3"/>
        <v>0</v>
      </c>
    </row>
    <row r="37" spans="1:31" ht="135.75" thickBot="1" x14ac:dyDescent="0.3">
      <c r="A37" s="29"/>
      <c r="B37" s="67" t="s">
        <v>80</v>
      </c>
      <c r="C37" s="67" t="s">
        <v>24</v>
      </c>
      <c r="D37" s="68" t="s">
        <v>25</v>
      </c>
      <c r="E37" s="69" t="s">
        <v>26</v>
      </c>
      <c r="F37" s="70"/>
      <c r="G37" s="70"/>
      <c r="H37" s="71">
        <v>2.1</v>
      </c>
      <c r="I37" s="70"/>
      <c r="J37" s="72" t="s">
        <v>27</v>
      </c>
      <c r="K37" s="70" t="s">
        <v>28</v>
      </c>
      <c r="L37" s="73">
        <v>84</v>
      </c>
      <c r="M37" s="74">
        <v>12.92</v>
      </c>
      <c r="N37" s="75">
        <v>1085.28</v>
      </c>
      <c r="O37" s="26"/>
      <c r="P37" s="15" t="e">
        <f>SUMIF('[1]Planned Maint v6.2 CSV File'!A:A,J37,'[1]Planned Maint v6.2 CSV File'!I:I)</f>
        <v>#VALUE!</v>
      </c>
      <c r="Q37" s="16" t="e">
        <f t="shared" ref="Q37:Q42" si="6">IF(J37="PROV SUM",N37,L37*P37)</f>
        <v>#VALUE!</v>
      </c>
      <c r="R37" s="52">
        <f>IF(J37="Prov Sum","",IF(MATCH(J37,'[1]Packet Rate Library'!J:J,0),VLOOKUP(J37,'[1]Packet Rate Library'!J:T,9,FALSE),""))</f>
        <v>0</v>
      </c>
      <c r="S37" s="53">
        <v>16.4084</v>
      </c>
      <c r="T37" s="16">
        <f t="shared" ref="T37:T42" si="7">IF(J37="SC024",N37,IF(ISERROR(S37),"",IF(J37="PROV SUM",N37,L37*S37)))</f>
        <v>1378.3056000000001</v>
      </c>
      <c r="V37" s="70" t="s">
        <v>28</v>
      </c>
      <c r="W37" s="73">
        <v>84</v>
      </c>
      <c r="X37" s="53">
        <v>16.4084</v>
      </c>
      <c r="Y37" s="91">
        <f t="shared" si="0"/>
        <v>1378.3056000000001</v>
      </c>
      <c r="Z37" s="26"/>
      <c r="AA37" s="100">
        <v>0</v>
      </c>
      <c r="AB37" s="101">
        <f t="shared" si="1"/>
        <v>0</v>
      </c>
      <c r="AC37" s="103">
        <v>0</v>
      </c>
      <c r="AD37" s="104">
        <f t="shared" si="2"/>
        <v>0</v>
      </c>
      <c r="AE37" s="157">
        <f t="shared" si="3"/>
        <v>0</v>
      </c>
    </row>
    <row r="38" spans="1:31" ht="30.75" thickBot="1" x14ac:dyDescent="0.3">
      <c r="A38" s="29"/>
      <c r="B38" s="67" t="s">
        <v>80</v>
      </c>
      <c r="C38" s="67" t="s">
        <v>24</v>
      </c>
      <c r="D38" s="68" t="s">
        <v>25</v>
      </c>
      <c r="E38" s="69" t="s">
        <v>29</v>
      </c>
      <c r="F38" s="70"/>
      <c r="G38" s="70"/>
      <c r="H38" s="71">
        <v>2.5</v>
      </c>
      <c r="I38" s="70"/>
      <c r="J38" s="72" t="s">
        <v>30</v>
      </c>
      <c r="K38" s="70" t="s">
        <v>31</v>
      </c>
      <c r="L38" s="73">
        <v>1</v>
      </c>
      <c r="M38" s="74">
        <v>420</v>
      </c>
      <c r="N38" s="75">
        <v>420</v>
      </c>
      <c r="O38" s="26"/>
      <c r="P38" s="15" t="e">
        <f>SUMIF('[1]Planned Maint v6.2 CSV File'!A:A,J38,'[1]Planned Maint v6.2 CSV File'!I:I)</f>
        <v>#VALUE!</v>
      </c>
      <c r="Q38" s="16" t="e">
        <f t="shared" si="6"/>
        <v>#VALUE!</v>
      </c>
      <c r="R38" s="52">
        <f>IF(J38="Prov Sum","",IF(MATCH(J38,'[1]Packet Rate Library'!J:J,0),VLOOKUP(J38,'[1]Packet Rate Library'!J:T,9,FALSE),""))</f>
        <v>0</v>
      </c>
      <c r="S38" s="53">
        <v>533.4</v>
      </c>
      <c r="T38" s="16">
        <f t="shared" si="7"/>
        <v>533.4</v>
      </c>
      <c r="V38" s="70" t="s">
        <v>31</v>
      </c>
      <c r="W38" s="73">
        <v>1</v>
      </c>
      <c r="X38" s="53">
        <v>533.4</v>
      </c>
      <c r="Y38" s="91">
        <f t="shared" si="0"/>
        <v>533.4</v>
      </c>
      <c r="Z38" s="26"/>
      <c r="AA38" s="100">
        <v>0</v>
      </c>
      <c r="AB38" s="101">
        <f t="shared" si="1"/>
        <v>0</v>
      </c>
      <c r="AC38" s="103">
        <v>0</v>
      </c>
      <c r="AD38" s="104">
        <f t="shared" si="2"/>
        <v>0</v>
      </c>
      <c r="AE38" s="157">
        <f t="shared" si="3"/>
        <v>0</v>
      </c>
    </row>
    <row r="39" spans="1:31" ht="15.75" thickBot="1" x14ac:dyDescent="0.3">
      <c r="A39" s="29"/>
      <c r="B39" s="67" t="s">
        <v>80</v>
      </c>
      <c r="C39" s="67" t="s">
        <v>24</v>
      </c>
      <c r="D39" s="68" t="s">
        <v>25</v>
      </c>
      <c r="E39" s="69" t="s">
        <v>32</v>
      </c>
      <c r="F39" s="70"/>
      <c r="G39" s="70"/>
      <c r="H39" s="71">
        <v>2.6</v>
      </c>
      <c r="I39" s="70"/>
      <c r="J39" s="72" t="s">
        <v>33</v>
      </c>
      <c r="K39" s="70" t="s">
        <v>31</v>
      </c>
      <c r="L39" s="73">
        <v>2</v>
      </c>
      <c r="M39" s="74">
        <v>50</v>
      </c>
      <c r="N39" s="75">
        <v>100</v>
      </c>
      <c r="O39" s="26"/>
      <c r="P39" s="15" t="e">
        <f>SUMIF('[1]Planned Maint v6.2 CSV File'!A:A,J39,'[1]Planned Maint v6.2 CSV File'!I:I)</f>
        <v>#VALUE!</v>
      </c>
      <c r="Q39" s="16" t="e">
        <f t="shared" si="6"/>
        <v>#VALUE!</v>
      </c>
      <c r="R39" s="52">
        <f>IF(J39="Prov Sum","",IF(MATCH(J39,'[1]Packet Rate Library'!J:J,0),VLOOKUP(J39,'[1]Packet Rate Library'!J:T,9,FALSE),""))</f>
        <v>0</v>
      </c>
      <c r="S39" s="53">
        <v>63.5</v>
      </c>
      <c r="T39" s="16">
        <f t="shared" si="7"/>
        <v>127</v>
      </c>
      <c r="V39" s="70" t="s">
        <v>31</v>
      </c>
      <c r="W39" s="73">
        <v>2</v>
      </c>
      <c r="X39" s="53">
        <v>63.5</v>
      </c>
      <c r="Y39" s="91">
        <f t="shared" si="0"/>
        <v>127</v>
      </c>
      <c r="Z39" s="26"/>
      <c r="AA39" s="100">
        <v>0</v>
      </c>
      <c r="AB39" s="101">
        <f t="shared" si="1"/>
        <v>0</v>
      </c>
      <c r="AC39" s="103">
        <v>0</v>
      </c>
      <c r="AD39" s="104">
        <f t="shared" si="2"/>
        <v>0</v>
      </c>
      <c r="AE39" s="157">
        <f t="shared" si="3"/>
        <v>0</v>
      </c>
    </row>
    <row r="40" spans="1:31" ht="30.75" thickBot="1" x14ac:dyDescent="0.3">
      <c r="A40" s="29"/>
      <c r="B40" s="67" t="s">
        <v>80</v>
      </c>
      <c r="C40" s="67" t="s">
        <v>24</v>
      </c>
      <c r="D40" s="68" t="s">
        <v>25</v>
      </c>
      <c r="E40" s="69" t="s">
        <v>35</v>
      </c>
      <c r="F40" s="70"/>
      <c r="G40" s="70"/>
      <c r="H40" s="71">
        <v>2.7</v>
      </c>
      <c r="I40" s="70"/>
      <c r="J40" s="72" t="s">
        <v>36</v>
      </c>
      <c r="K40" s="70" t="s">
        <v>31</v>
      </c>
      <c r="L40" s="73">
        <v>1</v>
      </c>
      <c r="M40" s="74">
        <v>383.72</v>
      </c>
      <c r="N40" s="75">
        <v>383.72</v>
      </c>
      <c r="O40" s="26"/>
      <c r="P40" s="15" t="e">
        <f>SUMIF('[1]Planned Maint v6.2 CSV File'!A:A,J40,'[1]Planned Maint v6.2 CSV File'!I:I)</f>
        <v>#VALUE!</v>
      </c>
      <c r="Q40" s="16" t="e">
        <f t="shared" si="6"/>
        <v>#VALUE!</v>
      </c>
      <c r="R40" s="52">
        <f>IF(J40="Prov Sum","",IF(MATCH(J40,'[1]Packet Rate Library'!J:J,0),VLOOKUP(J40,'[1]Packet Rate Library'!J:T,9,FALSE),""))</f>
        <v>0</v>
      </c>
      <c r="S40" s="53">
        <v>487.32440000000003</v>
      </c>
      <c r="T40" s="16">
        <f t="shared" si="7"/>
        <v>487.32440000000003</v>
      </c>
      <c r="V40" s="70" t="s">
        <v>31</v>
      </c>
      <c r="W40" s="73">
        <v>1</v>
      </c>
      <c r="X40" s="53">
        <v>487.32440000000003</v>
      </c>
      <c r="Y40" s="91">
        <f t="shared" si="0"/>
        <v>487.32440000000003</v>
      </c>
      <c r="Z40" s="26"/>
      <c r="AA40" s="100">
        <v>0</v>
      </c>
      <c r="AB40" s="101">
        <f t="shared" si="1"/>
        <v>0</v>
      </c>
      <c r="AC40" s="103">
        <v>0</v>
      </c>
      <c r="AD40" s="104">
        <f t="shared" si="2"/>
        <v>0</v>
      </c>
      <c r="AE40" s="157">
        <f t="shared" si="3"/>
        <v>0</v>
      </c>
    </row>
    <row r="41" spans="1:31" ht="15.75" thickBot="1" x14ac:dyDescent="0.3">
      <c r="A41" s="29"/>
      <c r="B41" s="67" t="s">
        <v>80</v>
      </c>
      <c r="C41" s="67" t="s">
        <v>24</v>
      </c>
      <c r="D41" s="68" t="s">
        <v>25</v>
      </c>
      <c r="E41" s="69" t="s">
        <v>41</v>
      </c>
      <c r="F41" s="70"/>
      <c r="G41" s="70"/>
      <c r="H41" s="71">
        <v>2.16</v>
      </c>
      <c r="I41" s="70"/>
      <c r="J41" s="72" t="s">
        <v>42</v>
      </c>
      <c r="K41" s="70" t="s">
        <v>31</v>
      </c>
      <c r="L41" s="73">
        <v>1</v>
      </c>
      <c r="M41" s="74">
        <v>379.8</v>
      </c>
      <c r="N41" s="75">
        <v>379.8</v>
      </c>
      <c r="O41" s="26"/>
      <c r="P41" s="15" t="e">
        <f>SUMIF('[1]Planned Maint v6.2 CSV File'!A:A,J41,'[1]Planned Maint v6.2 CSV File'!I:I)</f>
        <v>#VALUE!</v>
      </c>
      <c r="Q41" s="16" t="e">
        <f t="shared" si="6"/>
        <v>#VALUE!</v>
      </c>
      <c r="R41" s="52">
        <f>IF(J41="Prov Sum","",IF(MATCH(J41,'[1]Packet Rate Library'!J:J,0),VLOOKUP(J41,'[1]Packet Rate Library'!J:T,9,FALSE),""))</f>
        <v>0</v>
      </c>
      <c r="S41" s="53">
        <v>482.346</v>
      </c>
      <c r="T41" s="16">
        <f t="shared" si="7"/>
        <v>482.346</v>
      </c>
      <c r="V41" s="70" t="s">
        <v>31</v>
      </c>
      <c r="W41" s="73">
        <v>1</v>
      </c>
      <c r="X41" s="53">
        <v>482.346</v>
      </c>
      <c r="Y41" s="91">
        <f t="shared" si="0"/>
        <v>482.346</v>
      </c>
      <c r="Z41" s="26"/>
      <c r="AA41" s="100">
        <v>0</v>
      </c>
      <c r="AB41" s="101">
        <f t="shared" si="1"/>
        <v>0</v>
      </c>
      <c r="AC41" s="103">
        <v>0</v>
      </c>
      <c r="AD41" s="104">
        <f t="shared" si="2"/>
        <v>0</v>
      </c>
      <c r="AE41" s="157">
        <f t="shared" si="3"/>
        <v>0</v>
      </c>
    </row>
    <row r="42" spans="1:31" ht="60.75" thickBot="1" x14ac:dyDescent="0.3">
      <c r="A42" s="29"/>
      <c r="B42" s="67" t="s">
        <v>80</v>
      </c>
      <c r="C42" s="67" t="s">
        <v>24</v>
      </c>
      <c r="D42" s="68" t="s">
        <v>25</v>
      </c>
      <c r="E42" s="69" t="s">
        <v>383</v>
      </c>
      <c r="F42" s="70"/>
      <c r="G42" s="70"/>
      <c r="H42" s="71"/>
      <c r="I42" s="70"/>
      <c r="J42" s="72" t="s">
        <v>384</v>
      </c>
      <c r="K42" s="70" t="s">
        <v>31</v>
      </c>
      <c r="L42" s="73"/>
      <c r="M42" s="74">
        <v>4.8300000000000003E-2</v>
      </c>
      <c r="N42" s="75">
        <f>VLOOKUP(B42,'[1]Project Overheads &amp; Scaffold'!$W:$AI,13,FALSE)</f>
        <v>0</v>
      </c>
      <c r="O42" s="26"/>
      <c r="P42" s="15" t="e">
        <f>SUMIF('[1]Planned Maint v6.2 CSV File'!A:A,J42,'[1]Planned Maint v6.2 CSV File'!I:I)</f>
        <v>#VALUE!</v>
      </c>
      <c r="Q42" s="16" t="e">
        <f t="shared" si="6"/>
        <v>#VALUE!</v>
      </c>
      <c r="R42" s="52" t="e">
        <f>IF(J42="Prov Sum","",IF(MATCH(J42,'[1]Packet Rate Library'!J:J,0),VLOOKUP(J42,'[1]Packet Rate Library'!J:T,9,FALSE),""))</f>
        <v>#N/A</v>
      </c>
      <c r="S42" s="53" t="e">
        <v>#N/A</v>
      </c>
      <c r="T42" s="16">
        <f t="shared" si="7"/>
        <v>0</v>
      </c>
      <c r="V42" s="70" t="s">
        <v>31</v>
      </c>
      <c r="W42" s="73"/>
      <c r="X42" s="53" t="e">
        <v>#N/A</v>
      </c>
      <c r="Y42" s="91"/>
      <c r="Z42" s="26"/>
      <c r="AA42" s="100">
        <v>0</v>
      </c>
      <c r="AB42" s="101">
        <f t="shared" si="1"/>
        <v>0</v>
      </c>
      <c r="AC42" s="103">
        <v>0</v>
      </c>
      <c r="AD42" s="104">
        <f t="shared" si="2"/>
        <v>0</v>
      </c>
      <c r="AE42" s="157">
        <f t="shared" si="3"/>
        <v>0</v>
      </c>
    </row>
    <row r="43" spans="1:31" ht="15.75" thickBot="1" x14ac:dyDescent="0.3">
      <c r="A43" s="29"/>
      <c r="B43" s="76" t="s">
        <v>80</v>
      </c>
      <c r="C43" s="67" t="s">
        <v>312</v>
      </c>
      <c r="D43" s="68" t="s">
        <v>379</v>
      </c>
      <c r="E43" s="69"/>
      <c r="F43" s="70"/>
      <c r="G43" s="70"/>
      <c r="H43" s="71"/>
      <c r="I43" s="70"/>
      <c r="J43" s="72"/>
      <c r="K43" s="70"/>
      <c r="L43" s="73"/>
      <c r="M43" s="72"/>
      <c r="N43" s="75"/>
      <c r="O43" s="26"/>
      <c r="P43" s="24"/>
      <c r="Q43" s="50"/>
      <c r="R43" s="50"/>
      <c r="S43" s="50"/>
      <c r="T43" s="50"/>
      <c r="V43" s="70"/>
      <c r="W43" s="73"/>
      <c r="X43" s="50"/>
      <c r="Y43" s="91">
        <f t="shared" si="0"/>
        <v>0</v>
      </c>
      <c r="Z43" s="26"/>
      <c r="AA43" s="100">
        <v>0</v>
      </c>
      <c r="AB43" s="101">
        <f t="shared" si="1"/>
        <v>0</v>
      </c>
      <c r="AC43" s="103">
        <v>0</v>
      </c>
      <c r="AD43" s="104">
        <f t="shared" si="2"/>
        <v>0</v>
      </c>
      <c r="AE43" s="157">
        <f t="shared" si="3"/>
        <v>0</v>
      </c>
    </row>
    <row r="44" spans="1:31" ht="30.75" thickBot="1" x14ac:dyDescent="0.3">
      <c r="A44" s="29"/>
      <c r="B44" s="76" t="s">
        <v>80</v>
      </c>
      <c r="C44" s="67" t="s">
        <v>312</v>
      </c>
      <c r="D44" s="68" t="s">
        <v>25</v>
      </c>
      <c r="E44" s="69" t="s">
        <v>325</v>
      </c>
      <c r="F44" s="70"/>
      <c r="G44" s="70"/>
      <c r="H44" s="71">
        <v>7.1900000000000297</v>
      </c>
      <c r="I44" s="70"/>
      <c r="J44" s="72" t="s">
        <v>326</v>
      </c>
      <c r="K44" s="70" t="s">
        <v>79</v>
      </c>
      <c r="L44" s="73">
        <v>3</v>
      </c>
      <c r="M44" s="77">
        <v>39.57</v>
      </c>
      <c r="N44" s="75">
        <v>118.71</v>
      </c>
      <c r="O44" s="26"/>
      <c r="P44" s="15" t="e">
        <f>SUMIF('[1]Planned Maint v6.2 CSV File'!A:A,J44,'[1]Planned Maint v6.2 CSV File'!I:I)</f>
        <v>#VALUE!</v>
      </c>
      <c r="Q44" s="16" t="e">
        <f>IF(J44="PROV SUM",N44,L44*P44)</f>
        <v>#VALUE!</v>
      </c>
      <c r="R44" s="52">
        <f>IF(J44="Prov Sum","",IF(MATCH(J44,'[1]Packet Rate Library'!J:J,0),VLOOKUP(J44,'[1]Packet Rate Library'!J:T,9,FALSE),""))</f>
        <v>0</v>
      </c>
      <c r="S44" s="53">
        <v>28.68825</v>
      </c>
      <c r="T44" s="16">
        <f>IF(J44="SC024",N44,IF(ISERROR(S44),"",IF(J44="PROV SUM",N44,L44*S44)))</f>
        <v>86.064750000000004</v>
      </c>
      <c r="V44" s="70" t="s">
        <v>79</v>
      </c>
      <c r="W44" s="73">
        <v>3</v>
      </c>
      <c r="X44" s="53">
        <v>28.68825</v>
      </c>
      <c r="Y44" s="91">
        <f t="shared" si="0"/>
        <v>86.064750000000004</v>
      </c>
      <c r="Z44" s="26"/>
      <c r="AA44" s="100">
        <v>0</v>
      </c>
      <c r="AB44" s="101">
        <f t="shared" si="1"/>
        <v>0</v>
      </c>
      <c r="AC44" s="103">
        <v>0</v>
      </c>
      <c r="AD44" s="104">
        <f t="shared" si="2"/>
        <v>0</v>
      </c>
      <c r="AE44" s="157">
        <f t="shared" si="3"/>
        <v>0</v>
      </c>
    </row>
    <row r="45" spans="1:31" ht="30.75" thickBot="1" x14ac:dyDescent="0.3">
      <c r="A45" s="29"/>
      <c r="B45" s="76" t="s">
        <v>80</v>
      </c>
      <c r="C45" s="67" t="s">
        <v>312</v>
      </c>
      <c r="D45" s="68" t="s">
        <v>25</v>
      </c>
      <c r="E45" s="69" t="s">
        <v>327</v>
      </c>
      <c r="F45" s="70"/>
      <c r="G45" s="70"/>
      <c r="H45" s="71">
        <v>7.19900000000003</v>
      </c>
      <c r="I45" s="70"/>
      <c r="J45" s="72" t="s">
        <v>328</v>
      </c>
      <c r="K45" s="70" t="s">
        <v>79</v>
      </c>
      <c r="L45" s="73">
        <v>5</v>
      </c>
      <c r="M45" s="72">
        <v>133.41999999999999</v>
      </c>
      <c r="N45" s="75">
        <v>667.1</v>
      </c>
      <c r="O45" s="26"/>
      <c r="P45" s="15" t="e">
        <f>SUMIF('[1]Planned Maint v6.2 CSV File'!A:A,J45,'[1]Planned Maint v6.2 CSV File'!I:I)</f>
        <v>#VALUE!</v>
      </c>
      <c r="Q45" s="16" t="e">
        <f>IF(J45="PROV SUM",N45,L45*P45)</f>
        <v>#VALUE!</v>
      </c>
      <c r="R45" s="52">
        <f>IF(J45="Prov Sum","",IF(MATCH(J45,'[1]Packet Rate Library'!J:J,0),VLOOKUP(J45,'[1]Packet Rate Library'!J:T,9,FALSE),""))</f>
        <v>0</v>
      </c>
      <c r="S45" s="53">
        <v>96.729499999999987</v>
      </c>
      <c r="T45" s="16">
        <f>IF(J45="SC024",N45,IF(ISERROR(S45),"",IF(J45="PROV SUM",N45,L45*S45)))</f>
        <v>483.64749999999992</v>
      </c>
      <c r="V45" s="70" t="s">
        <v>79</v>
      </c>
      <c r="W45" s="73">
        <v>5</v>
      </c>
      <c r="X45" s="53">
        <v>96.729499999999987</v>
      </c>
      <c r="Y45" s="91">
        <f t="shared" si="0"/>
        <v>483.64749999999992</v>
      </c>
      <c r="Z45" s="26"/>
      <c r="AA45" s="100">
        <v>0</v>
      </c>
      <c r="AB45" s="101">
        <f t="shared" si="1"/>
        <v>0</v>
      </c>
      <c r="AC45" s="103">
        <v>0</v>
      </c>
      <c r="AD45" s="104">
        <f t="shared" si="2"/>
        <v>0</v>
      </c>
      <c r="AE45" s="157">
        <f t="shared" si="3"/>
        <v>0</v>
      </c>
    </row>
    <row r="46" spans="1:31" ht="45.75" thickBot="1" x14ac:dyDescent="0.3">
      <c r="A46" s="29"/>
      <c r="B46" s="76" t="s">
        <v>80</v>
      </c>
      <c r="C46" s="31" t="s">
        <v>312</v>
      </c>
      <c r="D46" s="32" t="s">
        <v>25</v>
      </c>
      <c r="E46" s="33" t="s">
        <v>203</v>
      </c>
      <c r="F46" s="29"/>
      <c r="G46" s="29"/>
      <c r="H46" s="34">
        <v>7.2980000000000702</v>
      </c>
      <c r="I46" s="29"/>
      <c r="J46" s="35" t="s">
        <v>204</v>
      </c>
      <c r="K46" s="29" t="s">
        <v>104</v>
      </c>
      <c r="L46" s="36">
        <v>3</v>
      </c>
      <c r="M46" s="35">
        <v>6.04</v>
      </c>
      <c r="N46" s="25">
        <v>18.12</v>
      </c>
      <c r="O46" s="26"/>
      <c r="P46" s="15" t="e">
        <f>SUMIF('[1]Planned Maint v6.2 CSV File'!A:A,J46,'[1]Planned Maint v6.2 CSV File'!I:I)</f>
        <v>#VALUE!</v>
      </c>
      <c r="Q46" s="16" t="e">
        <f>IF(J46="PROV SUM",N46,L46*P46)</f>
        <v>#VALUE!</v>
      </c>
      <c r="R46" s="52">
        <f>IF(J46="Prov Sum","",IF(MATCH(J46,'[1]Packet Rate Library'!J:J,0),VLOOKUP(J46,'[1]Packet Rate Library'!J:T,9,FALSE),""))</f>
        <v>0</v>
      </c>
      <c r="S46" s="53">
        <v>4.3789999999999996</v>
      </c>
      <c r="T46" s="16">
        <f>IF(J46="SC024",N46,IF(ISERROR(S46),"",IF(J46="PROV SUM",N46,L46*S46)))</f>
        <v>13.136999999999999</v>
      </c>
      <c r="V46" s="29" t="s">
        <v>104</v>
      </c>
      <c r="W46" s="36">
        <v>3</v>
      </c>
      <c r="X46" s="53">
        <v>4.3789999999999996</v>
      </c>
      <c r="Y46" s="91">
        <f t="shared" si="0"/>
        <v>13.136999999999999</v>
      </c>
      <c r="Z46" s="26"/>
      <c r="AA46" s="100">
        <v>0</v>
      </c>
      <c r="AB46" s="101">
        <f t="shared" si="1"/>
        <v>0</v>
      </c>
      <c r="AC46" s="103">
        <v>0</v>
      </c>
      <c r="AD46" s="104">
        <f t="shared" si="2"/>
        <v>0</v>
      </c>
      <c r="AE46" s="157">
        <f t="shared" si="3"/>
        <v>0</v>
      </c>
    </row>
    <row r="47" spans="1:31" ht="45.75" thickBot="1" x14ac:dyDescent="0.3">
      <c r="A47" s="29"/>
      <c r="B47" s="76" t="s">
        <v>80</v>
      </c>
      <c r="C47" s="31" t="s">
        <v>312</v>
      </c>
      <c r="D47" s="32" t="s">
        <v>25</v>
      </c>
      <c r="E47" s="33" t="s">
        <v>339</v>
      </c>
      <c r="F47" s="29"/>
      <c r="G47" s="29"/>
      <c r="H47" s="34">
        <v>7.30000000000007</v>
      </c>
      <c r="I47" s="29"/>
      <c r="J47" s="35" t="s">
        <v>340</v>
      </c>
      <c r="K47" s="29" t="s">
        <v>104</v>
      </c>
      <c r="L47" s="36">
        <v>3</v>
      </c>
      <c r="M47" s="35">
        <v>14.27</v>
      </c>
      <c r="N47" s="25">
        <v>42.81</v>
      </c>
      <c r="O47" s="26"/>
      <c r="P47" s="15" t="e">
        <f>SUMIF('[1]Planned Maint v6.2 CSV File'!A:A,J47,'[1]Planned Maint v6.2 CSV File'!I:I)</f>
        <v>#VALUE!</v>
      </c>
      <c r="Q47" s="16" t="e">
        <f>IF(J47="PROV SUM",N47,L47*P47)</f>
        <v>#VALUE!</v>
      </c>
      <c r="R47" s="52">
        <f>IF(J47="Prov Sum","",IF(MATCH(J47,'[1]Packet Rate Library'!J:J,0),VLOOKUP(J47,'[1]Packet Rate Library'!J:T,9,FALSE),""))</f>
        <v>0</v>
      </c>
      <c r="S47" s="53">
        <v>10.345749999999999</v>
      </c>
      <c r="T47" s="16">
        <f>IF(J47="SC024",N47,IF(ISERROR(S47),"",IF(J47="PROV SUM",N47,L47*S47)))</f>
        <v>31.037249999999997</v>
      </c>
      <c r="V47" s="29" t="s">
        <v>104</v>
      </c>
      <c r="W47" s="36">
        <v>3</v>
      </c>
      <c r="X47" s="53">
        <v>10.345749999999999</v>
      </c>
      <c r="Y47" s="91">
        <f t="shared" si="0"/>
        <v>31.037249999999997</v>
      </c>
      <c r="Z47" s="26"/>
      <c r="AA47" s="100">
        <v>0</v>
      </c>
      <c r="AB47" s="101">
        <f t="shared" si="1"/>
        <v>0</v>
      </c>
      <c r="AC47" s="103">
        <v>0</v>
      </c>
      <c r="AD47" s="104">
        <f t="shared" si="2"/>
        <v>0</v>
      </c>
      <c r="AE47" s="157">
        <f t="shared" si="3"/>
        <v>0</v>
      </c>
    </row>
    <row r="48" spans="1:31" ht="30.75" thickBot="1" x14ac:dyDescent="0.3">
      <c r="A48" s="29"/>
      <c r="B48" s="76" t="s">
        <v>80</v>
      </c>
      <c r="C48" s="31" t="s">
        <v>312</v>
      </c>
      <c r="D48" s="32" t="s">
        <v>25</v>
      </c>
      <c r="E48" s="33" t="s">
        <v>520</v>
      </c>
      <c r="F48" s="29"/>
      <c r="G48" s="29"/>
      <c r="H48" s="34">
        <v>7.3159999999999998</v>
      </c>
      <c r="I48" s="29"/>
      <c r="J48" s="35" t="s">
        <v>380</v>
      </c>
      <c r="K48" s="29" t="s">
        <v>381</v>
      </c>
      <c r="L48" s="36">
        <v>1</v>
      </c>
      <c r="M48" s="35">
        <v>400</v>
      </c>
      <c r="N48" s="25">
        <v>400</v>
      </c>
      <c r="O48" s="26"/>
      <c r="P48" s="15" t="e">
        <f>SUMIF('[1]Planned Maint v6.2 CSV File'!A:A,J48,'[1]Planned Maint v6.2 CSV File'!I:I)</f>
        <v>#VALUE!</v>
      </c>
      <c r="Q48" s="16">
        <f>IF(J48="PROV SUM",N48,L48*P48)</f>
        <v>400</v>
      </c>
      <c r="R48" s="52" t="str">
        <f>IF(J48="Prov Sum","",IF(MATCH(J48,'[1]Packet Rate Library'!J:J,0),VLOOKUP(J48,'[1]Packet Rate Library'!J:T,9,FALSE),""))</f>
        <v/>
      </c>
      <c r="S48" s="53" t="s">
        <v>382</v>
      </c>
      <c r="T48" s="16">
        <f>IF(J48="SC024",N48,IF(ISERROR(S48),"",IF(J48="PROV SUM",N48,L48*S48)))</f>
        <v>400</v>
      </c>
      <c r="V48" s="29" t="s">
        <v>381</v>
      </c>
      <c r="W48" s="36">
        <v>1</v>
      </c>
      <c r="X48" s="53" t="s">
        <v>382</v>
      </c>
      <c r="Y48" s="91">
        <v>400</v>
      </c>
      <c r="Z48" s="26"/>
      <c r="AA48" s="100">
        <v>0</v>
      </c>
      <c r="AB48" s="101">
        <f t="shared" si="1"/>
        <v>0</v>
      </c>
      <c r="AC48" s="103">
        <v>0</v>
      </c>
      <c r="AD48" s="104">
        <f t="shared" si="2"/>
        <v>0</v>
      </c>
      <c r="AE48" s="157">
        <f t="shared" si="3"/>
        <v>0</v>
      </c>
    </row>
    <row r="49" spans="1:31" ht="16.5" thickBot="1" x14ac:dyDescent="0.3">
      <c r="A49" s="22"/>
      <c r="B49" s="112" t="s">
        <v>80</v>
      </c>
      <c r="C49" s="113" t="s">
        <v>341</v>
      </c>
      <c r="D49" s="114" t="s">
        <v>379</v>
      </c>
      <c r="E49" s="115"/>
      <c r="F49" s="9"/>
      <c r="G49" s="9"/>
      <c r="H49" s="116"/>
      <c r="I49" s="9"/>
      <c r="J49" s="115"/>
      <c r="K49" s="117"/>
      <c r="L49" s="65"/>
      <c r="M49" s="118"/>
      <c r="N49" s="14"/>
      <c r="O49" s="26"/>
      <c r="P49" s="24"/>
      <c r="Q49" s="50"/>
      <c r="R49" s="50"/>
      <c r="S49" s="50"/>
      <c r="T49" s="50"/>
      <c r="V49" s="117"/>
      <c r="W49" s="65"/>
      <c r="X49" s="50"/>
      <c r="Y49" s="91">
        <f t="shared" si="0"/>
        <v>0</v>
      </c>
      <c r="Z49" s="26"/>
      <c r="AA49" s="100">
        <v>0</v>
      </c>
      <c r="AB49" s="101">
        <f t="shared" si="1"/>
        <v>0</v>
      </c>
      <c r="AC49" s="103">
        <v>0</v>
      </c>
      <c r="AD49" s="104">
        <f t="shared" si="2"/>
        <v>0</v>
      </c>
      <c r="AE49" s="157">
        <f t="shared" si="3"/>
        <v>0</v>
      </c>
    </row>
    <row r="50" spans="1:31" ht="120.75" thickBot="1" x14ac:dyDescent="0.3">
      <c r="A50" s="22"/>
      <c r="B50" s="112" t="s">
        <v>80</v>
      </c>
      <c r="C50" s="113" t="s">
        <v>341</v>
      </c>
      <c r="D50" s="114" t="s">
        <v>25</v>
      </c>
      <c r="E50" s="115" t="s">
        <v>350</v>
      </c>
      <c r="F50" s="12"/>
      <c r="G50" s="12"/>
      <c r="H50" s="116">
        <v>18</v>
      </c>
      <c r="I50" s="12"/>
      <c r="J50" s="115" t="s">
        <v>351</v>
      </c>
      <c r="K50" s="12" t="s">
        <v>311</v>
      </c>
      <c r="L50" s="119">
        <v>2</v>
      </c>
      <c r="M50" s="118">
        <v>222.2</v>
      </c>
      <c r="N50" s="120">
        <v>444.4</v>
      </c>
      <c r="O50" s="26"/>
      <c r="P50" s="15" t="e">
        <f>SUMIF('[1]Planned Maint v6.2 CSV File'!A:A,J50,'[1]Planned Maint v6.2 CSV File'!I:I)</f>
        <v>#VALUE!</v>
      </c>
      <c r="Q50" s="16" t="e">
        <f t="shared" ref="Q50:Q64" si="8">IF(J50="PROV SUM",N50,L50*P50)</f>
        <v>#VALUE!</v>
      </c>
      <c r="R50" s="52">
        <f>IF(J50="Prov Sum","",IF(MATCH(J50,'[1]Packet Rate Library'!J:J,0),VLOOKUP(J50,'[1]Packet Rate Library'!J:T,9,FALSE),""))</f>
        <v>0</v>
      </c>
      <c r="S50" s="53">
        <v>196.98029999999997</v>
      </c>
      <c r="T50" s="16">
        <f t="shared" ref="T50:T64" si="9">IF(J50="SC024",N50,IF(ISERROR(S50),"",IF(J50="PROV SUM",N50,L50*S50)))</f>
        <v>393.96059999999994</v>
      </c>
      <c r="V50" s="12" t="s">
        <v>311</v>
      </c>
      <c r="W50" s="119">
        <v>2</v>
      </c>
      <c r="X50" s="118">
        <v>196.98029999999997</v>
      </c>
      <c r="Y50" s="91">
        <f t="shared" si="0"/>
        <v>393.96059999999994</v>
      </c>
      <c r="Z50" s="26"/>
      <c r="AA50" s="100">
        <v>0</v>
      </c>
      <c r="AB50" s="101">
        <f t="shared" ref="AB50:AB64" si="10">Y50*AA50</f>
        <v>0</v>
      </c>
      <c r="AC50" s="103">
        <v>0</v>
      </c>
      <c r="AD50" s="104">
        <f t="shared" ref="AD50:AD64" si="11">Y50*AC50</f>
        <v>0</v>
      </c>
      <c r="AE50" s="157">
        <f t="shared" si="3"/>
        <v>0</v>
      </c>
    </row>
    <row r="51" spans="1:31" ht="120.75" thickBot="1" x14ac:dyDescent="0.3">
      <c r="A51" s="22"/>
      <c r="B51" s="112" t="s">
        <v>80</v>
      </c>
      <c r="C51" s="113" t="s">
        <v>341</v>
      </c>
      <c r="D51" s="114" t="s">
        <v>25</v>
      </c>
      <c r="E51" s="115" t="s">
        <v>356</v>
      </c>
      <c r="F51" s="9"/>
      <c r="G51" s="9"/>
      <c r="H51" s="116">
        <v>27</v>
      </c>
      <c r="I51" s="9"/>
      <c r="J51" s="115" t="s">
        <v>357</v>
      </c>
      <c r="K51" s="117" t="s">
        <v>311</v>
      </c>
      <c r="L51" s="119">
        <v>1</v>
      </c>
      <c r="M51" s="118">
        <v>22.53</v>
      </c>
      <c r="N51" s="120">
        <v>22.53</v>
      </c>
      <c r="O51" s="26"/>
      <c r="P51" s="15" t="e">
        <f>SUMIF('[1]Planned Maint v6.2 CSV File'!A:A,J51,'[1]Planned Maint v6.2 CSV File'!I:I)</f>
        <v>#VALUE!</v>
      </c>
      <c r="Q51" s="16" t="e">
        <f t="shared" si="8"/>
        <v>#VALUE!</v>
      </c>
      <c r="R51" s="52">
        <f>IF(J51="Prov Sum","",IF(MATCH(J51,'[1]Packet Rate Library'!J:J,0),VLOOKUP(J51,'[1]Packet Rate Library'!J:T,9,FALSE),""))</f>
        <v>0</v>
      </c>
      <c r="S51" s="53">
        <v>19.150500000000001</v>
      </c>
      <c r="T51" s="16">
        <f t="shared" si="9"/>
        <v>19.150500000000001</v>
      </c>
      <c r="V51" s="117" t="s">
        <v>311</v>
      </c>
      <c r="W51" s="119">
        <v>1</v>
      </c>
      <c r="X51" s="118">
        <v>19.150500000000001</v>
      </c>
      <c r="Y51" s="91">
        <f t="shared" si="0"/>
        <v>19.150500000000001</v>
      </c>
      <c r="Z51" s="26"/>
      <c r="AA51" s="100">
        <v>0</v>
      </c>
      <c r="AB51" s="101">
        <f t="shared" si="10"/>
        <v>0</v>
      </c>
      <c r="AC51" s="103">
        <v>0</v>
      </c>
      <c r="AD51" s="104">
        <f t="shared" si="11"/>
        <v>0</v>
      </c>
      <c r="AE51" s="157">
        <f t="shared" si="3"/>
        <v>0</v>
      </c>
    </row>
    <row r="52" spans="1:31" ht="135.75" thickBot="1" x14ac:dyDescent="0.3">
      <c r="A52" s="22"/>
      <c r="B52" s="112" t="s">
        <v>80</v>
      </c>
      <c r="C52" s="113" t="s">
        <v>341</v>
      </c>
      <c r="D52" s="114" t="s">
        <v>25</v>
      </c>
      <c r="E52" s="115" t="s">
        <v>358</v>
      </c>
      <c r="F52" s="9"/>
      <c r="G52" s="9"/>
      <c r="H52" s="116">
        <v>41</v>
      </c>
      <c r="I52" s="9"/>
      <c r="J52" s="115" t="s">
        <v>359</v>
      </c>
      <c r="K52" s="117" t="s">
        <v>311</v>
      </c>
      <c r="L52" s="119">
        <v>1</v>
      </c>
      <c r="M52" s="118">
        <v>29.34</v>
      </c>
      <c r="N52" s="120">
        <v>29.34</v>
      </c>
      <c r="O52" s="26"/>
      <c r="P52" s="15" t="e">
        <f>SUMIF('[1]Planned Maint v6.2 CSV File'!A:A,J52,'[1]Planned Maint v6.2 CSV File'!I:I)</f>
        <v>#VALUE!</v>
      </c>
      <c r="Q52" s="16" t="e">
        <f t="shared" si="8"/>
        <v>#VALUE!</v>
      </c>
      <c r="R52" s="52">
        <f>IF(J52="Prov Sum","",IF(MATCH(J52,'[1]Packet Rate Library'!J:J,0),VLOOKUP(J52,'[1]Packet Rate Library'!J:T,9,FALSE),""))</f>
        <v>0</v>
      </c>
      <c r="S52" s="53">
        <v>24.939</v>
      </c>
      <c r="T52" s="16">
        <f t="shared" si="9"/>
        <v>24.939</v>
      </c>
      <c r="V52" s="117" t="s">
        <v>311</v>
      </c>
      <c r="W52" s="119">
        <v>1</v>
      </c>
      <c r="X52" s="118">
        <v>24.939</v>
      </c>
      <c r="Y52" s="91">
        <f t="shared" si="0"/>
        <v>24.939</v>
      </c>
      <c r="Z52" s="26"/>
      <c r="AA52" s="100">
        <v>0</v>
      </c>
      <c r="AB52" s="101">
        <f t="shared" si="10"/>
        <v>0</v>
      </c>
      <c r="AC52" s="103">
        <v>0</v>
      </c>
      <c r="AD52" s="104">
        <f t="shared" si="11"/>
        <v>0</v>
      </c>
      <c r="AE52" s="157">
        <f t="shared" si="3"/>
        <v>0</v>
      </c>
    </row>
    <row r="53" spans="1:31" ht="120.75" thickBot="1" x14ac:dyDescent="0.3">
      <c r="A53" s="22"/>
      <c r="B53" s="112" t="s">
        <v>80</v>
      </c>
      <c r="C53" s="113" t="s">
        <v>341</v>
      </c>
      <c r="D53" s="114" t="s">
        <v>25</v>
      </c>
      <c r="E53" s="115" t="s">
        <v>360</v>
      </c>
      <c r="F53" s="9"/>
      <c r="G53" s="9"/>
      <c r="H53" s="116">
        <v>43</v>
      </c>
      <c r="I53" s="9"/>
      <c r="J53" s="115" t="s">
        <v>361</v>
      </c>
      <c r="K53" s="117" t="s">
        <v>311</v>
      </c>
      <c r="L53" s="119">
        <v>1</v>
      </c>
      <c r="M53" s="118">
        <v>20.399999999999999</v>
      </c>
      <c r="N53" s="120">
        <v>20.399999999999999</v>
      </c>
      <c r="O53" s="26"/>
      <c r="P53" s="15" t="e">
        <f>SUMIF('[1]Planned Maint v6.2 CSV File'!A:A,J53,'[1]Planned Maint v6.2 CSV File'!I:I)</f>
        <v>#VALUE!</v>
      </c>
      <c r="Q53" s="16" t="e">
        <f t="shared" si="8"/>
        <v>#VALUE!</v>
      </c>
      <c r="R53" s="52">
        <f>IF(J53="Prov Sum","",IF(MATCH(J53,'[1]Packet Rate Library'!J:J,0),VLOOKUP(J53,'[1]Packet Rate Library'!J:T,9,FALSE),""))</f>
        <v>0</v>
      </c>
      <c r="S53" s="53">
        <v>17.34</v>
      </c>
      <c r="T53" s="16">
        <f t="shared" si="9"/>
        <v>17.34</v>
      </c>
      <c r="V53" s="117" t="s">
        <v>311</v>
      </c>
      <c r="W53" s="119">
        <v>1</v>
      </c>
      <c r="X53" s="118">
        <v>17.34</v>
      </c>
      <c r="Y53" s="91">
        <f t="shared" si="0"/>
        <v>17.34</v>
      </c>
      <c r="Z53" s="26"/>
      <c r="AA53" s="100">
        <v>0</v>
      </c>
      <c r="AB53" s="101">
        <f t="shared" si="10"/>
        <v>0</v>
      </c>
      <c r="AC53" s="103">
        <v>0</v>
      </c>
      <c r="AD53" s="104">
        <f t="shared" si="11"/>
        <v>0</v>
      </c>
      <c r="AE53" s="157">
        <f t="shared" si="3"/>
        <v>0</v>
      </c>
    </row>
    <row r="54" spans="1:31" ht="120.75" thickBot="1" x14ac:dyDescent="0.3">
      <c r="A54" s="22"/>
      <c r="B54" s="112" t="s">
        <v>80</v>
      </c>
      <c r="C54" s="113" t="s">
        <v>341</v>
      </c>
      <c r="D54" s="114" t="s">
        <v>25</v>
      </c>
      <c r="E54" s="115" t="s">
        <v>362</v>
      </c>
      <c r="F54" s="9"/>
      <c r="G54" s="9"/>
      <c r="H54" s="116">
        <v>44</v>
      </c>
      <c r="I54" s="9"/>
      <c r="J54" s="115" t="s">
        <v>363</v>
      </c>
      <c r="K54" s="117" t="s">
        <v>311</v>
      </c>
      <c r="L54" s="119">
        <v>1</v>
      </c>
      <c r="M54" s="118">
        <v>35.86</v>
      </c>
      <c r="N54" s="120">
        <v>35.86</v>
      </c>
      <c r="O54" s="26"/>
      <c r="P54" s="15" t="e">
        <f>SUMIF('[1]Planned Maint v6.2 CSV File'!A:A,J54,'[1]Planned Maint v6.2 CSV File'!I:I)</f>
        <v>#VALUE!</v>
      </c>
      <c r="Q54" s="16" t="e">
        <f t="shared" si="8"/>
        <v>#VALUE!</v>
      </c>
      <c r="R54" s="52">
        <f>IF(J54="Prov Sum","",IF(MATCH(J54,'[1]Packet Rate Library'!J:J,0),VLOOKUP(J54,'[1]Packet Rate Library'!J:T,9,FALSE),""))</f>
        <v>0</v>
      </c>
      <c r="S54" s="53">
        <v>30.480999999999998</v>
      </c>
      <c r="T54" s="16">
        <f t="shared" si="9"/>
        <v>30.480999999999998</v>
      </c>
      <c r="V54" s="117" t="s">
        <v>311</v>
      </c>
      <c r="W54" s="119">
        <v>1</v>
      </c>
      <c r="X54" s="118">
        <v>30.480999999999998</v>
      </c>
      <c r="Y54" s="91">
        <f t="shared" si="0"/>
        <v>30.480999999999998</v>
      </c>
      <c r="Z54" s="26"/>
      <c r="AA54" s="100">
        <v>0</v>
      </c>
      <c r="AB54" s="101">
        <f t="shared" si="10"/>
        <v>0</v>
      </c>
      <c r="AC54" s="103">
        <v>0</v>
      </c>
      <c r="AD54" s="104">
        <f t="shared" si="11"/>
        <v>0</v>
      </c>
      <c r="AE54" s="157">
        <f t="shared" si="3"/>
        <v>0</v>
      </c>
    </row>
    <row r="55" spans="1:31" ht="45.75" thickBot="1" x14ac:dyDescent="0.3">
      <c r="A55" s="22"/>
      <c r="B55" s="112" t="s">
        <v>80</v>
      </c>
      <c r="C55" s="113" t="s">
        <v>341</v>
      </c>
      <c r="D55" s="114" t="s">
        <v>25</v>
      </c>
      <c r="E55" s="115" t="s">
        <v>352</v>
      </c>
      <c r="F55" s="9"/>
      <c r="G55" s="9"/>
      <c r="H55" s="116">
        <v>104</v>
      </c>
      <c r="I55" s="9"/>
      <c r="J55" s="115" t="s">
        <v>353</v>
      </c>
      <c r="K55" s="117" t="s">
        <v>311</v>
      </c>
      <c r="L55" s="119">
        <v>2</v>
      </c>
      <c r="M55" s="118">
        <v>3.44</v>
      </c>
      <c r="N55" s="120">
        <v>6.88</v>
      </c>
      <c r="O55" s="26"/>
      <c r="P55" s="15" t="e">
        <f>SUMIF('[1]Planned Maint v6.2 CSV File'!A:A,J55,'[1]Planned Maint v6.2 CSV File'!I:I)</f>
        <v>#VALUE!</v>
      </c>
      <c r="Q55" s="16" t="e">
        <f t="shared" si="8"/>
        <v>#VALUE!</v>
      </c>
      <c r="R55" s="52">
        <f>IF(J55="Prov Sum","",IF(MATCH(J55,'[1]Packet Rate Library'!J:J,0),VLOOKUP(J55,'[1]Packet Rate Library'!J:T,9,FALSE),""))</f>
        <v>0</v>
      </c>
      <c r="S55" s="53">
        <v>3.0495599999999996</v>
      </c>
      <c r="T55" s="16">
        <f t="shared" si="9"/>
        <v>6.0991199999999992</v>
      </c>
      <c r="V55" s="117" t="s">
        <v>311</v>
      </c>
      <c r="W55" s="119">
        <v>2</v>
      </c>
      <c r="X55" s="118">
        <v>3.0495599999999996</v>
      </c>
      <c r="Y55" s="91">
        <f t="shared" si="0"/>
        <v>6.0991199999999992</v>
      </c>
      <c r="Z55" s="26"/>
      <c r="AA55" s="100">
        <v>0</v>
      </c>
      <c r="AB55" s="101">
        <f t="shared" si="10"/>
        <v>0</v>
      </c>
      <c r="AC55" s="103">
        <v>0</v>
      </c>
      <c r="AD55" s="104">
        <f t="shared" si="11"/>
        <v>0</v>
      </c>
      <c r="AE55" s="157">
        <f t="shared" si="3"/>
        <v>0</v>
      </c>
    </row>
    <row r="56" spans="1:31" ht="16.5" thickBot="1" x14ac:dyDescent="0.3">
      <c r="A56" s="22"/>
      <c r="B56" s="112" t="s">
        <v>80</v>
      </c>
      <c r="C56" s="113" t="s">
        <v>341</v>
      </c>
      <c r="D56" s="114" t="s">
        <v>25</v>
      </c>
      <c r="E56" s="115"/>
      <c r="F56" s="9"/>
      <c r="G56" s="9"/>
      <c r="H56" s="116">
        <v>115</v>
      </c>
      <c r="I56" s="9"/>
      <c r="J56" s="115" t="s">
        <v>367</v>
      </c>
      <c r="K56" s="117" t="s">
        <v>311</v>
      </c>
      <c r="L56" s="119">
        <v>2</v>
      </c>
      <c r="M56" s="118">
        <v>70.11</v>
      </c>
      <c r="N56" s="120">
        <v>140.22</v>
      </c>
      <c r="O56" s="26"/>
      <c r="P56" s="15" t="e">
        <f>SUMIF('[1]Planned Maint v6.2 CSV File'!A:A,J56,'[1]Planned Maint v6.2 CSV File'!I:I)</f>
        <v>#VALUE!</v>
      </c>
      <c r="Q56" s="16" t="e">
        <f t="shared" si="8"/>
        <v>#VALUE!</v>
      </c>
      <c r="R56" s="52">
        <f>IF(J56="Prov Sum","",IF(MATCH(J56,'[1]Packet Rate Library'!J:J,0),VLOOKUP(J56,'[1]Packet Rate Library'!J:T,9,FALSE),""))</f>
        <v>0</v>
      </c>
      <c r="S56" s="53">
        <v>56.088000000000001</v>
      </c>
      <c r="T56" s="16">
        <f t="shared" si="9"/>
        <v>112.176</v>
      </c>
      <c r="V56" s="117" t="s">
        <v>311</v>
      </c>
      <c r="W56" s="119">
        <v>2</v>
      </c>
      <c r="X56" s="118">
        <v>56.088000000000001</v>
      </c>
      <c r="Y56" s="91">
        <f t="shared" si="0"/>
        <v>112.176</v>
      </c>
      <c r="Z56" s="26"/>
      <c r="AA56" s="100">
        <v>0</v>
      </c>
      <c r="AB56" s="101">
        <f t="shared" si="10"/>
        <v>0</v>
      </c>
      <c r="AC56" s="103">
        <v>0</v>
      </c>
      <c r="AD56" s="104">
        <f t="shared" si="11"/>
        <v>0</v>
      </c>
      <c r="AE56" s="157">
        <f t="shared" si="3"/>
        <v>0</v>
      </c>
    </row>
    <row r="57" spans="1:31" ht="46.5" thickBot="1" x14ac:dyDescent="0.3">
      <c r="A57" s="22"/>
      <c r="B57" s="112" t="s">
        <v>80</v>
      </c>
      <c r="C57" s="113" t="s">
        <v>341</v>
      </c>
      <c r="D57" s="114" t="s">
        <v>25</v>
      </c>
      <c r="E57" s="121" t="s">
        <v>354</v>
      </c>
      <c r="F57" s="9"/>
      <c r="G57" s="9"/>
      <c r="H57" s="116">
        <v>175</v>
      </c>
      <c r="I57" s="9"/>
      <c r="J57" s="128" t="s">
        <v>355</v>
      </c>
      <c r="K57" s="117" t="s">
        <v>311</v>
      </c>
      <c r="L57" s="119">
        <v>2</v>
      </c>
      <c r="M57" s="118">
        <v>9.81</v>
      </c>
      <c r="N57" s="120">
        <v>19.62</v>
      </c>
      <c r="O57" s="26"/>
      <c r="P57" s="15" t="e">
        <f>SUMIF('[1]Planned Maint v6.2 CSV File'!A:A,J57,'[1]Planned Maint v6.2 CSV File'!I:I)</f>
        <v>#VALUE!</v>
      </c>
      <c r="Q57" s="16" t="e">
        <f t="shared" si="8"/>
        <v>#VALUE!</v>
      </c>
      <c r="R57" s="52">
        <f>IF(J57="Prov Sum","",IF(MATCH(J57,'[1]Packet Rate Library'!J:J,0),VLOOKUP(J57,'[1]Packet Rate Library'!J:T,9,FALSE),""))</f>
        <v>0</v>
      </c>
      <c r="S57" s="53">
        <v>8.6965649999999997</v>
      </c>
      <c r="T57" s="16">
        <f t="shared" si="9"/>
        <v>17.393129999999999</v>
      </c>
      <c r="V57" s="117" t="s">
        <v>311</v>
      </c>
      <c r="W57" s="119">
        <v>2</v>
      </c>
      <c r="X57" s="118">
        <v>8.6965649999999997</v>
      </c>
      <c r="Y57" s="91">
        <f t="shared" si="0"/>
        <v>17.393129999999999</v>
      </c>
      <c r="Z57" s="26"/>
      <c r="AA57" s="100">
        <v>0</v>
      </c>
      <c r="AB57" s="101">
        <f t="shared" si="10"/>
        <v>0</v>
      </c>
      <c r="AC57" s="103">
        <v>0</v>
      </c>
      <c r="AD57" s="104">
        <f t="shared" si="11"/>
        <v>0</v>
      </c>
      <c r="AE57" s="157">
        <f t="shared" si="3"/>
        <v>0</v>
      </c>
    </row>
    <row r="58" spans="1:31" ht="76.5" thickBot="1" x14ac:dyDescent="0.3">
      <c r="A58" s="29"/>
      <c r="B58" s="112" t="s">
        <v>80</v>
      </c>
      <c r="C58" s="113" t="s">
        <v>341</v>
      </c>
      <c r="D58" s="114" t="s">
        <v>25</v>
      </c>
      <c r="E58" s="121" t="s">
        <v>342</v>
      </c>
      <c r="F58" s="42"/>
      <c r="G58" s="42"/>
      <c r="H58" s="116">
        <v>180</v>
      </c>
      <c r="I58" s="42"/>
      <c r="J58" s="122" t="s">
        <v>343</v>
      </c>
      <c r="K58" s="117" t="s">
        <v>311</v>
      </c>
      <c r="L58" s="119">
        <v>1</v>
      </c>
      <c r="M58" s="118">
        <v>62.11</v>
      </c>
      <c r="N58" s="120">
        <v>62.11</v>
      </c>
      <c r="O58" s="26"/>
      <c r="P58" s="15" t="e">
        <f>SUMIF('[1]Planned Maint v6.2 CSV File'!A:A,J58,'[1]Planned Maint v6.2 CSV File'!I:I)</f>
        <v>#VALUE!</v>
      </c>
      <c r="Q58" s="16" t="e">
        <f t="shared" si="8"/>
        <v>#VALUE!</v>
      </c>
      <c r="R58" s="52">
        <f>IF(J58="Prov Sum","",IF(MATCH(J58,'[1]Packet Rate Library'!J:J,0),VLOOKUP(J58,'[1]Packet Rate Library'!J:T,9,FALSE),""))</f>
        <v>0</v>
      </c>
      <c r="S58" s="53">
        <v>55.060514999999995</v>
      </c>
      <c r="T58" s="16">
        <f t="shared" si="9"/>
        <v>55.060514999999995</v>
      </c>
      <c r="V58" s="117" t="s">
        <v>311</v>
      </c>
      <c r="W58" s="119">
        <v>1</v>
      </c>
      <c r="X58" s="118">
        <v>55.060514999999995</v>
      </c>
      <c r="Y58" s="91">
        <f t="shared" si="0"/>
        <v>55.060514999999995</v>
      </c>
      <c r="Z58" s="26"/>
      <c r="AA58" s="100">
        <v>0</v>
      </c>
      <c r="AB58" s="101">
        <f t="shared" si="10"/>
        <v>0</v>
      </c>
      <c r="AC58" s="103">
        <v>0</v>
      </c>
      <c r="AD58" s="104">
        <f t="shared" si="11"/>
        <v>0</v>
      </c>
      <c r="AE58" s="157">
        <f t="shared" si="3"/>
        <v>0</v>
      </c>
    </row>
    <row r="59" spans="1:31" ht="106.5" thickBot="1" x14ac:dyDescent="0.3">
      <c r="A59" s="29"/>
      <c r="B59" s="112" t="s">
        <v>80</v>
      </c>
      <c r="C59" s="113" t="s">
        <v>341</v>
      </c>
      <c r="D59" s="114" t="s">
        <v>25</v>
      </c>
      <c r="E59" s="121" t="s">
        <v>370</v>
      </c>
      <c r="F59" s="42"/>
      <c r="G59" s="42"/>
      <c r="H59" s="116">
        <v>186</v>
      </c>
      <c r="I59" s="42"/>
      <c r="J59" s="123" t="s">
        <v>371</v>
      </c>
      <c r="K59" s="117" t="s">
        <v>311</v>
      </c>
      <c r="L59" s="119">
        <v>1</v>
      </c>
      <c r="M59" s="118">
        <v>86.88</v>
      </c>
      <c r="N59" s="120">
        <v>86.88</v>
      </c>
      <c r="O59" s="26"/>
      <c r="P59" s="15" t="e">
        <f>SUMIF('[1]Planned Maint v6.2 CSV File'!A:A,J59,'[1]Planned Maint v6.2 CSV File'!I:I)</f>
        <v>#VALUE!</v>
      </c>
      <c r="Q59" s="16" t="e">
        <f t="shared" si="8"/>
        <v>#VALUE!</v>
      </c>
      <c r="R59" s="52">
        <f>IF(J59="Prov Sum","",IF(MATCH(J59,'[1]Packet Rate Library'!J:J,0),VLOOKUP(J59,'[1]Packet Rate Library'!J:T,9,FALSE),""))</f>
        <v>0</v>
      </c>
      <c r="S59" s="53">
        <v>69.504000000000005</v>
      </c>
      <c r="T59" s="16">
        <f t="shared" si="9"/>
        <v>69.504000000000005</v>
      </c>
      <c r="V59" s="117" t="s">
        <v>311</v>
      </c>
      <c r="W59" s="119">
        <v>1</v>
      </c>
      <c r="X59" s="118">
        <v>69.504000000000005</v>
      </c>
      <c r="Y59" s="91">
        <f t="shared" si="0"/>
        <v>69.504000000000005</v>
      </c>
      <c r="Z59" s="26"/>
      <c r="AA59" s="100">
        <v>0</v>
      </c>
      <c r="AB59" s="101">
        <f t="shared" si="10"/>
        <v>0</v>
      </c>
      <c r="AC59" s="103">
        <v>0</v>
      </c>
      <c r="AD59" s="104">
        <f t="shared" si="11"/>
        <v>0</v>
      </c>
      <c r="AE59" s="157">
        <f t="shared" si="3"/>
        <v>0</v>
      </c>
    </row>
    <row r="60" spans="1:31" ht="31.9" customHeight="1" thickBot="1" x14ac:dyDescent="0.3">
      <c r="A60" s="29"/>
      <c r="B60" s="112" t="s">
        <v>80</v>
      </c>
      <c r="C60" s="113" t="s">
        <v>341</v>
      </c>
      <c r="D60" s="114" t="s">
        <v>25</v>
      </c>
      <c r="E60" s="124" t="s">
        <v>430</v>
      </c>
      <c r="F60" s="42"/>
      <c r="G60" s="42"/>
      <c r="H60" s="116">
        <v>190</v>
      </c>
      <c r="I60" s="42"/>
      <c r="J60" s="125" t="s">
        <v>380</v>
      </c>
      <c r="K60" s="117" t="s">
        <v>311</v>
      </c>
      <c r="L60" s="119">
        <v>1</v>
      </c>
      <c r="M60" s="126">
        <v>1500</v>
      </c>
      <c r="N60" s="120">
        <v>1500</v>
      </c>
      <c r="O60" s="26"/>
      <c r="P60" s="15" t="e">
        <f>SUMIF('[1]Planned Maint v6.2 CSV File'!A:A,J60,'[1]Planned Maint v6.2 CSV File'!I:I)</f>
        <v>#VALUE!</v>
      </c>
      <c r="Q60" s="16">
        <f t="shared" si="8"/>
        <v>1500</v>
      </c>
      <c r="R60" s="52" t="str">
        <f>IF(J60="Prov Sum","",IF(MATCH(J60,'[1]Packet Rate Library'!J:J,0),VLOOKUP(J60,'[1]Packet Rate Library'!J:T,9,FALSE),""))</f>
        <v/>
      </c>
      <c r="S60" s="53" t="s">
        <v>382</v>
      </c>
      <c r="T60" s="16">
        <f t="shared" si="9"/>
        <v>1500</v>
      </c>
      <c r="V60" s="117" t="s">
        <v>311</v>
      </c>
      <c r="W60" s="119">
        <v>1</v>
      </c>
      <c r="X60" s="126" t="s">
        <v>382</v>
      </c>
      <c r="Y60" s="91">
        <v>1500</v>
      </c>
      <c r="Z60" s="26"/>
      <c r="AA60" s="100">
        <v>0</v>
      </c>
      <c r="AB60" s="101">
        <f t="shared" si="10"/>
        <v>0</v>
      </c>
      <c r="AC60" s="103">
        <v>0</v>
      </c>
      <c r="AD60" s="104">
        <f>Y60*AC60</f>
        <v>0</v>
      </c>
      <c r="AE60" s="157">
        <f t="shared" si="3"/>
        <v>0</v>
      </c>
    </row>
    <row r="61" spans="1:31" ht="29.45" customHeight="1" thickBot="1" x14ac:dyDescent="0.3">
      <c r="A61" s="29"/>
      <c r="B61" s="112" t="s">
        <v>80</v>
      </c>
      <c r="C61" s="113" t="s">
        <v>341</v>
      </c>
      <c r="D61" s="114" t="s">
        <v>25</v>
      </c>
      <c r="E61" s="127" t="s">
        <v>431</v>
      </c>
      <c r="F61" s="42"/>
      <c r="G61" s="42"/>
      <c r="H61" s="116">
        <v>191</v>
      </c>
      <c r="I61" s="42"/>
      <c r="J61" s="125" t="s">
        <v>380</v>
      </c>
      <c r="K61" s="117" t="s">
        <v>311</v>
      </c>
      <c r="L61" s="119">
        <v>1</v>
      </c>
      <c r="M61" s="126">
        <v>100</v>
      </c>
      <c r="N61" s="120">
        <v>100</v>
      </c>
      <c r="O61" s="26"/>
      <c r="P61" s="15" t="e">
        <f>SUMIF('[1]Planned Maint v6.2 CSV File'!A:A,J61,'[1]Planned Maint v6.2 CSV File'!I:I)</f>
        <v>#VALUE!</v>
      </c>
      <c r="Q61" s="16">
        <f t="shared" si="8"/>
        <v>100</v>
      </c>
      <c r="R61" s="52" t="str">
        <f>IF(J61="Prov Sum","",IF(MATCH(J61,'[1]Packet Rate Library'!J:J,0),VLOOKUP(J61,'[1]Packet Rate Library'!J:T,9,FALSE),""))</f>
        <v/>
      </c>
      <c r="S61" s="53" t="s">
        <v>382</v>
      </c>
      <c r="T61" s="16">
        <f t="shared" si="9"/>
        <v>100</v>
      </c>
      <c r="V61" s="117" t="s">
        <v>311</v>
      </c>
      <c r="W61" s="119">
        <v>1</v>
      </c>
      <c r="X61" s="126" t="s">
        <v>382</v>
      </c>
      <c r="Y61" s="91">
        <v>100</v>
      </c>
      <c r="Z61" s="26"/>
      <c r="AA61" s="100">
        <v>0</v>
      </c>
      <c r="AB61" s="101">
        <f t="shared" si="10"/>
        <v>0</v>
      </c>
      <c r="AC61" s="103">
        <v>0</v>
      </c>
      <c r="AD61" s="104">
        <f t="shared" si="11"/>
        <v>0</v>
      </c>
      <c r="AE61" s="157">
        <f t="shared" si="3"/>
        <v>0</v>
      </c>
    </row>
    <row r="62" spans="1:31" ht="16.5" thickBot="1" x14ac:dyDescent="0.3">
      <c r="A62" s="29"/>
      <c r="B62" s="112" t="s">
        <v>80</v>
      </c>
      <c r="C62" s="113" t="s">
        <v>341</v>
      </c>
      <c r="D62" s="114" t="s">
        <v>25</v>
      </c>
      <c r="E62" s="127" t="s">
        <v>432</v>
      </c>
      <c r="F62" s="42"/>
      <c r="G62" s="42"/>
      <c r="H62" s="116">
        <v>192</v>
      </c>
      <c r="I62" s="42"/>
      <c r="J62" s="125" t="s">
        <v>380</v>
      </c>
      <c r="K62" s="117" t="s">
        <v>311</v>
      </c>
      <c r="L62" s="119">
        <v>1</v>
      </c>
      <c r="M62" s="126">
        <v>100</v>
      </c>
      <c r="N62" s="120">
        <v>100</v>
      </c>
      <c r="O62" s="26"/>
      <c r="P62" s="15" t="e">
        <f>SUMIF('[1]Planned Maint v6.2 CSV File'!A:A,J62,'[1]Planned Maint v6.2 CSV File'!I:I)</f>
        <v>#VALUE!</v>
      </c>
      <c r="Q62" s="16">
        <f t="shared" si="8"/>
        <v>100</v>
      </c>
      <c r="R62" s="52" t="str">
        <f>IF(J62="Prov Sum","",IF(MATCH(J62,'[1]Packet Rate Library'!J:J,0),VLOOKUP(J62,'[1]Packet Rate Library'!J:T,9,FALSE),""))</f>
        <v/>
      </c>
      <c r="S62" s="53" t="s">
        <v>382</v>
      </c>
      <c r="T62" s="16">
        <f t="shared" si="9"/>
        <v>100</v>
      </c>
      <c r="V62" s="117" t="s">
        <v>311</v>
      </c>
      <c r="W62" s="119">
        <v>1</v>
      </c>
      <c r="X62" s="126" t="s">
        <v>382</v>
      </c>
      <c r="Y62" s="91">
        <v>100</v>
      </c>
      <c r="Z62" s="26"/>
      <c r="AA62" s="100">
        <v>0</v>
      </c>
      <c r="AB62" s="101">
        <f t="shared" si="10"/>
        <v>0</v>
      </c>
      <c r="AC62" s="103">
        <v>0</v>
      </c>
      <c r="AD62" s="104">
        <f t="shared" si="11"/>
        <v>0</v>
      </c>
      <c r="AE62" s="157">
        <f t="shared" si="3"/>
        <v>0</v>
      </c>
    </row>
    <row r="63" spans="1:31" ht="16.5" thickBot="1" x14ac:dyDescent="0.3">
      <c r="A63" s="29"/>
      <c r="B63" s="112" t="s">
        <v>80</v>
      </c>
      <c r="C63" s="113" t="s">
        <v>341</v>
      </c>
      <c r="D63" s="114" t="s">
        <v>25</v>
      </c>
      <c r="E63" s="127" t="s">
        <v>433</v>
      </c>
      <c r="F63" s="42"/>
      <c r="G63" s="42"/>
      <c r="H63" s="116">
        <v>193</v>
      </c>
      <c r="I63" s="42"/>
      <c r="J63" s="125" t="s">
        <v>380</v>
      </c>
      <c r="K63" s="117" t="s">
        <v>311</v>
      </c>
      <c r="L63" s="119">
        <v>1</v>
      </c>
      <c r="M63" s="126">
        <v>100</v>
      </c>
      <c r="N63" s="120">
        <v>100</v>
      </c>
      <c r="O63" s="26"/>
      <c r="P63" s="15" t="e">
        <f>SUMIF('[1]Planned Maint v6.2 CSV File'!A:A,J63,'[1]Planned Maint v6.2 CSV File'!I:I)</f>
        <v>#VALUE!</v>
      </c>
      <c r="Q63" s="16">
        <f t="shared" si="8"/>
        <v>100</v>
      </c>
      <c r="R63" s="52" t="str">
        <f>IF(J63="Prov Sum","",IF(MATCH(J63,'[1]Packet Rate Library'!J:J,0),VLOOKUP(J63,'[1]Packet Rate Library'!J:T,9,FALSE),""))</f>
        <v/>
      </c>
      <c r="S63" s="53" t="s">
        <v>382</v>
      </c>
      <c r="T63" s="16">
        <f t="shared" si="9"/>
        <v>100</v>
      </c>
      <c r="V63" s="117" t="s">
        <v>311</v>
      </c>
      <c r="W63" s="119">
        <v>1</v>
      </c>
      <c r="X63" s="126" t="s">
        <v>382</v>
      </c>
      <c r="Y63" s="91">
        <v>100</v>
      </c>
      <c r="Z63" s="26"/>
      <c r="AA63" s="100">
        <v>0</v>
      </c>
      <c r="AB63" s="101">
        <f t="shared" si="10"/>
        <v>0</v>
      </c>
      <c r="AC63" s="103">
        <v>0</v>
      </c>
      <c r="AD63" s="104">
        <f t="shared" si="11"/>
        <v>0</v>
      </c>
      <c r="AE63" s="157">
        <f t="shared" si="3"/>
        <v>0</v>
      </c>
    </row>
    <row r="64" spans="1:31" ht="16.5" thickBot="1" x14ac:dyDescent="0.3">
      <c r="A64" s="29"/>
      <c r="B64" s="112" t="s">
        <v>80</v>
      </c>
      <c r="C64" s="113" t="s">
        <v>341</v>
      </c>
      <c r="D64" s="114" t="s">
        <v>25</v>
      </c>
      <c r="E64" s="127" t="s">
        <v>434</v>
      </c>
      <c r="F64" s="42"/>
      <c r="G64" s="42"/>
      <c r="H64" s="116">
        <v>194</v>
      </c>
      <c r="I64" s="42"/>
      <c r="J64" s="125" t="s">
        <v>380</v>
      </c>
      <c r="K64" s="117" t="s">
        <v>311</v>
      </c>
      <c r="L64" s="119">
        <v>1</v>
      </c>
      <c r="M64" s="126">
        <v>350</v>
      </c>
      <c r="N64" s="120">
        <v>350</v>
      </c>
      <c r="O64" s="26"/>
      <c r="P64" s="15" t="e">
        <f>SUMIF('[1]Planned Maint v6.2 CSV File'!A:A,J64,'[1]Planned Maint v6.2 CSV File'!I:I)</f>
        <v>#VALUE!</v>
      </c>
      <c r="Q64" s="16">
        <f t="shared" si="8"/>
        <v>350</v>
      </c>
      <c r="R64" s="52" t="str">
        <f>IF(J64="Prov Sum","",IF(MATCH(J64,'[1]Packet Rate Library'!J:J,0),VLOOKUP(J64,'[1]Packet Rate Library'!J:T,9,FALSE),""))</f>
        <v/>
      </c>
      <c r="S64" s="53" t="s">
        <v>382</v>
      </c>
      <c r="T64" s="16">
        <f t="shared" si="9"/>
        <v>350</v>
      </c>
      <c r="V64" s="117" t="s">
        <v>311</v>
      </c>
      <c r="W64" s="119">
        <v>1</v>
      </c>
      <c r="X64" s="126" t="s">
        <v>382</v>
      </c>
      <c r="Y64" s="91">
        <v>350</v>
      </c>
      <c r="Z64" s="26"/>
      <c r="AA64" s="100">
        <v>0</v>
      </c>
      <c r="AB64" s="101">
        <f t="shared" si="10"/>
        <v>0</v>
      </c>
      <c r="AC64" s="103">
        <v>0</v>
      </c>
      <c r="AD64" s="104">
        <f t="shared" si="11"/>
        <v>0</v>
      </c>
      <c r="AE64" s="157">
        <f t="shared" si="3"/>
        <v>0</v>
      </c>
    </row>
    <row r="65" spans="1:31" ht="15.75" thickBot="1" x14ac:dyDescent="0.3">
      <c r="A65" s="29"/>
      <c r="B65" s="76"/>
      <c r="C65" s="31"/>
      <c r="D65" s="32"/>
      <c r="E65" s="33"/>
      <c r="F65" s="29"/>
      <c r="G65" s="29"/>
      <c r="H65" s="34"/>
      <c r="I65" s="29"/>
      <c r="J65" s="35"/>
      <c r="K65" s="29"/>
      <c r="L65" s="36"/>
      <c r="M65" s="35"/>
      <c r="N65" s="25"/>
      <c r="O65" s="26"/>
      <c r="P65" s="24"/>
      <c r="Q65" s="50"/>
      <c r="R65" s="50"/>
      <c r="S65" s="50"/>
      <c r="T65" s="50"/>
    </row>
    <row r="66" spans="1:31" ht="15.75" thickBot="1" x14ac:dyDescent="0.3">
      <c r="A66" s="29"/>
      <c r="B66" s="30"/>
      <c r="C66" s="31"/>
      <c r="D66" s="32"/>
      <c r="E66" s="33"/>
      <c r="F66" s="29"/>
      <c r="G66" s="29"/>
      <c r="H66" s="34"/>
      <c r="I66" s="29"/>
      <c r="J66" s="35"/>
      <c r="K66" s="29"/>
      <c r="L66" s="36"/>
      <c r="M66" s="35"/>
      <c r="N66" s="25"/>
      <c r="O66" s="26"/>
      <c r="P66" s="24"/>
      <c r="Q66" s="50"/>
      <c r="R66" s="50"/>
      <c r="S66" s="88" t="s">
        <v>5</v>
      </c>
      <c r="T66" s="89">
        <f>SUM(T8:T64)</f>
        <v>17108.690870999999</v>
      </c>
      <c r="U66" s="84"/>
      <c r="V66" s="29"/>
      <c r="W66" s="36"/>
      <c r="X66" s="88" t="s">
        <v>5</v>
      </c>
      <c r="Y66" s="89">
        <f>SUM(Y8:Y64)</f>
        <v>17108.690870999999</v>
      </c>
      <c r="Z66" s="26"/>
      <c r="AA66" s="98"/>
      <c r="AB66" s="143">
        <f>SUM(AB8:AB64)</f>
        <v>0</v>
      </c>
      <c r="AC66" s="98"/>
      <c r="AD66" s="144">
        <f>SUM(AD8:AD64)</f>
        <v>0</v>
      </c>
      <c r="AE66" s="156">
        <f>SUM(AE8:AE64)</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5 S17:S26 S28:S32 S34:S35 S37:S42 S44:S48 S50:S64 X8:X9 X11 X13:X15 X17:X26 X28:X32 X34:X35 X37:X42 X44:X48" xr:uid="{00000000-0002-0000-1700-000000000000}">
      <formula1>P8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3:AE52"/>
  <sheetViews>
    <sheetView topLeftCell="D25" zoomScale="70" zoomScaleNormal="70" workbookViewId="0">
      <selection activeCell="AA33" sqref="AA33"/>
    </sheetView>
  </sheetViews>
  <sheetFormatPr defaultRowHeight="15" x14ac:dyDescent="0.25"/>
  <cols>
    <col min="1" max="1" width="14.5703125" hidden="1" customWidth="1"/>
    <col min="2" max="2" width="15.28515625" customWidth="1"/>
    <col min="3" max="3" width="21.28515625" customWidth="1"/>
    <col min="4" max="4" width="12.7109375" customWidth="1"/>
    <col min="5" max="5" width="72.710937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140625" customWidth="1"/>
    <col min="20" max="20" width="15.7109375" customWidth="1"/>
    <col min="21" max="21" width="2.140625" customWidth="1"/>
    <col min="22" max="22" width="10.140625" customWidth="1"/>
    <col min="23" max="23" width="11.28515625" customWidth="1"/>
    <col min="24" max="24" width="13.7109375" customWidth="1"/>
    <col min="25" max="25" width="15.42578125" customWidth="1"/>
    <col min="26" max="26" width="1.7109375" customWidth="1"/>
    <col min="27" max="27" width="14.140625" customWidth="1"/>
    <col min="28" max="28" width="16.85546875" customWidth="1"/>
    <col min="29" max="29" width="15.7109375" customWidth="1"/>
    <col min="30" max="30" width="17.7109375" customWidth="1"/>
    <col min="31" max="31" width="20.5703125" customWidth="1"/>
  </cols>
  <sheetData>
    <row r="3" spans="1:31" ht="16.5" thickBot="1" x14ac:dyDescent="0.3">
      <c r="B3" s="17" t="s">
        <v>521</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260</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260</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260</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260</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5" si="0">W9*X9</f>
        <v>399.99552</v>
      </c>
      <c r="Z9" s="26"/>
      <c r="AA9" s="100">
        <v>0</v>
      </c>
      <c r="AB9" s="101">
        <f t="shared" ref="AB9:AB49" si="1">Y9*AA9</f>
        <v>0</v>
      </c>
      <c r="AC9" s="103">
        <v>0</v>
      </c>
      <c r="AD9" s="104">
        <f t="shared" ref="AD9:AD49" si="2">Y9*AC9</f>
        <v>0</v>
      </c>
      <c r="AE9" s="157">
        <f t="shared" ref="AE9:AE50" si="3">AB9-AD9</f>
        <v>0</v>
      </c>
    </row>
    <row r="10" spans="1:31" ht="15.75" thickBot="1" x14ac:dyDescent="0.3">
      <c r="A10" s="22"/>
      <c r="B10" s="5" t="s">
        <v>260</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c r="AB10" s="101"/>
      <c r="AC10" s="103"/>
      <c r="AD10" s="104"/>
      <c r="AE10" s="157">
        <f t="shared" si="3"/>
        <v>0</v>
      </c>
    </row>
    <row r="11" spans="1:31" ht="30.75" thickBot="1" x14ac:dyDescent="0.3">
      <c r="A11" s="22"/>
      <c r="B11" s="5" t="s">
        <v>260</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260</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05.75" thickBot="1" x14ac:dyDescent="0.3">
      <c r="A13" s="22"/>
      <c r="B13" s="5" t="s">
        <v>260</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260</v>
      </c>
      <c r="C14" s="6" t="s">
        <v>285</v>
      </c>
      <c r="D14" s="7" t="s">
        <v>25</v>
      </c>
      <c r="E14" s="153" t="s">
        <v>524</v>
      </c>
      <c r="F14" s="9"/>
      <c r="G14" s="9"/>
      <c r="H14" s="10">
        <v>5.1540000000000203</v>
      </c>
      <c r="I14" s="9"/>
      <c r="J14" s="11" t="s">
        <v>301</v>
      </c>
      <c r="K14" s="12" t="s">
        <v>79</v>
      </c>
      <c r="L14" s="51">
        <v>20</v>
      </c>
      <c r="M14" s="13">
        <v>16.28</v>
      </c>
      <c r="N14" s="14">
        <v>325.60000000000002</v>
      </c>
      <c r="O14" s="26"/>
      <c r="P14" s="15" t="e">
        <f>SUMIF('[1]Planned Maint v6.2 CSV File'!A:A,J14,'[1]Planned Maint v6.2 CSV File'!I:I)</f>
        <v>#VALUE!</v>
      </c>
      <c r="Q14" s="16" t="e">
        <f>IF(J14="PROV SUM",N14,L14*P14)</f>
        <v>#VALUE!</v>
      </c>
      <c r="R14" s="52">
        <f>IF(J14="Prov Sum","",IF(MATCH(J14,'[1]Packet Rate Library'!J:J,0),VLOOKUP(J14,'[1]Packet Rate Library'!J:T,9,FALSE),""))</f>
        <v>0</v>
      </c>
      <c r="S14" s="53">
        <v>13.714272000000001</v>
      </c>
      <c r="T14" s="16">
        <f>IF(J14="SC024",N14,IF(ISERROR(S14),"",IF(J14="PROV SUM",N14,L14*S14)))</f>
        <v>274.28543999999999</v>
      </c>
      <c r="V14" s="12" t="s">
        <v>79</v>
      </c>
      <c r="W14" s="51">
        <v>20</v>
      </c>
      <c r="X14" s="53">
        <v>13.714272000000001</v>
      </c>
      <c r="Y14" s="91">
        <f t="shared" si="0"/>
        <v>274.28543999999999</v>
      </c>
      <c r="Z14" s="26"/>
      <c r="AA14" s="100">
        <v>0</v>
      </c>
      <c r="AB14" s="101">
        <f t="shared" si="1"/>
        <v>0</v>
      </c>
      <c r="AC14" s="103">
        <v>0</v>
      </c>
      <c r="AD14" s="104">
        <f t="shared" si="2"/>
        <v>0</v>
      </c>
      <c r="AE14" s="157">
        <f t="shared" si="3"/>
        <v>0</v>
      </c>
    </row>
    <row r="15" spans="1:31" ht="30.75" thickBot="1" x14ac:dyDescent="0.3">
      <c r="A15" s="22"/>
      <c r="B15" s="5" t="s">
        <v>260</v>
      </c>
      <c r="C15" s="6" t="s">
        <v>285</v>
      </c>
      <c r="D15" s="7" t="s">
        <v>25</v>
      </c>
      <c r="E15" s="8" t="s">
        <v>303</v>
      </c>
      <c r="F15" s="9"/>
      <c r="G15" s="9"/>
      <c r="H15" s="10">
        <v>5.1570000000000196</v>
      </c>
      <c r="I15" s="9"/>
      <c r="J15" s="11" t="s">
        <v>304</v>
      </c>
      <c r="K15" s="12" t="s">
        <v>75</v>
      </c>
      <c r="L15" s="51">
        <v>16</v>
      </c>
      <c r="M15" s="13">
        <v>9.6199999999999992</v>
      </c>
      <c r="N15" s="14">
        <v>153.91999999999999</v>
      </c>
      <c r="O15" s="26"/>
      <c r="P15" s="15" t="e">
        <f>SUMIF('[1]Planned Maint v6.2 CSV File'!A:A,J15,'[1]Planned Maint v6.2 CSV File'!I:I)</f>
        <v>#VALUE!</v>
      </c>
      <c r="Q15" s="16" t="e">
        <f>IF(J15="PROV SUM",N15,L15*P15)</f>
        <v>#VALUE!</v>
      </c>
      <c r="R15" s="52">
        <f>IF(J15="Prov Sum","",IF(MATCH(J15,'[1]Packet Rate Library'!J:J,0),VLOOKUP(J15,'[1]Packet Rate Library'!J:T,9,FALSE),""))</f>
        <v>0</v>
      </c>
      <c r="S15" s="53">
        <v>8.1038879999999995</v>
      </c>
      <c r="T15" s="16">
        <f>IF(J15="SC024",N15,IF(ISERROR(S15),"",IF(J15="PROV SUM",N15,L15*S15)))</f>
        <v>129.66220799999999</v>
      </c>
      <c r="V15" s="12" t="s">
        <v>75</v>
      </c>
      <c r="W15" s="51">
        <v>16</v>
      </c>
      <c r="X15" s="53">
        <v>8.1038879999999995</v>
      </c>
      <c r="Y15" s="91">
        <f t="shared" si="0"/>
        <v>129.66220799999999</v>
      </c>
      <c r="Z15" s="26"/>
      <c r="AA15" s="100">
        <v>0</v>
      </c>
      <c r="AB15" s="101">
        <f t="shared" si="1"/>
        <v>0</v>
      </c>
      <c r="AC15" s="103">
        <v>0</v>
      </c>
      <c r="AD15" s="104">
        <f t="shared" si="2"/>
        <v>0</v>
      </c>
      <c r="AE15" s="157">
        <f t="shared" si="3"/>
        <v>0</v>
      </c>
    </row>
    <row r="16" spans="1:31" ht="120.75" thickBot="1" x14ac:dyDescent="0.3">
      <c r="A16" s="22"/>
      <c r="B16" s="5" t="s">
        <v>260</v>
      </c>
      <c r="C16" s="6" t="s">
        <v>285</v>
      </c>
      <c r="D16" s="7" t="s">
        <v>25</v>
      </c>
      <c r="E16" s="8" t="s">
        <v>288</v>
      </c>
      <c r="F16" s="9"/>
      <c r="G16" s="9"/>
      <c r="H16" s="10">
        <v>5.2950000000000603</v>
      </c>
      <c r="I16" s="9"/>
      <c r="J16" s="11" t="s">
        <v>289</v>
      </c>
      <c r="K16" s="12" t="s">
        <v>75</v>
      </c>
      <c r="L16" s="51">
        <v>1</v>
      </c>
      <c r="M16" s="13">
        <v>197.62</v>
      </c>
      <c r="N16" s="14">
        <v>197.62</v>
      </c>
      <c r="O16" s="26"/>
      <c r="P16" s="15" t="e">
        <f>SUMIF('[1]Planned Maint v6.2 CSV File'!A:A,J16,'[1]Planned Maint v6.2 CSV File'!I:I)</f>
        <v>#VALUE!</v>
      </c>
      <c r="Q16" s="16" t="e">
        <f>IF(J16="PROV SUM",N16,L16*P16)</f>
        <v>#VALUE!</v>
      </c>
      <c r="R16" s="52">
        <f>IF(J16="Prov Sum","",IF(MATCH(J16,'[1]Packet Rate Library'!J:J,0),VLOOKUP(J16,'[1]Packet Rate Library'!J:T,9,FALSE),""))</f>
        <v>0</v>
      </c>
      <c r="S16" s="53">
        <v>175.19012999999998</v>
      </c>
      <c r="T16" s="16">
        <f>IF(J16="SC024",N16,IF(ISERROR(S16),"",IF(J16="PROV SUM",N16,L16*S16)))</f>
        <v>175.19012999999998</v>
      </c>
      <c r="V16" s="12" t="s">
        <v>75</v>
      </c>
      <c r="W16" s="51">
        <v>1</v>
      </c>
      <c r="X16" s="53">
        <v>175.19012999999998</v>
      </c>
      <c r="Y16" s="91">
        <f t="shared" si="0"/>
        <v>175.19012999999998</v>
      </c>
      <c r="Z16" s="26"/>
      <c r="AA16" s="100">
        <v>0</v>
      </c>
      <c r="AB16" s="101">
        <f t="shared" si="1"/>
        <v>0</v>
      </c>
      <c r="AC16" s="103">
        <v>0</v>
      </c>
      <c r="AD16" s="104">
        <f t="shared" si="2"/>
        <v>0</v>
      </c>
      <c r="AE16" s="157">
        <f t="shared" si="3"/>
        <v>0</v>
      </c>
    </row>
    <row r="17" spans="1:31" ht="15.75" thickBot="1" x14ac:dyDescent="0.3">
      <c r="A17" s="22"/>
      <c r="B17" s="5" t="s">
        <v>260</v>
      </c>
      <c r="C17" s="54" t="s">
        <v>189</v>
      </c>
      <c r="D17" s="7" t="s">
        <v>379</v>
      </c>
      <c r="E17" s="8"/>
      <c r="F17" s="9"/>
      <c r="G17" s="9"/>
      <c r="H17" s="10"/>
      <c r="I17" s="9"/>
      <c r="J17" s="11"/>
      <c r="K17" s="12"/>
      <c r="L17" s="51"/>
      <c r="M17" s="11"/>
      <c r="N17" s="51"/>
      <c r="O17" s="26"/>
      <c r="P17" s="35"/>
      <c r="Q17" s="55"/>
      <c r="R17" s="55"/>
      <c r="S17" s="55"/>
      <c r="T17" s="55"/>
      <c r="V17" s="12"/>
      <c r="W17" s="51"/>
      <c r="X17" s="55"/>
      <c r="Y17" s="91"/>
      <c r="Z17" s="26"/>
      <c r="AA17" s="100"/>
      <c r="AB17" s="101"/>
      <c r="AC17" s="103"/>
      <c r="AD17" s="104"/>
      <c r="AE17" s="157">
        <f t="shared" si="3"/>
        <v>0</v>
      </c>
    </row>
    <row r="18" spans="1:31" ht="30.75" thickBot="1" x14ac:dyDescent="0.3">
      <c r="A18" s="22"/>
      <c r="B18" s="5" t="s">
        <v>260</v>
      </c>
      <c r="C18" s="54" t="s">
        <v>189</v>
      </c>
      <c r="D18" s="7" t="s">
        <v>25</v>
      </c>
      <c r="E18" s="8" t="s">
        <v>337</v>
      </c>
      <c r="F18" s="9"/>
      <c r="G18" s="9"/>
      <c r="H18" s="10">
        <v>6.91</v>
      </c>
      <c r="I18" s="9"/>
      <c r="J18" s="11" t="s">
        <v>338</v>
      </c>
      <c r="K18" s="12" t="s">
        <v>79</v>
      </c>
      <c r="L18" s="51">
        <v>3</v>
      </c>
      <c r="M18" s="13">
        <v>20.13</v>
      </c>
      <c r="N18" s="51">
        <v>60.39</v>
      </c>
      <c r="O18" s="26"/>
      <c r="P18" s="15" t="e">
        <f>SUMIF('[1]Planned Maint v6.2 CSV File'!A:A,J18,'[1]Planned Maint v6.2 CSV File'!I:I)</f>
        <v>#VALUE!</v>
      </c>
      <c r="Q18" s="16" t="e">
        <f t="shared" ref="Q18:Q23" si="4">IF(J18="PROV SUM",N18,L18*P18)</f>
        <v>#VALUE!</v>
      </c>
      <c r="R18" s="52">
        <f>IF(J18="Prov Sum","",IF(MATCH(J18,'[1]Packet Rate Library'!J:J,0),VLOOKUP(J18,'[1]Packet Rate Library'!J:T,9,FALSE),""))</f>
        <v>0</v>
      </c>
      <c r="S18" s="53">
        <v>14.594249999999999</v>
      </c>
      <c r="T18" s="16">
        <f t="shared" ref="T18:T23" si="5">IF(J18="SC024",N18,IF(ISERROR(S18),"",IF(J18="PROV SUM",N18,L18*S18)))</f>
        <v>43.782749999999993</v>
      </c>
      <c r="V18" s="12" t="s">
        <v>79</v>
      </c>
      <c r="W18" s="51">
        <v>3</v>
      </c>
      <c r="X18" s="53">
        <v>14.594249999999999</v>
      </c>
      <c r="Y18" s="91">
        <f t="shared" si="0"/>
        <v>43.782749999999993</v>
      </c>
      <c r="Z18" s="26"/>
      <c r="AA18" s="100">
        <v>0</v>
      </c>
      <c r="AB18" s="101">
        <f t="shared" si="1"/>
        <v>0</v>
      </c>
      <c r="AC18" s="103">
        <v>0</v>
      </c>
      <c r="AD18" s="104">
        <f t="shared" si="2"/>
        <v>0</v>
      </c>
      <c r="AE18" s="157">
        <f t="shared" si="3"/>
        <v>0</v>
      </c>
    </row>
    <row r="19" spans="1:31" ht="45.75" thickBot="1" x14ac:dyDescent="0.3">
      <c r="A19" s="22"/>
      <c r="B19" s="5" t="s">
        <v>260</v>
      </c>
      <c r="C19" s="54" t="s">
        <v>189</v>
      </c>
      <c r="D19" s="7" t="s">
        <v>25</v>
      </c>
      <c r="E19" s="8" t="s">
        <v>221</v>
      </c>
      <c r="F19" s="9"/>
      <c r="G19" s="9"/>
      <c r="H19" s="10">
        <v>6.1860000000000301</v>
      </c>
      <c r="I19" s="9"/>
      <c r="J19" s="11" t="s">
        <v>222</v>
      </c>
      <c r="K19" s="12" t="s">
        <v>79</v>
      </c>
      <c r="L19" s="51">
        <v>12</v>
      </c>
      <c r="M19" s="13">
        <v>11.63</v>
      </c>
      <c r="N19" s="51">
        <v>139.56</v>
      </c>
      <c r="O19" s="26"/>
      <c r="P19" s="15" t="e">
        <f>SUMIF('[1]Planned Maint v6.2 CSV File'!A:A,J19,'[1]Planned Maint v6.2 CSV File'!I:I)</f>
        <v>#VALUE!</v>
      </c>
      <c r="Q19" s="16" t="e">
        <f t="shared" si="4"/>
        <v>#VALUE!</v>
      </c>
      <c r="R19" s="52">
        <f>IF(J19="Prov Sum","",IF(MATCH(J19,'[1]Packet Rate Library'!J:J,0),VLOOKUP(J19,'[1]Packet Rate Library'!J:T,9,FALSE),""))</f>
        <v>0</v>
      </c>
      <c r="S19" s="53">
        <v>9.8855000000000004</v>
      </c>
      <c r="T19" s="16">
        <f t="shared" si="5"/>
        <v>118.626</v>
      </c>
      <c r="V19" s="12" t="s">
        <v>79</v>
      </c>
      <c r="W19" s="51">
        <v>12</v>
      </c>
      <c r="X19" s="53">
        <v>9.8855000000000004</v>
      </c>
      <c r="Y19" s="91">
        <f t="shared" si="0"/>
        <v>118.626</v>
      </c>
      <c r="Z19" s="26"/>
      <c r="AA19" s="100">
        <v>0</v>
      </c>
      <c r="AB19" s="101">
        <f t="shared" si="1"/>
        <v>0</v>
      </c>
      <c r="AC19" s="103">
        <v>0</v>
      </c>
      <c r="AD19" s="104">
        <f t="shared" si="2"/>
        <v>0</v>
      </c>
      <c r="AE19" s="157">
        <f t="shared" si="3"/>
        <v>0</v>
      </c>
    </row>
    <row r="20" spans="1:31" ht="45.75" thickBot="1" x14ac:dyDescent="0.3">
      <c r="A20" s="22"/>
      <c r="B20" s="5" t="s">
        <v>260</v>
      </c>
      <c r="C20" s="54" t="s">
        <v>189</v>
      </c>
      <c r="D20" s="7" t="s">
        <v>25</v>
      </c>
      <c r="E20" s="8" t="s">
        <v>234</v>
      </c>
      <c r="F20" s="9"/>
      <c r="G20" s="9"/>
      <c r="H20" s="10">
        <v>6.2040000000000299</v>
      </c>
      <c r="I20" s="9"/>
      <c r="J20" s="11" t="s">
        <v>235</v>
      </c>
      <c r="K20" s="12" t="s">
        <v>79</v>
      </c>
      <c r="L20" s="51">
        <v>6</v>
      </c>
      <c r="M20" s="13">
        <v>20.51</v>
      </c>
      <c r="N20" s="51">
        <v>123.06</v>
      </c>
      <c r="O20" s="26"/>
      <c r="P20" s="15" t="e">
        <f>SUMIF('[1]Planned Maint v6.2 CSV File'!A:A,J20,'[1]Planned Maint v6.2 CSV File'!I:I)</f>
        <v>#VALUE!</v>
      </c>
      <c r="Q20" s="16" t="e">
        <f t="shared" si="4"/>
        <v>#VALUE!</v>
      </c>
      <c r="R20" s="52">
        <f>IF(J20="Prov Sum","",IF(MATCH(J20,'[1]Packet Rate Library'!J:J,0),VLOOKUP(J20,'[1]Packet Rate Library'!J:T,9,FALSE),""))</f>
        <v>0</v>
      </c>
      <c r="S20" s="53">
        <v>17.433500000000002</v>
      </c>
      <c r="T20" s="16">
        <f t="shared" si="5"/>
        <v>104.60100000000001</v>
      </c>
      <c r="V20" s="12" t="s">
        <v>79</v>
      </c>
      <c r="W20" s="51">
        <v>6</v>
      </c>
      <c r="X20" s="53">
        <v>17.433500000000002</v>
      </c>
      <c r="Y20" s="91">
        <f t="shared" si="0"/>
        <v>104.60100000000001</v>
      </c>
      <c r="Z20" s="26"/>
      <c r="AA20" s="100">
        <v>0</v>
      </c>
      <c r="AB20" s="101">
        <f t="shared" si="1"/>
        <v>0</v>
      </c>
      <c r="AC20" s="103">
        <v>0</v>
      </c>
      <c r="AD20" s="104">
        <f t="shared" si="2"/>
        <v>0</v>
      </c>
      <c r="AE20" s="157">
        <f t="shared" si="3"/>
        <v>0</v>
      </c>
    </row>
    <row r="21" spans="1:31" ht="30.75" thickBot="1" x14ac:dyDescent="0.3">
      <c r="A21" s="22"/>
      <c r="B21" s="5" t="s">
        <v>260</v>
      </c>
      <c r="C21" s="54" t="s">
        <v>189</v>
      </c>
      <c r="D21" s="7" t="s">
        <v>25</v>
      </c>
      <c r="E21" s="8" t="s">
        <v>261</v>
      </c>
      <c r="F21" s="9"/>
      <c r="G21" s="9"/>
      <c r="H21" s="10">
        <v>6.2490000000000503</v>
      </c>
      <c r="I21" s="9"/>
      <c r="J21" s="11" t="s">
        <v>262</v>
      </c>
      <c r="K21" s="12" t="s">
        <v>79</v>
      </c>
      <c r="L21" s="51">
        <v>22</v>
      </c>
      <c r="M21" s="13">
        <v>24.54</v>
      </c>
      <c r="N21" s="51">
        <v>539.88</v>
      </c>
      <c r="O21" s="26"/>
      <c r="P21" s="15" t="e">
        <f>SUMIF('[1]Planned Maint v6.2 CSV File'!A:A,J21,'[1]Planned Maint v6.2 CSV File'!I:I)</f>
        <v>#VALUE!</v>
      </c>
      <c r="Q21" s="16" t="e">
        <f t="shared" si="4"/>
        <v>#VALUE!</v>
      </c>
      <c r="R21" s="52">
        <f>IF(J21="Prov Sum","",IF(MATCH(J21,'[1]Packet Rate Library'!J:J,0),VLOOKUP(J21,'[1]Packet Rate Library'!J:T,9,FALSE),""))</f>
        <v>0</v>
      </c>
      <c r="S21" s="53">
        <v>20.858999999999998</v>
      </c>
      <c r="T21" s="16">
        <f t="shared" si="5"/>
        <v>458.89799999999997</v>
      </c>
      <c r="V21" s="12" t="s">
        <v>79</v>
      </c>
      <c r="W21" s="51">
        <v>22</v>
      </c>
      <c r="X21" s="53">
        <v>20.858999999999998</v>
      </c>
      <c r="Y21" s="91">
        <f t="shared" si="0"/>
        <v>458.89799999999997</v>
      </c>
      <c r="Z21" s="26"/>
      <c r="AA21" s="100">
        <v>0</v>
      </c>
      <c r="AB21" s="101">
        <f t="shared" si="1"/>
        <v>0</v>
      </c>
      <c r="AC21" s="103">
        <v>0</v>
      </c>
      <c r="AD21" s="104">
        <f t="shared" si="2"/>
        <v>0</v>
      </c>
      <c r="AE21" s="157">
        <f t="shared" si="3"/>
        <v>0</v>
      </c>
    </row>
    <row r="22" spans="1:31" ht="30.75" thickBot="1" x14ac:dyDescent="0.3">
      <c r="A22" s="22"/>
      <c r="B22" s="5" t="s">
        <v>260</v>
      </c>
      <c r="C22" s="54" t="s">
        <v>189</v>
      </c>
      <c r="D22" s="7" t="s">
        <v>25</v>
      </c>
      <c r="E22" s="8" t="s">
        <v>263</v>
      </c>
      <c r="F22" s="9"/>
      <c r="G22" s="9"/>
      <c r="H22" s="10">
        <v>6.2500000000000497</v>
      </c>
      <c r="I22" s="9"/>
      <c r="J22" s="11" t="s">
        <v>264</v>
      </c>
      <c r="K22" s="12" t="s">
        <v>104</v>
      </c>
      <c r="L22" s="51">
        <v>30</v>
      </c>
      <c r="M22" s="13">
        <v>5.84</v>
      </c>
      <c r="N22" s="51">
        <v>175.2</v>
      </c>
      <c r="O22" s="26"/>
      <c r="P22" s="15" t="e">
        <f>SUMIF('[1]Planned Maint v6.2 CSV File'!A:A,J22,'[1]Planned Maint v6.2 CSV File'!I:I)</f>
        <v>#VALUE!</v>
      </c>
      <c r="Q22" s="16" t="e">
        <f t="shared" si="4"/>
        <v>#VALUE!</v>
      </c>
      <c r="R22" s="52">
        <f>IF(J22="Prov Sum","",IF(MATCH(J22,'[1]Packet Rate Library'!J:J,0),VLOOKUP(J22,'[1]Packet Rate Library'!J:T,9,FALSE),""))</f>
        <v>0</v>
      </c>
      <c r="S22" s="53">
        <v>4.9639999999999995</v>
      </c>
      <c r="T22" s="16">
        <f t="shared" si="5"/>
        <v>148.91999999999999</v>
      </c>
      <c r="V22" s="12" t="s">
        <v>104</v>
      </c>
      <c r="W22" s="51">
        <v>30</v>
      </c>
      <c r="X22" s="53">
        <v>4.9639999999999995</v>
      </c>
      <c r="Y22" s="91">
        <f t="shared" si="0"/>
        <v>148.91999999999999</v>
      </c>
      <c r="Z22" s="26"/>
      <c r="AA22" s="100">
        <v>0</v>
      </c>
      <c r="AB22" s="101">
        <f t="shared" si="1"/>
        <v>0</v>
      </c>
      <c r="AC22" s="103">
        <v>0</v>
      </c>
      <c r="AD22" s="104">
        <f t="shared" si="2"/>
        <v>0</v>
      </c>
      <c r="AE22" s="157">
        <f t="shared" si="3"/>
        <v>0</v>
      </c>
    </row>
    <row r="23" spans="1:31" ht="30.75" thickBot="1" x14ac:dyDescent="0.3">
      <c r="A23" s="22"/>
      <c r="B23" s="5" t="s">
        <v>260</v>
      </c>
      <c r="C23" s="54" t="s">
        <v>189</v>
      </c>
      <c r="D23" s="7" t="s">
        <v>25</v>
      </c>
      <c r="E23" s="8" t="s">
        <v>477</v>
      </c>
      <c r="F23" s="9"/>
      <c r="G23" s="9"/>
      <c r="H23" s="10">
        <v>6.2760000000000602</v>
      </c>
      <c r="I23" s="9"/>
      <c r="J23" s="11" t="s">
        <v>281</v>
      </c>
      <c r="K23" s="12" t="s">
        <v>139</v>
      </c>
      <c r="L23" s="51">
        <v>1</v>
      </c>
      <c r="M23" s="13">
        <v>33.520000000000003</v>
      </c>
      <c r="N23" s="51">
        <v>33.520000000000003</v>
      </c>
      <c r="O23" s="26"/>
      <c r="P23" s="15" t="e">
        <f>SUMIF('[1]Planned Maint v6.2 CSV File'!A:A,J23,'[1]Planned Maint v6.2 CSV File'!I:I)</f>
        <v>#VALUE!</v>
      </c>
      <c r="Q23" s="16" t="e">
        <f t="shared" si="4"/>
        <v>#VALUE!</v>
      </c>
      <c r="R23" s="52">
        <f>IF(J23="Prov Sum","",IF(MATCH(J23,'[1]Packet Rate Library'!J:J,0),VLOOKUP(J23,'[1]Packet Rate Library'!J:T,9,FALSE),""))</f>
        <v>0</v>
      </c>
      <c r="S23" s="53">
        <v>28.492000000000001</v>
      </c>
      <c r="T23" s="16">
        <f t="shared" si="5"/>
        <v>28.492000000000001</v>
      </c>
      <c r="V23" s="12" t="s">
        <v>139</v>
      </c>
      <c r="W23" s="51">
        <v>1</v>
      </c>
      <c r="X23" s="53">
        <v>28.492000000000001</v>
      </c>
      <c r="Y23" s="91">
        <f t="shared" si="0"/>
        <v>28.492000000000001</v>
      </c>
      <c r="Z23" s="26"/>
      <c r="AA23" s="100">
        <v>0</v>
      </c>
      <c r="AB23" s="101">
        <f t="shared" si="1"/>
        <v>0</v>
      </c>
      <c r="AC23" s="103">
        <v>0</v>
      </c>
      <c r="AD23" s="104">
        <f t="shared" si="2"/>
        <v>0</v>
      </c>
      <c r="AE23" s="157">
        <f t="shared" si="3"/>
        <v>0</v>
      </c>
    </row>
    <row r="24" spans="1:31" ht="15.75" thickBot="1" x14ac:dyDescent="0.3">
      <c r="A24" s="22"/>
      <c r="B24" s="5" t="s">
        <v>260</v>
      </c>
      <c r="C24" s="54" t="s">
        <v>72</v>
      </c>
      <c r="D24" s="7" t="s">
        <v>379</v>
      </c>
      <c r="E24" s="8"/>
      <c r="F24" s="9"/>
      <c r="G24" s="9"/>
      <c r="H24" s="10"/>
      <c r="I24" s="9"/>
      <c r="J24" s="11"/>
      <c r="K24" s="12"/>
      <c r="L24" s="51"/>
      <c r="M24" s="11"/>
      <c r="N24" s="51"/>
      <c r="O24" s="56"/>
      <c r="P24" s="35"/>
      <c r="Q24" s="55"/>
      <c r="R24" s="55"/>
      <c r="S24" s="55"/>
      <c r="T24" s="55"/>
      <c r="V24" s="12"/>
      <c r="W24" s="51"/>
      <c r="X24" s="55"/>
      <c r="Y24" s="91"/>
      <c r="Z24" s="26"/>
      <c r="AA24" s="100"/>
      <c r="AB24" s="101"/>
      <c r="AC24" s="103"/>
      <c r="AD24" s="104"/>
      <c r="AE24" s="157">
        <f t="shared" si="3"/>
        <v>0</v>
      </c>
    </row>
    <row r="25" spans="1:31" ht="15.75" thickBot="1" x14ac:dyDescent="0.3">
      <c r="A25" s="22"/>
      <c r="B25" s="5" t="s">
        <v>260</v>
      </c>
      <c r="C25" s="54"/>
      <c r="D25" s="7"/>
      <c r="E25" s="8"/>
      <c r="F25" s="9"/>
      <c r="G25" s="9"/>
      <c r="H25" s="10"/>
      <c r="I25" s="9"/>
      <c r="J25" s="11"/>
      <c r="K25" s="12"/>
      <c r="L25" s="51"/>
      <c r="M25" s="13"/>
      <c r="N25" s="51"/>
      <c r="O25" s="56"/>
      <c r="P25" s="35"/>
      <c r="Q25" s="55"/>
      <c r="R25" s="55"/>
      <c r="S25" s="55"/>
      <c r="T25" s="55"/>
      <c r="V25" s="12"/>
      <c r="W25" s="51"/>
      <c r="X25" s="55"/>
      <c r="Y25" s="91"/>
      <c r="Z25" s="26"/>
      <c r="AA25" s="100"/>
      <c r="AB25" s="101"/>
      <c r="AC25" s="103"/>
      <c r="AD25" s="104"/>
      <c r="AE25" s="157">
        <f t="shared" si="3"/>
        <v>0</v>
      </c>
    </row>
    <row r="26" spans="1:31" ht="15.75" thickBot="1" x14ac:dyDescent="0.3">
      <c r="A26" s="22"/>
      <c r="B26" s="5" t="s">
        <v>260</v>
      </c>
      <c r="C26" s="54" t="s">
        <v>164</v>
      </c>
      <c r="D26" s="7" t="s">
        <v>379</v>
      </c>
      <c r="E26" s="8"/>
      <c r="F26" s="9"/>
      <c r="G26" s="9"/>
      <c r="H26" s="10"/>
      <c r="I26" s="9"/>
      <c r="J26" s="11"/>
      <c r="K26" s="12"/>
      <c r="L26" s="51"/>
      <c r="M26" s="11"/>
      <c r="N26" s="51"/>
      <c r="O26" s="56"/>
      <c r="P26" s="35"/>
      <c r="Q26" s="55"/>
      <c r="R26" s="55"/>
      <c r="S26" s="55"/>
      <c r="T26" s="55"/>
      <c r="V26" s="12"/>
      <c r="W26" s="51"/>
      <c r="X26" s="55"/>
      <c r="Y26" s="91"/>
      <c r="Z26" s="26"/>
      <c r="AA26" s="100"/>
      <c r="AB26" s="101"/>
      <c r="AC26" s="103"/>
      <c r="AD26" s="104"/>
      <c r="AE26" s="157">
        <f t="shared" si="3"/>
        <v>0</v>
      </c>
    </row>
    <row r="27" spans="1:31" ht="90.75" thickBot="1" x14ac:dyDescent="0.3">
      <c r="A27" s="22"/>
      <c r="B27" s="5" t="s">
        <v>260</v>
      </c>
      <c r="C27" s="54" t="s">
        <v>164</v>
      </c>
      <c r="D27" s="7" t="s">
        <v>25</v>
      </c>
      <c r="E27" s="8" t="s">
        <v>169</v>
      </c>
      <c r="F27" s="9"/>
      <c r="G27" s="9"/>
      <c r="H27" s="10">
        <v>4.8899999999999801</v>
      </c>
      <c r="I27" s="9"/>
      <c r="J27" s="11" t="s">
        <v>170</v>
      </c>
      <c r="K27" s="12" t="s">
        <v>75</v>
      </c>
      <c r="L27" s="51">
        <v>5</v>
      </c>
      <c r="M27" s="13">
        <v>29.05</v>
      </c>
      <c r="N27" s="51">
        <v>145.25</v>
      </c>
      <c r="O27" s="56"/>
      <c r="P27" s="15" t="e">
        <f>SUMIF('[1]Planned Maint v6.2 CSV File'!A:A,J27,'[1]Planned Maint v6.2 CSV File'!I:I)</f>
        <v>#VALUE!</v>
      </c>
      <c r="Q27" s="16" t="e">
        <f>IF(J27="PROV SUM",N27,L27*P27)</f>
        <v>#VALUE!</v>
      </c>
      <c r="R27" s="52">
        <f>IF(J27="Prov Sum","",IF(MATCH(J27,'[1]Packet Rate Library'!J:J,0),VLOOKUP(J27,'[1]Packet Rate Library'!J:T,9,FALSE),""))</f>
        <v>0</v>
      </c>
      <c r="S27" s="53">
        <v>25.752824999999998</v>
      </c>
      <c r="T27" s="16">
        <f>IF(J27="SC024",N27,IF(ISERROR(S27),"",IF(J27="PROV SUM",N27,L27*S27)))</f>
        <v>128.76412499999998</v>
      </c>
      <c r="V27" s="12" t="s">
        <v>75</v>
      </c>
      <c r="W27" s="51">
        <v>5</v>
      </c>
      <c r="X27" s="53">
        <v>25.752824999999998</v>
      </c>
      <c r="Y27" s="91">
        <f t="shared" si="0"/>
        <v>128.76412499999998</v>
      </c>
      <c r="Z27" s="26"/>
      <c r="AA27" s="100">
        <v>0</v>
      </c>
      <c r="AB27" s="101">
        <f t="shared" si="1"/>
        <v>0</v>
      </c>
      <c r="AC27" s="103">
        <v>0</v>
      </c>
      <c r="AD27" s="104">
        <f t="shared" si="2"/>
        <v>0</v>
      </c>
      <c r="AE27" s="157">
        <f t="shared" si="3"/>
        <v>0</v>
      </c>
    </row>
    <row r="28" spans="1:31" ht="105.75" thickBot="1" x14ac:dyDescent="0.3">
      <c r="A28" s="22"/>
      <c r="B28" s="57" t="s">
        <v>260</v>
      </c>
      <c r="C28" s="58" t="s">
        <v>164</v>
      </c>
      <c r="D28" s="59" t="s">
        <v>25</v>
      </c>
      <c r="E28" s="60" t="s">
        <v>171</v>
      </c>
      <c r="F28" s="61"/>
      <c r="G28" s="61"/>
      <c r="H28" s="62">
        <v>4.8999999999999799</v>
      </c>
      <c r="I28" s="61"/>
      <c r="J28" s="63" t="s">
        <v>172</v>
      </c>
      <c r="K28" s="64" t="s">
        <v>75</v>
      </c>
      <c r="L28" s="65">
        <v>6</v>
      </c>
      <c r="M28" s="66">
        <v>35.61</v>
      </c>
      <c r="N28" s="65">
        <v>213.66</v>
      </c>
      <c r="O28" s="56"/>
      <c r="P28" s="15" t="e">
        <f>SUMIF('[1]Planned Maint v6.2 CSV File'!A:A,J28,'[1]Planned Maint v6.2 CSV File'!I:I)</f>
        <v>#VALUE!</v>
      </c>
      <c r="Q28" s="16" t="e">
        <f>IF(J28="PROV SUM",N28,L28*P28)</f>
        <v>#VALUE!</v>
      </c>
      <c r="R28" s="52">
        <f>IF(J28="Prov Sum","",IF(MATCH(J28,'[1]Packet Rate Library'!J:J,0),VLOOKUP(J28,'[1]Packet Rate Library'!J:T,9,FALSE),""))</f>
        <v>0</v>
      </c>
      <c r="S28" s="53">
        <v>31.568264999999997</v>
      </c>
      <c r="T28" s="16">
        <f>IF(J28="SC024",N28,IF(ISERROR(S28),"",IF(J28="PROV SUM",N28,L28*S28)))</f>
        <v>189.40958999999998</v>
      </c>
      <c r="V28" s="64" t="s">
        <v>75</v>
      </c>
      <c r="W28" s="65">
        <v>6</v>
      </c>
      <c r="X28" s="53">
        <v>31.568264999999997</v>
      </c>
      <c r="Y28" s="91">
        <f t="shared" si="0"/>
        <v>189.40958999999998</v>
      </c>
      <c r="Z28" s="26"/>
      <c r="AA28" s="100">
        <v>0</v>
      </c>
      <c r="AB28" s="101">
        <f t="shared" si="1"/>
        <v>0</v>
      </c>
      <c r="AC28" s="103">
        <v>0</v>
      </c>
      <c r="AD28" s="104">
        <f t="shared" si="2"/>
        <v>0</v>
      </c>
      <c r="AE28" s="157">
        <f t="shared" si="3"/>
        <v>0</v>
      </c>
    </row>
    <row r="29" spans="1:31" ht="15.75" thickBot="1" x14ac:dyDescent="0.3">
      <c r="A29" s="22"/>
      <c r="B29" s="57" t="s">
        <v>260</v>
      </c>
      <c r="C29" s="58" t="s">
        <v>24</v>
      </c>
      <c r="D29" s="59" t="s">
        <v>379</v>
      </c>
      <c r="E29" s="60"/>
      <c r="F29" s="61"/>
      <c r="G29" s="61"/>
      <c r="H29" s="62"/>
      <c r="I29" s="61"/>
      <c r="J29" s="63"/>
      <c r="K29" s="64"/>
      <c r="L29" s="65"/>
      <c r="M29" s="63"/>
      <c r="N29" s="65"/>
      <c r="O29" s="56"/>
      <c r="P29" s="35"/>
      <c r="Q29" s="55"/>
      <c r="R29" s="55"/>
      <c r="S29" s="55"/>
      <c r="T29" s="55"/>
      <c r="V29" s="64"/>
      <c r="W29" s="65"/>
      <c r="X29" s="55"/>
      <c r="Y29" s="91">
        <f t="shared" si="0"/>
        <v>0</v>
      </c>
      <c r="Z29" s="26"/>
      <c r="AA29" s="100"/>
      <c r="AB29" s="101"/>
      <c r="AC29" s="103"/>
      <c r="AD29" s="104"/>
      <c r="AE29" s="157">
        <f t="shared" si="3"/>
        <v>0</v>
      </c>
    </row>
    <row r="30" spans="1:31" ht="120.75" thickBot="1" x14ac:dyDescent="0.3">
      <c r="A30" s="29"/>
      <c r="B30" s="67" t="s">
        <v>260</v>
      </c>
      <c r="C30" s="67" t="s">
        <v>24</v>
      </c>
      <c r="D30" s="68" t="s">
        <v>25</v>
      </c>
      <c r="E30" s="69" t="s">
        <v>26</v>
      </c>
      <c r="F30" s="70"/>
      <c r="G30" s="70"/>
      <c r="H30" s="71">
        <v>2.1</v>
      </c>
      <c r="I30" s="70"/>
      <c r="J30" s="72" t="s">
        <v>27</v>
      </c>
      <c r="K30" s="70" t="s">
        <v>28</v>
      </c>
      <c r="L30" s="73">
        <v>170</v>
      </c>
      <c r="M30" s="74">
        <v>12.92</v>
      </c>
      <c r="N30" s="75">
        <v>2196.4</v>
      </c>
      <c r="O30" s="26"/>
      <c r="P30" s="15" t="e">
        <f>SUMIF('[1]Planned Maint v6.2 CSV File'!A:A,J30,'[1]Planned Maint v6.2 CSV File'!I:I)</f>
        <v>#VALUE!</v>
      </c>
      <c r="Q30" s="16" t="e">
        <f>IF(J30="PROV SUM",N30,L30*P30)</f>
        <v>#VALUE!</v>
      </c>
      <c r="R30" s="52">
        <f>IF(J30="Prov Sum","",IF(MATCH(J30,'[1]Packet Rate Library'!J:J,0),VLOOKUP(J30,'[1]Packet Rate Library'!J:T,9,FALSE),""))</f>
        <v>0</v>
      </c>
      <c r="S30" s="53">
        <v>16.4084</v>
      </c>
      <c r="T30" s="16">
        <f>IF(J30="SC024",N30,IF(ISERROR(S30),"",IF(J30="PROV SUM",N30,L30*S30)))</f>
        <v>2789.4279999999999</v>
      </c>
      <c r="V30" s="70" t="s">
        <v>28</v>
      </c>
      <c r="W30" s="73">
        <v>170</v>
      </c>
      <c r="X30" s="53">
        <v>16.4084</v>
      </c>
      <c r="Y30" s="91">
        <f t="shared" si="0"/>
        <v>2789.4279999999999</v>
      </c>
      <c r="Z30" s="26"/>
      <c r="AA30" s="100">
        <v>0</v>
      </c>
      <c r="AB30" s="101">
        <f t="shared" si="1"/>
        <v>0</v>
      </c>
      <c r="AC30" s="103">
        <v>0</v>
      </c>
      <c r="AD30" s="104">
        <f t="shared" si="2"/>
        <v>0</v>
      </c>
      <c r="AE30" s="157">
        <f t="shared" si="3"/>
        <v>0</v>
      </c>
    </row>
    <row r="31" spans="1:31" ht="30.75" thickBot="1" x14ac:dyDescent="0.3">
      <c r="A31" s="29"/>
      <c r="B31" s="67" t="s">
        <v>260</v>
      </c>
      <c r="C31" s="67" t="s">
        <v>24</v>
      </c>
      <c r="D31" s="68" t="s">
        <v>25</v>
      </c>
      <c r="E31" s="69" t="s">
        <v>29</v>
      </c>
      <c r="F31" s="70"/>
      <c r="G31" s="70"/>
      <c r="H31" s="71">
        <v>2.5</v>
      </c>
      <c r="I31" s="70"/>
      <c r="J31" s="72" t="s">
        <v>30</v>
      </c>
      <c r="K31" s="70" t="s">
        <v>31</v>
      </c>
      <c r="L31" s="73">
        <v>1</v>
      </c>
      <c r="M31" s="74">
        <v>420</v>
      </c>
      <c r="N31" s="75">
        <v>420</v>
      </c>
      <c r="O31" s="26"/>
      <c r="P31" s="15" t="e">
        <f>SUMIF('[1]Planned Maint v6.2 CSV File'!A:A,J31,'[1]Planned Maint v6.2 CSV File'!I:I)</f>
        <v>#VALUE!</v>
      </c>
      <c r="Q31" s="16" t="e">
        <f>IF(J31="PROV SUM",N31,L31*P31)</f>
        <v>#VALUE!</v>
      </c>
      <c r="R31" s="52">
        <f>IF(J31="Prov Sum","",IF(MATCH(J31,'[1]Packet Rate Library'!J:J,0),VLOOKUP(J31,'[1]Packet Rate Library'!J:T,9,FALSE),""))</f>
        <v>0</v>
      </c>
      <c r="S31" s="53">
        <v>533.4</v>
      </c>
      <c r="T31" s="16">
        <f>IF(J31="SC024",N31,IF(ISERROR(S31),"",IF(J31="PROV SUM",N31,L31*S31)))</f>
        <v>533.4</v>
      </c>
      <c r="V31" s="70" t="s">
        <v>31</v>
      </c>
      <c r="W31" s="73">
        <v>1</v>
      </c>
      <c r="X31" s="53">
        <v>533.4</v>
      </c>
      <c r="Y31" s="91">
        <f t="shared" si="0"/>
        <v>533.4</v>
      </c>
      <c r="Z31" s="26"/>
      <c r="AA31" s="100">
        <v>0</v>
      </c>
      <c r="AB31" s="101">
        <f t="shared" si="1"/>
        <v>0</v>
      </c>
      <c r="AC31" s="103">
        <v>0</v>
      </c>
      <c r="AD31" s="104">
        <f t="shared" si="2"/>
        <v>0</v>
      </c>
      <c r="AE31" s="157">
        <f t="shared" si="3"/>
        <v>0</v>
      </c>
    </row>
    <row r="32" spans="1:31" ht="15.75" thickBot="1" x14ac:dyDescent="0.3">
      <c r="A32" s="29"/>
      <c r="B32" s="67" t="s">
        <v>260</v>
      </c>
      <c r="C32" s="67" t="s">
        <v>24</v>
      </c>
      <c r="D32" s="68" t="s">
        <v>25</v>
      </c>
      <c r="E32" s="69" t="s">
        <v>32</v>
      </c>
      <c r="F32" s="70"/>
      <c r="G32" s="70"/>
      <c r="H32" s="71">
        <v>2.6</v>
      </c>
      <c r="I32" s="70"/>
      <c r="J32" s="72" t="s">
        <v>33</v>
      </c>
      <c r="K32" s="70" t="s">
        <v>31</v>
      </c>
      <c r="L32" s="73">
        <v>1</v>
      </c>
      <c r="M32" s="74">
        <v>50</v>
      </c>
      <c r="N32" s="75">
        <v>50</v>
      </c>
      <c r="O32" s="26"/>
      <c r="P32" s="15" t="e">
        <f>SUMIF('[1]Planned Maint v6.2 CSV File'!A:A,J32,'[1]Planned Maint v6.2 CSV File'!I:I)</f>
        <v>#VALUE!</v>
      </c>
      <c r="Q32" s="16" t="e">
        <f>IF(J32="PROV SUM",N32,L32*P32)</f>
        <v>#VALUE!</v>
      </c>
      <c r="R32" s="52">
        <f>IF(J32="Prov Sum","",IF(MATCH(J32,'[1]Packet Rate Library'!J:J,0),VLOOKUP(J32,'[1]Packet Rate Library'!J:T,9,FALSE),""))</f>
        <v>0</v>
      </c>
      <c r="S32" s="53">
        <v>63.5</v>
      </c>
      <c r="T32" s="16">
        <f>IF(J32="SC024",N32,IF(ISERROR(S32),"",IF(J32="PROV SUM",N32,L32*S32)))</f>
        <v>63.5</v>
      </c>
      <c r="V32" s="70" t="s">
        <v>31</v>
      </c>
      <c r="W32" s="73">
        <v>1</v>
      </c>
      <c r="X32" s="53">
        <v>63.5</v>
      </c>
      <c r="Y32" s="91">
        <f t="shared" si="0"/>
        <v>63.5</v>
      </c>
      <c r="Z32" s="26"/>
      <c r="AA32" s="100">
        <v>0</v>
      </c>
      <c r="AB32" s="101">
        <f t="shared" si="1"/>
        <v>0</v>
      </c>
      <c r="AC32" s="103">
        <v>0</v>
      </c>
      <c r="AD32" s="104">
        <f t="shared" si="2"/>
        <v>0</v>
      </c>
      <c r="AE32" s="157">
        <f t="shared" si="3"/>
        <v>0</v>
      </c>
    </row>
    <row r="33" spans="1:31" ht="60.75" thickBot="1" x14ac:dyDescent="0.3">
      <c r="A33" s="29"/>
      <c r="B33" s="67" t="s">
        <v>260</v>
      </c>
      <c r="C33" s="67" t="s">
        <v>24</v>
      </c>
      <c r="D33" s="68" t="s">
        <v>25</v>
      </c>
      <c r="E33" s="69" t="s">
        <v>383</v>
      </c>
      <c r="F33" s="70"/>
      <c r="G33" s="70"/>
      <c r="H33" s="71"/>
      <c r="I33" s="70"/>
      <c r="J33" s="72" t="s">
        <v>384</v>
      </c>
      <c r="K33" s="70" t="s">
        <v>31</v>
      </c>
      <c r="L33" s="73"/>
      <c r="M33" s="74">
        <v>4.8300000000000003E-2</v>
      </c>
      <c r="N33" s="75">
        <f>VLOOKUP(B33,'[1]Project Overheads &amp; Scaffold'!$W:$AI,13,FALSE)</f>
        <v>0</v>
      </c>
      <c r="O33" s="26"/>
      <c r="P33" s="15" t="e">
        <f>SUMIF('[1]Planned Maint v6.2 CSV File'!A:A,J33,'[1]Planned Maint v6.2 CSV File'!I:I)</f>
        <v>#VALUE!</v>
      </c>
      <c r="Q33" s="16" t="e">
        <f>IF(J33="PROV SUM",N33,L33*P33)</f>
        <v>#VALUE!</v>
      </c>
      <c r="R33" s="52" t="e">
        <f>IF(J33="Prov Sum","",IF(MATCH(J33,'[1]Packet Rate Library'!J:J,0),VLOOKUP(J33,'[1]Packet Rate Library'!J:T,9,FALSE),""))</f>
        <v>#N/A</v>
      </c>
      <c r="S33" s="53" t="e">
        <v>#N/A</v>
      </c>
      <c r="T33" s="16">
        <f>IF(J33="SC024",N33,IF(ISERROR(S33),"",IF(J33="PROV SUM",N33,L33*S33)))</f>
        <v>0</v>
      </c>
      <c r="V33" s="70" t="s">
        <v>31</v>
      </c>
      <c r="W33" s="73"/>
      <c r="X33" s="53" t="e">
        <v>#N/A</v>
      </c>
      <c r="Y33" s="91"/>
      <c r="Z33" s="26"/>
      <c r="AA33" s="100">
        <v>0</v>
      </c>
      <c r="AB33" s="101">
        <f t="shared" si="1"/>
        <v>0</v>
      </c>
      <c r="AC33" s="103">
        <v>0</v>
      </c>
      <c r="AD33" s="104">
        <f t="shared" si="2"/>
        <v>0</v>
      </c>
      <c r="AE33" s="157">
        <f t="shared" si="3"/>
        <v>0</v>
      </c>
    </row>
    <row r="34" spans="1:31" ht="15.75" thickBot="1" x14ac:dyDescent="0.3">
      <c r="A34" s="29"/>
      <c r="B34" s="76" t="s">
        <v>260</v>
      </c>
      <c r="C34" s="67" t="s">
        <v>312</v>
      </c>
      <c r="D34" s="68" t="s">
        <v>379</v>
      </c>
      <c r="E34" s="69"/>
      <c r="F34" s="70"/>
      <c r="G34" s="70"/>
      <c r="H34" s="71"/>
      <c r="I34" s="70"/>
      <c r="J34" s="72"/>
      <c r="K34" s="70"/>
      <c r="L34" s="73"/>
      <c r="M34" s="72"/>
      <c r="N34" s="75"/>
      <c r="O34" s="26"/>
      <c r="P34" s="24"/>
      <c r="Q34" s="50"/>
      <c r="R34" s="50"/>
      <c r="S34" s="50"/>
      <c r="T34" s="50"/>
      <c r="V34" s="70"/>
      <c r="W34" s="73"/>
      <c r="X34" s="50"/>
      <c r="Y34" s="91"/>
      <c r="Z34" s="26"/>
      <c r="AA34" s="100"/>
      <c r="AB34" s="101"/>
      <c r="AC34" s="103"/>
      <c r="AD34" s="104"/>
      <c r="AE34" s="157">
        <f t="shared" si="3"/>
        <v>0</v>
      </c>
    </row>
    <row r="35" spans="1:31" ht="16.5" thickBot="1" x14ac:dyDescent="0.3">
      <c r="A35" s="22"/>
      <c r="B35" s="112" t="s">
        <v>260</v>
      </c>
      <c r="C35" s="113" t="s">
        <v>341</v>
      </c>
      <c r="D35" s="114" t="s">
        <v>379</v>
      </c>
      <c r="E35" s="115"/>
      <c r="F35" s="9"/>
      <c r="G35" s="9"/>
      <c r="H35" s="116"/>
      <c r="I35" s="9"/>
      <c r="J35" s="115"/>
      <c r="K35" s="117"/>
      <c r="L35" s="65"/>
      <c r="M35" s="118"/>
      <c r="N35" s="14"/>
      <c r="O35" s="26"/>
      <c r="P35" s="24"/>
      <c r="Q35" s="50"/>
      <c r="R35" s="50"/>
      <c r="S35" s="50"/>
      <c r="T35" s="50"/>
      <c r="V35" s="117"/>
      <c r="W35" s="65"/>
      <c r="X35" s="50"/>
      <c r="Y35" s="91"/>
      <c r="Z35" s="26"/>
      <c r="AA35" s="100"/>
      <c r="AB35" s="101"/>
      <c r="AC35" s="103"/>
      <c r="AD35" s="104"/>
      <c r="AE35" s="157">
        <f t="shared" si="3"/>
        <v>0</v>
      </c>
    </row>
    <row r="36" spans="1:31" ht="120.75" thickBot="1" x14ac:dyDescent="0.3">
      <c r="A36" s="22"/>
      <c r="B36" s="112" t="s">
        <v>260</v>
      </c>
      <c r="C36" s="113" t="s">
        <v>341</v>
      </c>
      <c r="D36" s="114" t="s">
        <v>25</v>
      </c>
      <c r="E36" s="115" t="s">
        <v>346</v>
      </c>
      <c r="F36" s="12"/>
      <c r="G36" s="12"/>
      <c r="H36" s="116">
        <v>13</v>
      </c>
      <c r="I36" s="12"/>
      <c r="J36" s="115" t="s">
        <v>347</v>
      </c>
      <c r="K36" s="12" t="s">
        <v>311</v>
      </c>
      <c r="L36" s="119">
        <v>2</v>
      </c>
      <c r="M36" s="118">
        <v>180.78</v>
      </c>
      <c r="N36" s="120">
        <v>361.56</v>
      </c>
      <c r="O36" s="26"/>
      <c r="P36" s="15" t="e">
        <f>SUMIF('[1]Planned Maint v6.2 CSV File'!A:A,J36,'[1]Planned Maint v6.2 CSV File'!I:I)</f>
        <v>#VALUE!</v>
      </c>
      <c r="Q36" s="16" t="e">
        <f t="shared" ref="Q36:Q50" si="6">IF(J36="PROV SUM",N36,L36*P36)</f>
        <v>#VALUE!</v>
      </c>
      <c r="R36" s="52">
        <f>IF(J36="Prov Sum","",IF(MATCH(J36,'[1]Packet Rate Library'!J:J,0),VLOOKUP(J36,'[1]Packet Rate Library'!J:T,9,FALSE),""))</f>
        <v>0</v>
      </c>
      <c r="S36" s="53">
        <v>160.26147</v>
      </c>
      <c r="T36" s="16">
        <f t="shared" ref="T36:T50" si="7">IF(J36="SC024",N36,IF(ISERROR(S36),"",IF(J36="PROV SUM",N36,L36*S36)))</f>
        <v>320.52294000000001</v>
      </c>
      <c r="V36" s="12" t="s">
        <v>311</v>
      </c>
      <c r="W36" s="119">
        <v>2</v>
      </c>
      <c r="X36" s="53">
        <v>160.26147</v>
      </c>
      <c r="Y36" s="91">
        <f t="shared" si="0"/>
        <v>320.52294000000001</v>
      </c>
      <c r="Z36" s="26"/>
      <c r="AA36" s="100">
        <v>0</v>
      </c>
      <c r="AB36" s="101">
        <f t="shared" si="1"/>
        <v>0</v>
      </c>
      <c r="AC36" s="103">
        <v>0</v>
      </c>
      <c r="AD36" s="104">
        <f t="shared" si="2"/>
        <v>0</v>
      </c>
      <c r="AE36" s="157">
        <f t="shared" si="3"/>
        <v>0</v>
      </c>
    </row>
    <row r="37" spans="1:31" ht="105.75" thickBot="1" x14ac:dyDescent="0.3">
      <c r="A37" s="22"/>
      <c r="B37" s="112" t="s">
        <v>260</v>
      </c>
      <c r="C37" s="113" t="s">
        <v>341</v>
      </c>
      <c r="D37" s="114" t="s">
        <v>25</v>
      </c>
      <c r="E37" s="115" t="s">
        <v>356</v>
      </c>
      <c r="F37" s="9"/>
      <c r="G37" s="9"/>
      <c r="H37" s="116">
        <v>27</v>
      </c>
      <c r="I37" s="9"/>
      <c r="J37" s="115" t="s">
        <v>357</v>
      </c>
      <c r="K37" s="117" t="s">
        <v>311</v>
      </c>
      <c r="L37" s="119">
        <v>1</v>
      </c>
      <c r="M37" s="118">
        <v>22.53</v>
      </c>
      <c r="N37" s="120">
        <v>22.53</v>
      </c>
      <c r="O37" s="26"/>
      <c r="P37" s="15" t="e">
        <f>SUMIF('[1]Planned Maint v6.2 CSV File'!A:A,J37,'[1]Planned Maint v6.2 CSV File'!I:I)</f>
        <v>#VALUE!</v>
      </c>
      <c r="Q37" s="16" t="e">
        <f t="shared" si="6"/>
        <v>#VALUE!</v>
      </c>
      <c r="R37" s="52">
        <f>IF(J37="Prov Sum","",IF(MATCH(J37,'[1]Packet Rate Library'!J:J,0),VLOOKUP(J37,'[1]Packet Rate Library'!J:T,9,FALSE),""))</f>
        <v>0</v>
      </c>
      <c r="S37" s="53">
        <v>19.150500000000001</v>
      </c>
      <c r="T37" s="16">
        <f t="shared" si="7"/>
        <v>19.150500000000001</v>
      </c>
      <c r="V37" s="117" t="s">
        <v>311</v>
      </c>
      <c r="W37" s="119">
        <v>1</v>
      </c>
      <c r="X37" s="53">
        <v>19.150500000000001</v>
      </c>
      <c r="Y37" s="91">
        <f t="shared" si="0"/>
        <v>19.150500000000001</v>
      </c>
      <c r="Z37" s="26"/>
      <c r="AA37" s="100">
        <v>0</v>
      </c>
      <c r="AB37" s="101">
        <f t="shared" si="1"/>
        <v>0</v>
      </c>
      <c r="AC37" s="103">
        <v>0</v>
      </c>
      <c r="AD37" s="104">
        <f t="shared" si="2"/>
        <v>0</v>
      </c>
      <c r="AE37" s="157">
        <f t="shared" si="3"/>
        <v>0</v>
      </c>
    </row>
    <row r="38" spans="1:31" ht="120.75" thickBot="1" x14ac:dyDescent="0.3">
      <c r="A38" s="22"/>
      <c r="B38" s="112" t="s">
        <v>260</v>
      </c>
      <c r="C38" s="113" t="s">
        <v>341</v>
      </c>
      <c r="D38" s="114" t="s">
        <v>25</v>
      </c>
      <c r="E38" s="115" t="s">
        <v>358</v>
      </c>
      <c r="F38" s="9"/>
      <c r="G38" s="9"/>
      <c r="H38" s="116">
        <v>41</v>
      </c>
      <c r="I38" s="9"/>
      <c r="J38" s="115" t="s">
        <v>359</v>
      </c>
      <c r="K38" s="117" t="s">
        <v>311</v>
      </c>
      <c r="L38" s="119">
        <v>1</v>
      </c>
      <c r="M38" s="118">
        <v>29.34</v>
      </c>
      <c r="N38" s="120">
        <v>29.34</v>
      </c>
      <c r="O38" s="26"/>
      <c r="P38" s="15" t="e">
        <f>SUMIF('[1]Planned Maint v6.2 CSV File'!A:A,J38,'[1]Planned Maint v6.2 CSV File'!I:I)</f>
        <v>#VALUE!</v>
      </c>
      <c r="Q38" s="16" t="e">
        <f t="shared" si="6"/>
        <v>#VALUE!</v>
      </c>
      <c r="R38" s="52">
        <f>IF(J38="Prov Sum","",IF(MATCH(J38,'[1]Packet Rate Library'!J:J,0),VLOOKUP(J38,'[1]Packet Rate Library'!J:T,9,FALSE),""))</f>
        <v>0</v>
      </c>
      <c r="S38" s="53">
        <v>24.939</v>
      </c>
      <c r="T38" s="16">
        <f t="shared" si="7"/>
        <v>24.939</v>
      </c>
      <c r="V38" s="117" t="s">
        <v>311</v>
      </c>
      <c r="W38" s="119">
        <v>1</v>
      </c>
      <c r="X38" s="53">
        <v>24.939</v>
      </c>
      <c r="Y38" s="91">
        <f t="shared" si="0"/>
        <v>24.939</v>
      </c>
      <c r="Z38" s="26"/>
      <c r="AA38" s="100">
        <v>0</v>
      </c>
      <c r="AB38" s="101">
        <f t="shared" si="1"/>
        <v>0</v>
      </c>
      <c r="AC38" s="103">
        <v>0</v>
      </c>
      <c r="AD38" s="104">
        <f t="shared" si="2"/>
        <v>0</v>
      </c>
      <c r="AE38" s="157">
        <f t="shared" si="3"/>
        <v>0</v>
      </c>
    </row>
    <row r="39" spans="1:31" ht="105.75" thickBot="1" x14ac:dyDescent="0.3">
      <c r="A39" s="22"/>
      <c r="B39" s="112" t="s">
        <v>260</v>
      </c>
      <c r="C39" s="113" t="s">
        <v>341</v>
      </c>
      <c r="D39" s="114" t="s">
        <v>25</v>
      </c>
      <c r="E39" s="115" t="s">
        <v>360</v>
      </c>
      <c r="F39" s="9"/>
      <c r="G39" s="9"/>
      <c r="H39" s="116">
        <v>43</v>
      </c>
      <c r="I39" s="9"/>
      <c r="J39" s="115" t="s">
        <v>361</v>
      </c>
      <c r="K39" s="117" t="s">
        <v>311</v>
      </c>
      <c r="L39" s="119">
        <v>1</v>
      </c>
      <c r="M39" s="118">
        <v>20.399999999999999</v>
      </c>
      <c r="N39" s="120">
        <v>20.399999999999999</v>
      </c>
      <c r="O39" s="26"/>
      <c r="P39" s="15" t="e">
        <f>SUMIF('[1]Planned Maint v6.2 CSV File'!A:A,J39,'[1]Planned Maint v6.2 CSV File'!I:I)</f>
        <v>#VALUE!</v>
      </c>
      <c r="Q39" s="16" t="e">
        <f t="shared" si="6"/>
        <v>#VALUE!</v>
      </c>
      <c r="R39" s="52">
        <f>IF(J39="Prov Sum","",IF(MATCH(J39,'[1]Packet Rate Library'!J:J,0),VLOOKUP(J39,'[1]Packet Rate Library'!J:T,9,FALSE),""))</f>
        <v>0</v>
      </c>
      <c r="S39" s="53">
        <v>17.34</v>
      </c>
      <c r="T39" s="16">
        <f t="shared" si="7"/>
        <v>17.34</v>
      </c>
      <c r="V39" s="117" t="s">
        <v>311</v>
      </c>
      <c r="W39" s="119">
        <v>1</v>
      </c>
      <c r="X39" s="53">
        <v>17.34</v>
      </c>
      <c r="Y39" s="91">
        <f t="shared" si="0"/>
        <v>17.34</v>
      </c>
      <c r="Z39" s="26"/>
      <c r="AA39" s="100">
        <v>0</v>
      </c>
      <c r="AB39" s="101">
        <f t="shared" si="1"/>
        <v>0</v>
      </c>
      <c r="AC39" s="103">
        <v>0</v>
      </c>
      <c r="AD39" s="104">
        <f t="shared" si="2"/>
        <v>0</v>
      </c>
      <c r="AE39" s="157">
        <f t="shared" si="3"/>
        <v>0</v>
      </c>
    </row>
    <row r="40" spans="1:31" ht="45.75" thickBot="1" x14ac:dyDescent="0.3">
      <c r="A40" s="22"/>
      <c r="B40" s="112" t="s">
        <v>260</v>
      </c>
      <c r="C40" s="113" t="s">
        <v>341</v>
      </c>
      <c r="D40" s="114" t="s">
        <v>25</v>
      </c>
      <c r="E40" s="115" t="s">
        <v>364</v>
      </c>
      <c r="F40" s="9"/>
      <c r="G40" s="9"/>
      <c r="H40" s="116">
        <v>93</v>
      </c>
      <c r="I40" s="9"/>
      <c r="J40" s="115" t="s">
        <v>365</v>
      </c>
      <c r="K40" s="117" t="s">
        <v>311</v>
      </c>
      <c r="L40" s="119">
        <v>1</v>
      </c>
      <c r="M40" s="118">
        <v>550</v>
      </c>
      <c r="N40" s="120">
        <v>550</v>
      </c>
      <c r="O40" s="26"/>
      <c r="P40" s="15" t="e">
        <f>SUMIF('[1]Planned Maint v6.2 CSV File'!A:A,J40,'[1]Planned Maint v6.2 CSV File'!I:I)</f>
        <v>#VALUE!</v>
      </c>
      <c r="Q40" s="16" t="e">
        <f t="shared" si="6"/>
        <v>#VALUE!</v>
      </c>
      <c r="R40" s="52">
        <f>IF(J40="Prov Sum","",IF(MATCH(J40,'[1]Packet Rate Library'!J:J,0),VLOOKUP(J40,'[1]Packet Rate Library'!J:T,9,FALSE),""))</f>
        <v>0</v>
      </c>
      <c r="S40" s="53">
        <v>440</v>
      </c>
      <c r="T40" s="16">
        <f t="shared" si="7"/>
        <v>440</v>
      </c>
      <c r="V40" s="117" t="s">
        <v>311</v>
      </c>
      <c r="W40" s="119">
        <v>1</v>
      </c>
      <c r="X40" s="53">
        <v>440</v>
      </c>
      <c r="Y40" s="91">
        <f t="shared" si="0"/>
        <v>440</v>
      </c>
      <c r="Z40" s="26"/>
      <c r="AA40" s="100">
        <v>0</v>
      </c>
      <c r="AB40" s="101">
        <f t="shared" si="1"/>
        <v>0</v>
      </c>
      <c r="AC40" s="103">
        <v>0</v>
      </c>
      <c r="AD40" s="104">
        <f t="shared" si="2"/>
        <v>0</v>
      </c>
      <c r="AE40" s="157">
        <f t="shared" si="3"/>
        <v>0</v>
      </c>
    </row>
    <row r="41" spans="1:31" ht="45.75" thickBot="1" x14ac:dyDescent="0.3">
      <c r="A41" s="22"/>
      <c r="B41" s="112" t="s">
        <v>260</v>
      </c>
      <c r="C41" s="113" t="s">
        <v>341</v>
      </c>
      <c r="D41" s="114" t="s">
        <v>25</v>
      </c>
      <c r="E41" s="115" t="s">
        <v>352</v>
      </c>
      <c r="F41" s="9"/>
      <c r="G41" s="9"/>
      <c r="H41" s="116">
        <v>104</v>
      </c>
      <c r="I41" s="9"/>
      <c r="J41" s="115" t="s">
        <v>353</v>
      </c>
      <c r="K41" s="117" t="s">
        <v>311</v>
      </c>
      <c r="L41" s="119">
        <v>3</v>
      </c>
      <c r="M41" s="118">
        <v>3.44</v>
      </c>
      <c r="N41" s="120">
        <v>10.32</v>
      </c>
      <c r="O41" s="26"/>
      <c r="P41" s="15" t="e">
        <f>SUMIF('[1]Planned Maint v6.2 CSV File'!A:A,J41,'[1]Planned Maint v6.2 CSV File'!I:I)</f>
        <v>#VALUE!</v>
      </c>
      <c r="Q41" s="16" t="e">
        <f t="shared" si="6"/>
        <v>#VALUE!</v>
      </c>
      <c r="R41" s="52">
        <f>IF(J41="Prov Sum","",IF(MATCH(J41,'[1]Packet Rate Library'!J:J,0),VLOOKUP(J41,'[1]Packet Rate Library'!J:T,9,FALSE),""))</f>
        <v>0</v>
      </c>
      <c r="S41" s="53">
        <v>3.0495599999999996</v>
      </c>
      <c r="T41" s="16">
        <f t="shared" si="7"/>
        <v>9.1486799999999988</v>
      </c>
      <c r="V41" s="117" t="s">
        <v>311</v>
      </c>
      <c r="W41" s="119">
        <v>3</v>
      </c>
      <c r="X41" s="53">
        <v>3.0495599999999996</v>
      </c>
      <c r="Y41" s="91">
        <f t="shared" si="0"/>
        <v>9.1486799999999988</v>
      </c>
      <c r="Z41" s="26"/>
      <c r="AA41" s="100">
        <v>0</v>
      </c>
      <c r="AB41" s="101">
        <f t="shared" si="1"/>
        <v>0</v>
      </c>
      <c r="AC41" s="103">
        <v>0</v>
      </c>
      <c r="AD41" s="104">
        <f t="shared" si="2"/>
        <v>0</v>
      </c>
      <c r="AE41" s="157">
        <f t="shared" si="3"/>
        <v>0</v>
      </c>
    </row>
    <row r="42" spans="1:31" ht="90.75" thickBot="1" x14ac:dyDescent="0.3">
      <c r="A42" s="22"/>
      <c r="B42" s="112" t="s">
        <v>260</v>
      </c>
      <c r="C42" s="113" t="s">
        <v>341</v>
      </c>
      <c r="D42" s="114" t="s">
        <v>25</v>
      </c>
      <c r="E42" s="115" t="s">
        <v>366</v>
      </c>
      <c r="F42" s="9"/>
      <c r="G42" s="9"/>
      <c r="H42" s="116">
        <v>115</v>
      </c>
      <c r="I42" s="9"/>
      <c r="J42" s="115" t="s">
        <v>367</v>
      </c>
      <c r="K42" s="117" t="s">
        <v>311</v>
      </c>
      <c r="L42" s="119">
        <v>3</v>
      </c>
      <c r="M42" s="118">
        <v>70.11</v>
      </c>
      <c r="N42" s="120">
        <v>210.32999999999998</v>
      </c>
      <c r="O42" s="26"/>
      <c r="P42" s="15" t="e">
        <f>SUMIF('[1]Planned Maint v6.2 CSV File'!A:A,J42,'[1]Planned Maint v6.2 CSV File'!I:I)</f>
        <v>#VALUE!</v>
      </c>
      <c r="Q42" s="16" t="e">
        <f t="shared" si="6"/>
        <v>#VALUE!</v>
      </c>
      <c r="R42" s="52">
        <f>IF(J42="Prov Sum","",IF(MATCH(J42,'[1]Packet Rate Library'!J:J,0),VLOOKUP(J42,'[1]Packet Rate Library'!J:T,9,FALSE),""))</f>
        <v>0</v>
      </c>
      <c r="S42" s="53">
        <v>56.088000000000001</v>
      </c>
      <c r="T42" s="16">
        <f t="shared" si="7"/>
        <v>168.26400000000001</v>
      </c>
      <c r="V42" s="117" t="s">
        <v>311</v>
      </c>
      <c r="W42" s="119">
        <v>3</v>
      </c>
      <c r="X42" s="53">
        <v>56.088000000000001</v>
      </c>
      <c r="Y42" s="91">
        <f t="shared" si="0"/>
        <v>168.26400000000001</v>
      </c>
      <c r="Z42" s="26"/>
      <c r="AA42" s="100">
        <v>0</v>
      </c>
      <c r="AB42" s="101">
        <f t="shared" si="1"/>
        <v>0</v>
      </c>
      <c r="AC42" s="103">
        <v>0</v>
      </c>
      <c r="AD42" s="104">
        <f t="shared" si="2"/>
        <v>0</v>
      </c>
      <c r="AE42" s="157">
        <f t="shared" si="3"/>
        <v>0</v>
      </c>
    </row>
    <row r="43" spans="1:31" ht="46.5" thickBot="1" x14ac:dyDescent="0.3">
      <c r="A43" s="22"/>
      <c r="B43" s="112" t="s">
        <v>260</v>
      </c>
      <c r="C43" s="113" t="s">
        <v>341</v>
      </c>
      <c r="D43" s="114" t="s">
        <v>25</v>
      </c>
      <c r="E43" s="121" t="s">
        <v>354</v>
      </c>
      <c r="F43" s="9"/>
      <c r="G43" s="9"/>
      <c r="H43" s="116">
        <v>175</v>
      </c>
      <c r="I43" s="9"/>
      <c r="J43" s="128" t="s">
        <v>355</v>
      </c>
      <c r="K43" s="117" t="s">
        <v>311</v>
      </c>
      <c r="L43" s="119">
        <v>3</v>
      </c>
      <c r="M43" s="118">
        <v>9.81</v>
      </c>
      <c r="N43" s="120">
        <v>29.43</v>
      </c>
      <c r="O43" s="26"/>
      <c r="P43" s="15" t="e">
        <f>SUMIF('[1]Planned Maint v6.2 CSV File'!A:A,J43,'[1]Planned Maint v6.2 CSV File'!I:I)</f>
        <v>#VALUE!</v>
      </c>
      <c r="Q43" s="16" t="e">
        <f t="shared" si="6"/>
        <v>#VALUE!</v>
      </c>
      <c r="R43" s="52">
        <f>IF(J43="Prov Sum","",IF(MATCH(J43,'[1]Packet Rate Library'!J:J,0),VLOOKUP(J43,'[1]Packet Rate Library'!J:T,9,FALSE),""))</f>
        <v>0</v>
      </c>
      <c r="S43" s="53">
        <v>8.6965649999999997</v>
      </c>
      <c r="T43" s="16">
        <f t="shared" si="7"/>
        <v>26.089694999999999</v>
      </c>
      <c r="V43" s="117" t="s">
        <v>311</v>
      </c>
      <c r="W43" s="119">
        <v>3</v>
      </c>
      <c r="X43" s="53">
        <v>8.6965649999999997</v>
      </c>
      <c r="Y43" s="91">
        <f t="shared" si="0"/>
        <v>26.089694999999999</v>
      </c>
      <c r="Z43" s="26"/>
      <c r="AA43" s="100">
        <v>0</v>
      </c>
      <c r="AB43" s="101">
        <f t="shared" si="1"/>
        <v>0</v>
      </c>
      <c r="AC43" s="103">
        <v>0</v>
      </c>
      <c r="AD43" s="104">
        <f t="shared" si="2"/>
        <v>0</v>
      </c>
      <c r="AE43" s="157">
        <f t="shared" si="3"/>
        <v>0</v>
      </c>
    </row>
    <row r="44" spans="1:31" ht="76.5" thickBot="1" x14ac:dyDescent="0.3">
      <c r="A44" s="29"/>
      <c r="B44" s="112" t="s">
        <v>260</v>
      </c>
      <c r="C44" s="113" t="s">
        <v>341</v>
      </c>
      <c r="D44" s="114" t="s">
        <v>25</v>
      </c>
      <c r="E44" s="121" t="s">
        <v>342</v>
      </c>
      <c r="F44" s="42"/>
      <c r="G44" s="42"/>
      <c r="H44" s="116">
        <v>180</v>
      </c>
      <c r="I44" s="42"/>
      <c r="J44" s="122" t="s">
        <v>343</v>
      </c>
      <c r="K44" s="117" t="s">
        <v>311</v>
      </c>
      <c r="L44" s="119">
        <v>1</v>
      </c>
      <c r="M44" s="118">
        <v>62.11</v>
      </c>
      <c r="N44" s="120">
        <v>62.11</v>
      </c>
      <c r="O44" s="26"/>
      <c r="P44" s="15" t="e">
        <f>SUMIF('[1]Planned Maint v6.2 CSV File'!A:A,J44,'[1]Planned Maint v6.2 CSV File'!I:I)</f>
        <v>#VALUE!</v>
      </c>
      <c r="Q44" s="16" t="e">
        <f t="shared" si="6"/>
        <v>#VALUE!</v>
      </c>
      <c r="R44" s="52">
        <f>IF(J44="Prov Sum","",IF(MATCH(J44,'[1]Packet Rate Library'!J:J,0),VLOOKUP(J44,'[1]Packet Rate Library'!J:T,9,FALSE),""))</f>
        <v>0</v>
      </c>
      <c r="S44" s="53">
        <v>55.060514999999995</v>
      </c>
      <c r="T44" s="16">
        <f t="shared" si="7"/>
        <v>55.060514999999995</v>
      </c>
      <c r="V44" s="117" t="s">
        <v>311</v>
      </c>
      <c r="W44" s="119">
        <v>1</v>
      </c>
      <c r="X44" s="53">
        <v>55.060514999999995</v>
      </c>
      <c r="Y44" s="91">
        <f t="shared" si="0"/>
        <v>55.060514999999995</v>
      </c>
      <c r="Z44" s="26"/>
      <c r="AA44" s="100">
        <v>0</v>
      </c>
      <c r="AB44" s="101">
        <f t="shared" si="1"/>
        <v>0</v>
      </c>
      <c r="AC44" s="103">
        <v>0</v>
      </c>
      <c r="AD44" s="104">
        <f t="shared" si="2"/>
        <v>0</v>
      </c>
      <c r="AE44" s="157">
        <f t="shared" si="3"/>
        <v>0</v>
      </c>
    </row>
    <row r="45" spans="1:31" ht="106.5" thickBot="1" x14ac:dyDescent="0.3">
      <c r="A45" s="29"/>
      <c r="B45" s="112" t="s">
        <v>260</v>
      </c>
      <c r="C45" s="113" t="s">
        <v>341</v>
      </c>
      <c r="D45" s="114" t="s">
        <v>25</v>
      </c>
      <c r="E45" s="121" t="s">
        <v>370</v>
      </c>
      <c r="F45" s="42"/>
      <c r="G45" s="42"/>
      <c r="H45" s="116">
        <v>186</v>
      </c>
      <c r="I45" s="42"/>
      <c r="J45" s="123" t="s">
        <v>371</v>
      </c>
      <c r="K45" s="117" t="s">
        <v>311</v>
      </c>
      <c r="L45" s="119">
        <v>1</v>
      </c>
      <c r="M45" s="118">
        <v>86.88</v>
      </c>
      <c r="N45" s="120">
        <v>86.88</v>
      </c>
      <c r="O45" s="26"/>
      <c r="P45" s="15" t="e">
        <f>SUMIF('[1]Planned Maint v6.2 CSV File'!A:A,J45,'[1]Planned Maint v6.2 CSV File'!I:I)</f>
        <v>#VALUE!</v>
      </c>
      <c r="Q45" s="16" t="e">
        <f t="shared" si="6"/>
        <v>#VALUE!</v>
      </c>
      <c r="R45" s="52">
        <f>IF(J45="Prov Sum","",IF(MATCH(J45,'[1]Packet Rate Library'!J:J,0),VLOOKUP(J45,'[1]Packet Rate Library'!J:T,9,FALSE),""))</f>
        <v>0</v>
      </c>
      <c r="S45" s="53">
        <v>69.504000000000005</v>
      </c>
      <c r="T45" s="16">
        <f t="shared" si="7"/>
        <v>69.504000000000005</v>
      </c>
      <c r="V45" s="117" t="s">
        <v>311</v>
      </c>
      <c r="W45" s="119">
        <v>1</v>
      </c>
      <c r="X45" s="53">
        <v>69.504000000000005</v>
      </c>
      <c r="Y45" s="91">
        <f t="shared" si="0"/>
        <v>69.504000000000005</v>
      </c>
      <c r="Z45" s="26"/>
      <c r="AA45" s="100">
        <v>0</v>
      </c>
      <c r="AB45" s="101">
        <f t="shared" si="1"/>
        <v>0</v>
      </c>
      <c r="AC45" s="103">
        <v>0</v>
      </c>
      <c r="AD45" s="104">
        <f t="shared" si="2"/>
        <v>0</v>
      </c>
      <c r="AE45" s="157">
        <f t="shared" si="3"/>
        <v>0</v>
      </c>
    </row>
    <row r="46" spans="1:31" ht="27" thickBot="1" x14ac:dyDescent="0.3">
      <c r="A46" s="29"/>
      <c r="B46" s="112" t="s">
        <v>260</v>
      </c>
      <c r="C46" s="113" t="s">
        <v>341</v>
      </c>
      <c r="D46" s="114" t="s">
        <v>25</v>
      </c>
      <c r="E46" s="124" t="s">
        <v>430</v>
      </c>
      <c r="F46" s="42"/>
      <c r="G46" s="42"/>
      <c r="H46" s="116">
        <v>190</v>
      </c>
      <c r="I46" s="42"/>
      <c r="J46" s="125" t="s">
        <v>380</v>
      </c>
      <c r="K46" s="117" t="s">
        <v>311</v>
      </c>
      <c r="L46" s="119">
        <v>1</v>
      </c>
      <c r="M46" s="126">
        <v>1500</v>
      </c>
      <c r="N46" s="120">
        <v>1500</v>
      </c>
      <c r="O46" s="26"/>
      <c r="P46" s="15" t="e">
        <f>SUMIF('[1]Planned Maint v6.2 CSV File'!A:A,J46,'[1]Planned Maint v6.2 CSV File'!I:I)</f>
        <v>#VALUE!</v>
      </c>
      <c r="Q46" s="16">
        <f t="shared" si="6"/>
        <v>1500</v>
      </c>
      <c r="R46" s="52" t="str">
        <f>IF(J46="Prov Sum","",IF(MATCH(J46,'[1]Packet Rate Library'!J:J,0),VLOOKUP(J46,'[1]Packet Rate Library'!J:T,9,FALSE),""))</f>
        <v/>
      </c>
      <c r="S46" s="53" t="s">
        <v>382</v>
      </c>
      <c r="T46" s="16">
        <f t="shared" si="7"/>
        <v>1500</v>
      </c>
      <c r="V46" s="117" t="s">
        <v>311</v>
      </c>
      <c r="W46" s="119">
        <v>1</v>
      </c>
      <c r="X46" s="53" t="s">
        <v>382</v>
      </c>
      <c r="Y46" s="91">
        <v>1500</v>
      </c>
      <c r="Z46" s="26"/>
      <c r="AA46" s="100">
        <v>0</v>
      </c>
      <c r="AB46" s="101">
        <f t="shared" si="1"/>
        <v>0</v>
      </c>
      <c r="AC46" s="103">
        <v>0</v>
      </c>
      <c r="AD46" s="104">
        <f t="shared" si="2"/>
        <v>0</v>
      </c>
      <c r="AE46" s="157">
        <f t="shared" si="3"/>
        <v>0</v>
      </c>
    </row>
    <row r="47" spans="1:31" ht="27" thickBot="1" x14ac:dyDescent="0.3">
      <c r="A47" s="29"/>
      <c r="B47" s="112" t="s">
        <v>260</v>
      </c>
      <c r="C47" s="113" t="s">
        <v>341</v>
      </c>
      <c r="D47" s="114" t="s">
        <v>25</v>
      </c>
      <c r="E47" s="127" t="s">
        <v>431</v>
      </c>
      <c r="F47" s="42"/>
      <c r="G47" s="42"/>
      <c r="H47" s="116">
        <v>191</v>
      </c>
      <c r="I47" s="42"/>
      <c r="J47" s="125" t="s">
        <v>380</v>
      </c>
      <c r="K47" s="117" t="s">
        <v>311</v>
      </c>
      <c r="L47" s="119">
        <v>1</v>
      </c>
      <c r="M47" s="126">
        <v>100</v>
      </c>
      <c r="N47" s="120">
        <v>100</v>
      </c>
      <c r="O47" s="26"/>
      <c r="P47" s="15" t="e">
        <f>SUMIF('[1]Planned Maint v6.2 CSV File'!A:A,J47,'[1]Planned Maint v6.2 CSV File'!I:I)</f>
        <v>#VALUE!</v>
      </c>
      <c r="Q47" s="16">
        <f t="shared" si="6"/>
        <v>100</v>
      </c>
      <c r="R47" s="52" t="str">
        <f>IF(J47="Prov Sum","",IF(MATCH(J47,'[1]Packet Rate Library'!J:J,0),VLOOKUP(J47,'[1]Packet Rate Library'!J:T,9,FALSE),""))</f>
        <v/>
      </c>
      <c r="S47" s="53" t="s">
        <v>382</v>
      </c>
      <c r="T47" s="16">
        <f t="shared" si="7"/>
        <v>100</v>
      </c>
      <c r="V47" s="117" t="s">
        <v>311</v>
      </c>
      <c r="W47" s="119">
        <v>1</v>
      </c>
      <c r="X47" s="53" t="s">
        <v>382</v>
      </c>
      <c r="Y47" s="91">
        <v>100</v>
      </c>
      <c r="Z47" s="26"/>
      <c r="AA47" s="100">
        <v>0</v>
      </c>
      <c r="AB47" s="101">
        <f t="shared" si="1"/>
        <v>0</v>
      </c>
      <c r="AC47" s="103">
        <v>0</v>
      </c>
      <c r="AD47" s="104">
        <f t="shared" si="2"/>
        <v>0</v>
      </c>
      <c r="AE47" s="157">
        <f t="shared" si="3"/>
        <v>0</v>
      </c>
    </row>
    <row r="48" spans="1:31" ht="16.5" thickBot="1" x14ac:dyDescent="0.3">
      <c r="A48" s="29"/>
      <c r="B48" s="112" t="s">
        <v>260</v>
      </c>
      <c r="C48" s="113" t="s">
        <v>341</v>
      </c>
      <c r="D48" s="114" t="s">
        <v>25</v>
      </c>
      <c r="E48" s="127" t="s">
        <v>432</v>
      </c>
      <c r="F48" s="42"/>
      <c r="G48" s="42"/>
      <c r="H48" s="116">
        <v>192</v>
      </c>
      <c r="I48" s="42"/>
      <c r="J48" s="125" t="s">
        <v>380</v>
      </c>
      <c r="K48" s="117" t="s">
        <v>311</v>
      </c>
      <c r="L48" s="119">
        <v>1</v>
      </c>
      <c r="M48" s="126">
        <v>100</v>
      </c>
      <c r="N48" s="120">
        <v>100</v>
      </c>
      <c r="O48" s="26"/>
      <c r="P48" s="15" t="e">
        <f>SUMIF('[1]Planned Maint v6.2 CSV File'!A:A,J48,'[1]Planned Maint v6.2 CSV File'!I:I)</f>
        <v>#VALUE!</v>
      </c>
      <c r="Q48" s="16">
        <f t="shared" si="6"/>
        <v>100</v>
      </c>
      <c r="R48" s="52" t="str">
        <f>IF(J48="Prov Sum","",IF(MATCH(J48,'[1]Packet Rate Library'!J:J,0),VLOOKUP(J48,'[1]Packet Rate Library'!J:T,9,FALSE),""))</f>
        <v/>
      </c>
      <c r="S48" s="53" t="s">
        <v>382</v>
      </c>
      <c r="T48" s="16">
        <f t="shared" si="7"/>
        <v>100</v>
      </c>
      <c r="V48" s="117" t="s">
        <v>311</v>
      </c>
      <c r="W48" s="119">
        <v>1</v>
      </c>
      <c r="X48" s="53" t="s">
        <v>382</v>
      </c>
      <c r="Y48" s="91">
        <v>100</v>
      </c>
      <c r="Z48" s="26"/>
      <c r="AA48" s="100">
        <v>0</v>
      </c>
      <c r="AB48" s="101">
        <f t="shared" si="1"/>
        <v>0</v>
      </c>
      <c r="AC48" s="103">
        <v>0</v>
      </c>
      <c r="AD48" s="104">
        <f t="shared" si="2"/>
        <v>0</v>
      </c>
      <c r="AE48" s="157">
        <f t="shared" si="3"/>
        <v>0</v>
      </c>
    </row>
    <row r="49" spans="1:31" ht="16.5" thickBot="1" x14ac:dyDescent="0.3">
      <c r="A49" s="29"/>
      <c r="B49" s="112" t="s">
        <v>260</v>
      </c>
      <c r="C49" s="113" t="s">
        <v>341</v>
      </c>
      <c r="D49" s="114" t="s">
        <v>25</v>
      </c>
      <c r="E49" s="127" t="s">
        <v>433</v>
      </c>
      <c r="F49" s="42"/>
      <c r="G49" s="42"/>
      <c r="H49" s="116">
        <v>193</v>
      </c>
      <c r="I49" s="42"/>
      <c r="J49" s="125" t="s">
        <v>380</v>
      </c>
      <c r="K49" s="117" t="s">
        <v>311</v>
      </c>
      <c r="L49" s="119">
        <v>1</v>
      </c>
      <c r="M49" s="126">
        <v>100</v>
      </c>
      <c r="N49" s="120">
        <v>100</v>
      </c>
      <c r="O49" s="26"/>
      <c r="P49" s="15" t="e">
        <f>SUMIF('[1]Planned Maint v6.2 CSV File'!A:A,J49,'[1]Planned Maint v6.2 CSV File'!I:I)</f>
        <v>#VALUE!</v>
      </c>
      <c r="Q49" s="16">
        <f t="shared" si="6"/>
        <v>100</v>
      </c>
      <c r="R49" s="52" t="str">
        <f>IF(J49="Prov Sum","",IF(MATCH(J49,'[1]Packet Rate Library'!J:J,0),VLOOKUP(J49,'[1]Packet Rate Library'!J:T,9,FALSE),""))</f>
        <v/>
      </c>
      <c r="S49" s="53" t="s">
        <v>382</v>
      </c>
      <c r="T49" s="16">
        <f t="shared" si="7"/>
        <v>100</v>
      </c>
      <c r="V49" s="117" t="s">
        <v>311</v>
      </c>
      <c r="W49" s="119">
        <v>1</v>
      </c>
      <c r="X49" s="53" t="s">
        <v>382</v>
      </c>
      <c r="Y49" s="91">
        <v>100</v>
      </c>
      <c r="Z49" s="26"/>
      <c r="AA49" s="100">
        <v>0</v>
      </c>
      <c r="AB49" s="101">
        <f t="shared" si="1"/>
        <v>0</v>
      </c>
      <c r="AC49" s="103">
        <v>0</v>
      </c>
      <c r="AD49" s="104">
        <f t="shared" si="2"/>
        <v>0</v>
      </c>
      <c r="AE49" s="157">
        <f t="shared" si="3"/>
        <v>0</v>
      </c>
    </row>
    <row r="50" spans="1:31" ht="16.5" thickBot="1" x14ac:dyDescent="0.3">
      <c r="A50" s="29"/>
      <c r="B50" s="112" t="s">
        <v>260</v>
      </c>
      <c r="C50" s="113" t="s">
        <v>341</v>
      </c>
      <c r="D50" s="114" t="s">
        <v>25</v>
      </c>
      <c r="E50" s="127" t="s">
        <v>434</v>
      </c>
      <c r="F50" s="42"/>
      <c r="G50" s="42"/>
      <c r="H50" s="116">
        <v>194</v>
      </c>
      <c r="I50" s="42"/>
      <c r="J50" s="125" t="s">
        <v>380</v>
      </c>
      <c r="K50" s="117" t="s">
        <v>311</v>
      </c>
      <c r="L50" s="119">
        <v>1</v>
      </c>
      <c r="M50" s="126">
        <v>350</v>
      </c>
      <c r="N50" s="120">
        <v>350</v>
      </c>
      <c r="O50" s="26"/>
      <c r="P50" s="15" t="e">
        <f>SUMIF('[1]Planned Maint v6.2 CSV File'!A:A,J50,'[1]Planned Maint v6.2 CSV File'!I:I)</f>
        <v>#VALUE!</v>
      </c>
      <c r="Q50" s="16">
        <f t="shared" si="6"/>
        <v>350</v>
      </c>
      <c r="R50" s="52" t="str">
        <f>IF(J50="Prov Sum","",IF(MATCH(J50,'[1]Packet Rate Library'!J:J,0),VLOOKUP(J50,'[1]Packet Rate Library'!J:T,9,FALSE),""))</f>
        <v/>
      </c>
      <c r="S50" s="53" t="str">
        <f t="shared" ref="S50" si="8">IF(R50&gt;0,R50,P50)</f>
        <v/>
      </c>
      <c r="T50" s="16">
        <f t="shared" si="7"/>
        <v>350</v>
      </c>
      <c r="V50" s="117" t="s">
        <v>311</v>
      </c>
      <c r="W50" s="119">
        <v>1</v>
      </c>
      <c r="X50" s="126"/>
      <c r="Y50" s="120">
        <v>350</v>
      </c>
      <c r="Z50" s="26"/>
      <c r="AA50" s="100">
        <v>0</v>
      </c>
      <c r="AB50" s="101">
        <f t="shared" ref="AB50" si="9">Y50*AA50</f>
        <v>0</v>
      </c>
      <c r="AC50" s="103">
        <v>0</v>
      </c>
      <c r="AD50" s="104">
        <f t="shared" ref="AD50" si="10">Y50*AC50</f>
        <v>0</v>
      </c>
      <c r="AE50" s="157">
        <f t="shared" si="3"/>
        <v>0</v>
      </c>
    </row>
    <row r="51" spans="1:31" ht="15.75" thickBot="1" x14ac:dyDescent="0.3">
      <c r="A51" s="29"/>
      <c r="B51" s="76"/>
      <c r="C51" s="67"/>
      <c r="D51" s="68"/>
      <c r="E51" s="69"/>
      <c r="F51" s="70"/>
      <c r="G51" s="70"/>
      <c r="H51" s="71"/>
      <c r="I51" s="70"/>
      <c r="J51" s="72"/>
      <c r="K51" s="70"/>
      <c r="L51" s="73"/>
      <c r="M51" s="77"/>
      <c r="N51" s="75"/>
      <c r="O51" s="26"/>
      <c r="P51" s="24"/>
      <c r="Q51" s="50"/>
      <c r="R51" s="50"/>
      <c r="S51" s="50"/>
      <c r="T51" s="50"/>
    </row>
    <row r="52" spans="1:31" ht="15.75" thickBot="1" x14ac:dyDescent="0.3">
      <c r="S52" s="88" t="s">
        <v>5</v>
      </c>
      <c r="T52" s="89">
        <f>SUM(T8:T50)</f>
        <v>9517.274093</v>
      </c>
      <c r="U52" s="84"/>
      <c r="V52" s="29"/>
      <c r="W52" s="36"/>
      <c r="X52" s="88" t="s">
        <v>5</v>
      </c>
      <c r="Y52" s="89">
        <f>SUM(Y8:Y50)</f>
        <v>9517.274093</v>
      </c>
      <c r="Z52" s="26"/>
      <c r="AA52" s="98"/>
      <c r="AB52" s="143">
        <f>SUM(AB8:AB50)</f>
        <v>0</v>
      </c>
      <c r="AC52" s="98"/>
      <c r="AD52" s="144">
        <f>SUM(AD8:AD50)</f>
        <v>0</v>
      </c>
      <c r="AE52" s="156">
        <f>SUM(AE8:AE50)</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S16 S18:S23 S27:S28 S30:S33 S36:S50 X8:X9 X11 X13:X16 X18:X23 X27:X28 X30:X33 X36:X49" xr:uid="{00000000-0002-0000-1800-000000000000}">
      <formula1>P8</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3:AE45"/>
  <sheetViews>
    <sheetView topLeftCell="D31" zoomScale="70" zoomScaleNormal="70" workbookViewId="0">
      <selection activeCell="E1" sqref="E1:K1048576"/>
    </sheetView>
  </sheetViews>
  <sheetFormatPr defaultRowHeight="15" x14ac:dyDescent="0.25"/>
  <cols>
    <col min="1" max="1" width="14.5703125" hidden="1" customWidth="1"/>
    <col min="2" max="2" width="14" customWidth="1"/>
    <col min="3" max="3" width="20.7109375" customWidth="1"/>
    <col min="4" max="4" width="12.7109375" customWidth="1"/>
    <col min="5" max="5" width="66.42578125" customWidth="1"/>
    <col min="6" max="7" width="0" hidden="1" customWidth="1"/>
    <col min="8" max="8" width="18.7109375" hidden="1" customWidth="1"/>
    <col min="9" max="9" width="0" hidden="1" customWidth="1"/>
    <col min="10" max="10" width="12.28515625" hidden="1" customWidth="1"/>
    <col min="11" max="11" width="10"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5703125" customWidth="1"/>
    <col min="20" max="20" width="16.42578125"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16.7109375" customWidth="1"/>
    <col min="29" max="29" width="15.42578125" customWidth="1"/>
    <col min="30" max="30" width="18.42578125" customWidth="1"/>
    <col min="31" max="31" width="20.5703125" customWidth="1"/>
  </cols>
  <sheetData>
    <row r="3" spans="1:31" ht="16.5" thickBot="1" x14ac:dyDescent="0.3">
      <c r="B3" s="17" t="s">
        <v>522</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523</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t="s">
        <v>436</v>
      </c>
      <c r="B7" s="5" t="s">
        <v>523</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523</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523</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38" si="0">W9*X9</f>
        <v>399.99552</v>
      </c>
      <c r="Z9" s="26"/>
      <c r="AA9" s="100">
        <v>0</v>
      </c>
      <c r="AB9" s="101">
        <f t="shared" ref="AB9:AB43" si="1">Y9*AA9</f>
        <v>0</v>
      </c>
      <c r="AC9" s="103">
        <v>0</v>
      </c>
      <c r="AD9" s="104">
        <f t="shared" ref="AD9:AD43" si="2">Y9*AC9</f>
        <v>0</v>
      </c>
      <c r="AE9" s="157">
        <f t="shared" ref="AE9:AE43" si="3">AB9-AD9</f>
        <v>0</v>
      </c>
    </row>
    <row r="10" spans="1:31" ht="15.75" thickBot="1" x14ac:dyDescent="0.3">
      <c r="A10" s="22"/>
      <c r="B10" s="5" t="s">
        <v>523</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523</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523</v>
      </c>
      <c r="C12" s="6" t="s">
        <v>285</v>
      </c>
      <c r="D12" s="7" t="s">
        <v>379</v>
      </c>
      <c r="E12" s="8"/>
      <c r="F12" s="9"/>
      <c r="G12" s="9"/>
      <c r="H12" s="10"/>
      <c r="I12" s="9"/>
      <c r="J12" s="11"/>
      <c r="K12" s="12"/>
      <c r="L12" s="51"/>
      <c r="M12" s="11"/>
      <c r="N12" s="14"/>
      <c r="O12" s="26"/>
      <c r="P12" s="24"/>
      <c r="Q12" s="50"/>
      <c r="R12" s="50"/>
      <c r="S12" s="50"/>
      <c r="T12" s="50"/>
      <c r="V12" s="12"/>
      <c r="W12" s="51"/>
      <c r="X12" s="50"/>
      <c r="Y12" s="91">
        <f t="shared" si="0"/>
        <v>0</v>
      </c>
      <c r="Z12" s="26"/>
      <c r="AA12" s="100">
        <v>0</v>
      </c>
      <c r="AB12" s="101">
        <f t="shared" si="1"/>
        <v>0</v>
      </c>
      <c r="AC12" s="103">
        <v>0</v>
      </c>
      <c r="AD12" s="104">
        <f t="shared" si="2"/>
        <v>0</v>
      </c>
      <c r="AE12" s="157">
        <f t="shared" si="3"/>
        <v>0</v>
      </c>
    </row>
    <row r="13" spans="1:31" ht="120.75" thickBot="1" x14ac:dyDescent="0.3">
      <c r="A13" s="22"/>
      <c r="B13" s="5" t="s">
        <v>523</v>
      </c>
      <c r="C13" s="6" t="s">
        <v>285</v>
      </c>
      <c r="D13" s="7" t="s">
        <v>25</v>
      </c>
      <c r="E13" s="8" t="s">
        <v>306</v>
      </c>
      <c r="F13" s="9"/>
      <c r="G13" s="9"/>
      <c r="H13" s="10">
        <v>5.0999999999999996</v>
      </c>
      <c r="I13" s="9"/>
      <c r="J13" s="11" t="s">
        <v>307</v>
      </c>
      <c r="K13" s="12" t="s">
        <v>139</v>
      </c>
      <c r="L13" s="51">
        <v>1</v>
      </c>
      <c r="M13" s="13">
        <v>480</v>
      </c>
      <c r="N13" s="14">
        <v>480</v>
      </c>
      <c r="O13" s="26"/>
      <c r="P13" s="15" t="e">
        <f>SUMIF('[1]Planned Maint v6.2 CSV File'!A:A,J13,'[1]Planned Maint v6.2 CSV File'!I:I)</f>
        <v>#VALUE!</v>
      </c>
      <c r="Q13" s="16" t="e">
        <f>IF(J13="PROV SUM",N13,L13*P13)</f>
        <v>#VALUE!</v>
      </c>
      <c r="R13" s="52">
        <f>IF(J13="Prov Sum","",IF(MATCH(J13,'[1]Packet Rate Library'!J:J,0),VLOOKUP(J13,'[1]Packet Rate Library'!J:T,9,FALSE),""))</f>
        <v>0</v>
      </c>
      <c r="S13" s="53">
        <v>408</v>
      </c>
      <c r="T13" s="16">
        <f>IF(J13="SC024",N13,IF(ISERROR(S13),"",IF(J13="PROV SUM",N13,L13*S13)))</f>
        <v>408</v>
      </c>
      <c r="V13" s="12" t="s">
        <v>139</v>
      </c>
      <c r="W13" s="51">
        <v>1</v>
      </c>
      <c r="X13" s="53">
        <v>408</v>
      </c>
      <c r="Y13" s="91">
        <f t="shared" si="0"/>
        <v>408</v>
      </c>
      <c r="Z13" s="26"/>
      <c r="AA13" s="100">
        <v>0</v>
      </c>
      <c r="AB13" s="101">
        <f t="shared" si="1"/>
        <v>0</v>
      </c>
      <c r="AC13" s="103">
        <v>0</v>
      </c>
      <c r="AD13" s="104">
        <f t="shared" si="2"/>
        <v>0</v>
      </c>
      <c r="AE13" s="157">
        <f t="shared" si="3"/>
        <v>0</v>
      </c>
    </row>
    <row r="14" spans="1:31" ht="61.5" thickBot="1" x14ac:dyDescent="0.3">
      <c r="A14" s="22"/>
      <c r="B14" s="5" t="s">
        <v>523</v>
      </c>
      <c r="C14" s="54" t="s">
        <v>189</v>
      </c>
      <c r="D14" s="7" t="s">
        <v>379</v>
      </c>
      <c r="E14" s="153" t="s">
        <v>524</v>
      </c>
      <c r="F14" s="9"/>
      <c r="G14" s="9"/>
      <c r="H14" s="10"/>
      <c r="I14" s="9"/>
      <c r="J14" s="11"/>
      <c r="K14" s="12"/>
      <c r="L14" s="51"/>
      <c r="M14" s="11"/>
      <c r="N14" s="51"/>
      <c r="O14" s="26"/>
      <c r="P14" s="35"/>
      <c r="Q14" s="55"/>
      <c r="R14" s="55"/>
      <c r="S14" s="55"/>
      <c r="T14" s="55"/>
      <c r="V14" s="12"/>
      <c r="W14" s="51"/>
      <c r="X14" s="55"/>
      <c r="Y14" s="91">
        <f t="shared" si="0"/>
        <v>0</v>
      </c>
      <c r="Z14" s="26"/>
      <c r="AA14" s="100">
        <v>0</v>
      </c>
      <c r="AB14" s="101">
        <f t="shared" si="1"/>
        <v>0</v>
      </c>
      <c r="AC14" s="103">
        <v>0</v>
      </c>
      <c r="AD14" s="104">
        <f t="shared" si="2"/>
        <v>0</v>
      </c>
      <c r="AE14" s="157">
        <f t="shared" si="3"/>
        <v>0</v>
      </c>
    </row>
    <row r="15" spans="1:31" ht="30.75" thickBot="1" x14ac:dyDescent="0.3">
      <c r="A15" s="22"/>
      <c r="B15" s="5" t="s">
        <v>523</v>
      </c>
      <c r="C15" s="54" t="s">
        <v>189</v>
      </c>
      <c r="D15" s="7" t="s">
        <v>25</v>
      </c>
      <c r="E15" s="8" t="s">
        <v>337</v>
      </c>
      <c r="F15" s="9"/>
      <c r="G15" s="9"/>
      <c r="H15" s="10">
        <v>6.91</v>
      </c>
      <c r="I15" s="9"/>
      <c r="J15" s="11" t="s">
        <v>338</v>
      </c>
      <c r="K15" s="12" t="s">
        <v>79</v>
      </c>
      <c r="L15" s="51">
        <v>2</v>
      </c>
      <c r="M15" s="13">
        <v>20.13</v>
      </c>
      <c r="N15" s="51">
        <v>40.26</v>
      </c>
      <c r="O15" s="26"/>
      <c r="P15" s="15" t="e">
        <f>SUMIF('[1]Planned Maint v6.2 CSV File'!A:A,J15,'[1]Planned Maint v6.2 CSV File'!I:I)</f>
        <v>#VALUE!</v>
      </c>
      <c r="Q15" s="16" t="e">
        <f t="shared" ref="Q15:Q20" si="4">IF(J15="PROV SUM",N15,L15*P15)</f>
        <v>#VALUE!</v>
      </c>
      <c r="R15" s="52">
        <f>IF(J15="Prov Sum","",IF(MATCH(J15,'[1]Packet Rate Library'!J:J,0),VLOOKUP(J15,'[1]Packet Rate Library'!J:T,9,FALSE),""))</f>
        <v>0</v>
      </c>
      <c r="S15" s="53">
        <v>14.594249999999999</v>
      </c>
      <c r="T15" s="16">
        <f t="shared" ref="T15:T20" si="5">IF(J15="SC024",N15,IF(ISERROR(S15),"",IF(J15="PROV SUM",N15,L15*S15)))</f>
        <v>29.188499999999998</v>
      </c>
      <c r="V15" s="12" t="s">
        <v>79</v>
      </c>
      <c r="W15" s="51">
        <v>2</v>
      </c>
      <c r="X15" s="53">
        <v>14.594249999999999</v>
      </c>
      <c r="Y15" s="91">
        <f t="shared" si="0"/>
        <v>29.188499999999998</v>
      </c>
      <c r="Z15" s="26"/>
      <c r="AA15" s="100">
        <v>0</v>
      </c>
      <c r="AB15" s="101">
        <f t="shared" si="1"/>
        <v>0</v>
      </c>
      <c r="AC15" s="103">
        <v>0</v>
      </c>
      <c r="AD15" s="104">
        <f t="shared" si="2"/>
        <v>0</v>
      </c>
      <c r="AE15" s="157">
        <f t="shared" si="3"/>
        <v>0</v>
      </c>
    </row>
    <row r="16" spans="1:31" ht="30.75" thickBot="1" x14ac:dyDescent="0.3">
      <c r="A16" s="22"/>
      <c r="B16" s="5" t="s">
        <v>523</v>
      </c>
      <c r="C16" s="54" t="s">
        <v>189</v>
      </c>
      <c r="D16" s="7" t="s">
        <v>25</v>
      </c>
      <c r="E16" s="8" t="s">
        <v>466</v>
      </c>
      <c r="F16" s="9"/>
      <c r="G16" s="9"/>
      <c r="H16" s="10">
        <v>6.1970000000000303</v>
      </c>
      <c r="I16" s="9"/>
      <c r="J16" s="11" t="s">
        <v>231</v>
      </c>
      <c r="K16" s="12" t="s">
        <v>79</v>
      </c>
      <c r="L16" s="51">
        <v>6</v>
      </c>
      <c r="M16" s="13">
        <v>15.71</v>
      </c>
      <c r="N16" s="51">
        <v>94.26</v>
      </c>
      <c r="O16" s="26"/>
      <c r="P16" s="15" t="e">
        <f>SUMIF('[1]Planned Maint v6.2 CSV File'!A:A,J16,'[1]Planned Maint v6.2 CSV File'!I:I)</f>
        <v>#VALUE!</v>
      </c>
      <c r="Q16" s="16" t="e">
        <f t="shared" si="4"/>
        <v>#VALUE!</v>
      </c>
      <c r="R16" s="52">
        <f>IF(J16="Prov Sum","",IF(MATCH(J16,'[1]Packet Rate Library'!J:J,0),VLOOKUP(J16,'[1]Packet Rate Library'!J:T,9,FALSE),""))</f>
        <v>0</v>
      </c>
      <c r="S16" s="53">
        <v>13.3535</v>
      </c>
      <c r="T16" s="16">
        <f t="shared" si="5"/>
        <v>80.121000000000009</v>
      </c>
      <c r="V16" s="12" t="s">
        <v>79</v>
      </c>
      <c r="W16" s="51">
        <v>6</v>
      </c>
      <c r="X16" s="53">
        <v>13.3535</v>
      </c>
      <c r="Y16" s="91">
        <f t="shared" si="0"/>
        <v>80.121000000000009</v>
      </c>
      <c r="Z16" s="26"/>
      <c r="AA16" s="100">
        <v>0</v>
      </c>
      <c r="AB16" s="101">
        <f t="shared" si="1"/>
        <v>0</v>
      </c>
      <c r="AC16" s="103">
        <v>0</v>
      </c>
      <c r="AD16" s="104">
        <f t="shared" si="2"/>
        <v>0</v>
      </c>
      <c r="AE16" s="157">
        <f t="shared" si="3"/>
        <v>0</v>
      </c>
    </row>
    <row r="17" spans="1:31" ht="45.75" thickBot="1" x14ac:dyDescent="0.3">
      <c r="A17" s="22"/>
      <c r="B17" s="5" t="s">
        <v>523</v>
      </c>
      <c r="C17" s="54" t="s">
        <v>189</v>
      </c>
      <c r="D17" s="7" t="s">
        <v>25</v>
      </c>
      <c r="E17" s="8" t="s">
        <v>234</v>
      </c>
      <c r="F17" s="9"/>
      <c r="G17" s="9"/>
      <c r="H17" s="10">
        <v>6.2040000000000299</v>
      </c>
      <c r="I17" s="9"/>
      <c r="J17" s="11" t="s">
        <v>235</v>
      </c>
      <c r="K17" s="12" t="s">
        <v>79</v>
      </c>
      <c r="L17" s="51">
        <v>5</v>
      </c>
      <c r="M17" s="13">
        <v>20.51</v>
      </c>
      <c r="N17" s="51">
        <v>102.55</v>
      </c>
      <c r="O17" s="26"/>
      <c r="P17" s="15" t="e">
        <f>SUMIF('[1]Planned Maint v6.2 CSV File'!A:A,J17,'[1]Planned Maint v6.2 CSV File'!I:I)</f>
        <v>#VALUE!</v>
      </c>
      <c r="Q17" s="16" t="e">
        <f t="shared" si="4"/>
        <v>#VALUE!</v>
      </c>
      <c r="R17" s="52">
        <f>IF(J17="Prov Sum","",IF(MATCH(J17,'[1]Packet Rate Library'!J:J,0),VLOOKUP(J17,'[1]Packet Rate Library'!J:T,9,FALSE),""))</f>
        <v>0</v>
      </c>
      <c r="S17" s="53">
        <v>17.433500000000002</v>
      </c>
      <c r="T17" s="16">
        <f t="shared" si="5"/>
        <v>87.167500000000018</v>
      </c>
      <c r="V17" s="12" t="s">
        <v>79</v>
      </c>
      <c r="W17" s="51">
        <v>5</v>
      </c>
      <c r="X17" s="53">
        <v>17.433500000000002</v>
      </c>
      <c r="Y17" s="91">
        <f t="shared" si="0"/>
        <v>87.167500000000018</v>
      </c>
      <c r="Z17" s="26"/>
      <c r="AA17" s="100">
        <v>0</v>
      </c>
      <c r="AB17" s="101">
        <f t="shared" si="1"/>
        <v>0</v>
      </c>
      <c r="AC17" s="103">
        <v>0</v>
      </c>
      <c r="AD17" s="104">
        <f t="shared" si="2"/>
        <v>0</v>
      </c>
      <c r="AE17" s="157">
        <f t="shared" si="3"/>
        <v>0</v>
      </c>
    </row>
    <row r="18" spans="1:31" ht="45.75" thickBot="1" x14ac:dyDescent="0.3">
      <c r="A18" s="22"/>
      <c r="B18" s="5" t="s">
        <v>523</v>
      </c>
      <c r="C18" s="54" t="s">
        <v>189</v>
      </c>
      <c r="D18" s="7" t="s">
        <v>25</v>
      </c>
      <c r="E18" s="8" t="s">
        <v>415</v>
      </c>
      <c r="F18" s="9"/>
      <c r="G18" s="9"/>
      <c r="H18" s="10">
        <v>6.2360000000000504</v>
      </c>
      <c r="I18" s="9"/>
      <c r="J18" s="11" t="s">
        <v>251</v>
      </c>
      <c r="K18" s="12" t="s">
        <v>79</v>
      </c>
      <c r="L18" s="51">
        <v>10</v>
      </c>
      <c r="M18" s="13">
        <v>25.87</v>
      </c>
      <c r="N18" s="51">
        <v>258.7</v>
      </c>
      <c r="O18" s="26"/>
      <c r="P18" s="15" t="e">
        <f>SUMIF('[1]Planned Maint v6.2 CSV File'!A:A,J18,'[1]Planned Maint v6.2 CSV File'!I:I)</f>
        <v>#VALUE!</v>
      </c>
      <c r="Q18" s="16" t="e">
        <f t="shared" si="4"/>
        <v>#VALUE!</v>
      </c>
      <c r="R18" s="52">
        <f>IF(J18="Prov Sum","",IF(MATCH(J18,'[1]Packet Rate Library'!J:J,0),VLOOKUP(J18,'[1]Packet Rate Library'!J:T,9,FALSE),""))</f>
        <v>0</v>
      </c>
      <c r="S18" s="53">
        <v>21.9895</v>
      </c>
      <c r="T18" s="16">
        <f t="shared" si="5"/>
        <v>219.89499999999998</v>
      </c>
      <c r="V18" s="12" t="s">
        <v>79</v>
      </c>
      <c r="W18" s="51">
        <v>10</v>
      </c>
      <c r="X18" s="53">
        <v>21.9895</v>
      </c>
      <c r="Y18" s="91">
        <f t="shared" si="0"/>
        <v>219.89499999999998</v>
      </c>
      <c r="Z18" s="26"/>
      <c r="AA18" s="100">
        <v>0</v>
      </c>
      <c r="AB18" s="101">
        <f t="shared" si="1"/>
        <v>0</v>
      </c>
      <c r="AC18" s="103">
        <v>0</v>
      </c>
      <c r="AD18" s="104">
        <f t="shared" si="2"/>
        <v>0</v>
      </c>
      <c r="AE18" s="157">
        <f t="shared" si="3"/>
        <v>0</v>
      </c>
    </row>
    <row r="19" spans="1:31" ht="30.75" thickBot="1" x14ac:dyDescent="0.3">
      <c r="A19" s="22"/>
      <c r="B19" s="5" t="s">
        <v>523</v>
      </c>
      <c r="C19" s="54" t="s">
        <v>189</v>
      </c>
      <c r="D19" s="7" t="s">
        <v>25</v>
      </c>
      <c r="E19" s="8" t="s">
        <v>416</v>
      </c>
      <c r="F19" s="9"/>
      <c r="G19" s="9"/>
      <c r="H19" s="10">
        <v>6.2370000000000498</v>
      </c>
      <c r="I19" s="9"/>
      <c r="J19" s="11" t="s">
        <v>253</v>
      </c>
      <c r="K19" s="12" t="s">
        <v>104</v>
      </c>
      <c r="L19" s="51">
        <v>14</v>
      </c>
      <c r="M19" s="13">
        <v>6.28</v>
      </c>
      <c r="N19" s="51">
        <v>87.92</v>
      </c>
      <c r="O19" s="26"/>
      <c r="P19" s="15" t="e">
        <f>SUMIF('[1]Planned Maint v6.2 CSV File'!A:A,J19,'[1]Planned Maint v6.2 CSV File'!I:I)</f>
        <v>#VALUE!</v>
      </c>
      <c r="Q19" s="16" t="e">
        <f t="shared" si="4"/>
        <v>#VALUE!</v>
      </c>
      <c r="R19" s="52">
        <f>IF(J19="Prov Sum","",IF(MATCH(J19,'[1]Packet Rate Library'!J:J,0),VLOOKUP(J19,'[1]Packet Rate Library'!J:T,9,FALSE),""))</f>
        <v>0</v>
      </c>
      <c r="S19" s="53">
        <v>5.3380000000000001</v>
      </c>
      <c r="T19" s="16">
        <f t="shared" si="5"/>
        <v>74.731999999999999</v>
      </c>
      <c r="V19" s="12" t="s">
        <v>104</v>
      </c>
      <c r="W19" s="51">
        <v>14</v>
      </c>
      <c r="X19" s="53">
        <v>5.3380000000000001</v>
      </c>
      <c r="Y19" s="91">
        <f t="shared" si="0"/>
        <v>74.731999999999999</v>
      </c>
      <c r="Z19" s="26"/>
      <c r="AA19" s="100">
        <v>0</v>
      </c>
      <c r="AB19" s="101">
        <f t="shared" si="1"/>
        <v>0</v>
      </c>
      <c r="AC19" s="103">
        <v>0</v>
      </c>
      <c r="AD19" s="104">
        <f t="shared" si="2"/>
        <v>0</v>
      </c>
      <c r="AE19" s="157">
        <f t="shared" si="3"/>
        <v>0</v>
      </c>
    </row>
    <row r="20" spans="1:31" ht="45.75" thickBot="1" x14ac:dyDescent="0.3">
      <c r="A20" s="22"/>
      <c r="B20" s="5" t="s">
        <v>523</v>
      </c>
      <c r="C20" s="54" t="s">
        <v>189</v>
      </c>
      <c r="D20" s="7" t="s">
        <v>25</v>
      </c>
      <c r="E20" s="8" t="s">
        <v>417</v>
      </c>
      <c r="F20" s="9"/>
      <c r="G20" s="9"/>
      <c r="H20" s="10">
        <v>6.2380000000000502</v>
      </c>
      <c r="I20" s="9"/>
      <c r="J20" s="11" t="s">
        <v>255</v>
      </c>
      <c r="K20" s="12" t="s">
        <v>139</v>
      </c>
      <c r="L20" s="51">
        <v>3</v>
      </c>
      <c r="M20" s="13">
        <v>20.71</v>
      </c>
      <c r="N20" s="51">
        <v>62.13</v>
      </c>
      <c r="O20" s="26"/>
      <c r="P20" s="15" t="e">
        <f>SUMIF('[1]Planned Maint v6.2 CSV File'!A:A,J20,'[1]Planned Maint v6.2 CSV File'!I:I)</f>
        <v>#VALUE!</v>
      </c>
      <c r="Q20" s="16" t="e">
        <f t="shared" si="4"/>
        <v>#VALUE!</v>
      </c>
      <c r="R20" s="52">
        <f>IF(J20="Prov Sum","",IF(MATCH(J20,'[1]Packet Rate Library'!J:J,0),VLOOKUP(J20,'[1]Packet Rate Library'!J:T,9,FALSE),""))</f>
        <v>0</v>
      </c>
      <c r="S20" s="53">
        <v>17.6035</v>
      </c>
      <c r="T20" s="16">
        <f t="shared" si="5"/>
        <v>52.810500000000005</v>
      </c>
      <c r="V20" s="12" t="s">
        <v>139</v>
      </c>
      <c r="W20" s="51">
        <v>3</v>
      </c>
      <c r="X20" s="53">
        <v>17.6035</v>
      </c>
      <c r="Y20" s="91">
        <f t="shared" si="0"/>
        <v>52.810500000000005</v>
      </c>
      <c r="Z20" s="26"/>
      <c r="AA20" s="100">
        <v>0</v>
      </c>
      <c r="AB20" s="101">
        <f t="shared" si="1"/>
        <v>0</v>
      </c>
      <c r="AC20" s="103">
        <v>0</v>
      </c>
      <c r="AD20" s="104">
        <f t="shared" si="2"/>
        <v>0</v>
      </c>
      <c r="AE20" s="157">
        <f t="shared" si="3"/>
        <v>0</v>
      </c>
    </row>
    <row r="21" spans="1:31" ht="15.75" thickBot="1" x14ac:dyDescent="0.3">
      <c r="A21" s="22"/>
      <c r="B21" s="5" t="s">
        <v>523</v>
      </c>
      <c r="C21" s="54" t="s">
        <v>72</v>
      </c>
      <c r="D21" s="7" t="s">
        <v>379</v>
      </c>
      <c r="E21" s="8"/>
      <c r="F21" s="9"/>
      <c r="G21" s="9"/>
      <c r="H21" s="10"/>
      <c r="I21" s="9"/>
      <c r="J21" s="11"/>
      <c r="K21" s="12"/>
      <c r="L21" s="51"/>
      <c r="M21" s="11"/>
      <c r="N21" s="51"/>
      <c r="O21" s="56"/>
      <c r="P21" s="35"/>
      <c r="Q21" s="55"/>
      <c r="R21" s="55"/>
      <c r="S21" s="55"/>
      <c r="T21" s="55"/>
      <c r="V21" s="12"/>
      <c r="W21" s="51"/>
      <c r="X21" s="55"/>
      <c r="Y21" s="91">
        <f t="shared" si="0"/>
        <v>0</v>
      </c>
      <c r="Z21" s="26"/>
      <c r="AA21" s="100">
        <v>0</v>
      </c>
      <c r="AB21" s="101">
        <f t="shared" si="1"/>
        <v>0</v>
      </c>
      <c r="AC21" s="103">
        <v>0</v>
      </c>
      <c r="AD21" s="104">
        <f t="shared" si="2"/>
        <v>0</v>
      </c>
      <c r="AE21" s="157">
        <f t="shared" si="3"/>
        <v>0</v>
      </c>
    </row>
    <row r="22" spans="1:31" ht="15.75" thickBot="1" x14ac:dyDescent="0.3">
      <c r="A22" s="22"/>
      <c r="B22" s="5" t="s">
        <v>523</v>
      </c>
      <c r="C22" s="54"/>
      <c r="D22" s="7"/>
      <c r="E22" s="8"/>
      <c r="F22" s="9"/>
      <c r="G22" s="9"/>
      <c r="H22" s="10"/>
      <c r="I22" s="9"/>
      <c r="J22" s="11"/>
      <c r="K22" s="12"/>
      <c r="L22" s="51"/>
      <c r="M22" s="13"/>
      <c r="N22" s="51"/>
      <c r="O22" s="56"/>
      <c r="P22" s="35"/>
      <c r="Q22" s="55"/>
      <c r="R22" s="55"/>
      <c r="S22" s="55"/>
      <c r="T22" s="55"/>
      <c r="V22" s="12"/>
      <c r="W22" s="51"/>
      <c r="X22" s="55"/>
      <c r="Y22" s="91">
        <f t="shared" si="0"/>
        <v>0</v>
      </c>
      <c r="Z22" s="26"/>
      <c r="AA22" s="100">
        <v>0</v>
      </c>
      <c r="AB22" s="101">
        <f t="shared" si="1"/>
        <v>0</v>
      </c>
      <c r="AC22" s="103">
        <v>0</v>
      </c>
      <c r="AD22" s="104">
        <f t="shared" si="2"/>
        <v>0</v>
      </c>
      <c r="AE22" s="157">
        <f t="shared" si="3"/>
        <v>0</v>
      </c>
    </row>
    <row r="23" spans="1:31" ht="15.75" thickBot="1" x14ac:dyDescent="0.3">
      <c r="A23" s="22"/>
      <c r="B23" s="5" t="s">
        <v>523</v>
      </c>
      <c r="C23" s="54" t="s">
        <v>164</v>
      </c>
      <c r="D23" s="7" t="s">
        <v>379</v>
      </c>
      <c r="E23" s="8"/>
      <c r="F23" s="9"/>
      <c r="G23" s="9"/>
      <c r="H23" s="10"/>
      <c r="I23" s="9"/>
      <c r="J23" s="11"/>
      <c r="K23" s="12"/>
      <c r="L23" s="51"/>
      <c r="M23" s="11"/>
      <c r="N23" s="51"/>
      <c r="O23" s="56"/>
      <c r="P23" s="35"/>
      <c r="Q23" s="55"/>
      <c r="R23" s="55"/>
      <c r="S23" s="55"/>
      <c r="T23" s="55"/>
      <c r="V23" s="12"/>
      <c r="W23" s="51"/>
      <c r="X23" s="55"/>
      <c r="Y23" s="91">
        <f t="shared" si="0"/>
        <v>0</v>
      </c>
      <c r="Z23" s="26"/>
      <c r="AA23" s="100">
        <v>0</v>
      </c>
      <c r="AB23" s="101">
        <f t="shared" si="1"/>
        <v>0</v>
      </c>
      <c r="AC23" s="103">
        <v>0</v>
      </c>
      <c r="AD23" s="104">
        <f t="shared" si="2"/>
        <v>0</v>
      </c>
      <c r="AE23" s="157">
        <f t="shared" si="3"/>
        <v>0</v>
      </c>
    </row>
    <row r="24" spans="1:31" ht="105.75" thickBot="1" x14ac:dyDescent="0.3">
      <c r="A24" s="22"/>
      <c r="B24" s="5" t="s">
        <v>523</v>
      </c>
      <c r="C24" s="54" t="s">
        <v>164</v>
      </c>
      <c r="D24" s="7" t="s">
        <v>25</v>
      </c>
      <c r="E24" s="8" t="s">
        <v>169</v>
      </c>
      <c r="F24" s="9"/>
      <c r="G24" s="9"/>
      <c r="H24" s="10">
        <v>4.8899999999999801</v>
      </c>
      <c r="I24" s="9"/>
      <c r="J24" s="11" t="s">
        <v>170</v>
      </c>
      <c r="K24" s="12" t="s">
        <v>75</v>
      </c>
      <c r="L24" s="51">
        <v>2</v>
      </c>
      <c r="M24" s="13">
        <v>29.05</v>
      </c>
      <c r="N24" s="51">
        <v>58.1</v>
      </c>
      <c r="O24" s="56"/>
      <c r="P24" s="15" t="e">
        <f>SUMIF('[1]Planned Maint v6.2 CSV File'!A:A,J24,'[1]Planned Maint v6.2 CSV File'!I:I)</f>
        <v>#VALUE!</v>
      </c>
      <c r="Q24" s="16" t="e">
        <f>IF(J24="PROV SUM",N24,L24*P24)</f>
        <v>#VALUE!</v>
      </c>
      <c r="R24" s="52">
        <f>IF(J24="Prov Sum","",IF(MATCH(J24,'[1]Packet Rate Library'!J:J,0),VLOOKUP(J24,'[1]Packet Rate Library'!J:T,9,FALSE),""))</f>
        <v>0</v>
      </c>
      <c r="S24" s="53">
        <v>25.752824999999998</v>
      </c>
      <c r="T24" s="16">
        <f>IF(J24="SC024",N24,IF(ISERROR(S24),"",IF(J24="PROV SUM",N24,L24*S24)))</f>
        <v>51.505649999999996</v>
      </c>
      <c r="V24" s="12" t="s">
        <v>75</v>
      </c>
      <c r="W24" s="51">
        <v>2</v>
      </c>
      <c r="X24" s="53">
        <v>25.752824999999998</v>
      </c>
      <c r="Y24" s="91">
        <f t="shared" si="0"/>
        <v>51.505649999999996</v>
      </c>
      <c r="Z24" s="26"/>
      <c r="AA24" s="100">
        <v>0</v>
      </c>
      <c r="AB24" s="101">
        <f t="shared" si="1"/>
        <v>0</v>
      </c>
      <c r="AC24" s="103">
        <v>0</v>
      </c>
      <c r="AD24" s="104">
        <f t="shared" si="2"/>
        <v>0</v>
      </c>
      <c r="AE24" s="157">
        <f t="shared" si="3"/>
        <v>0</v>
      </c>
    </row>
    <row r="25" spans="1:31" ht="105.75" thickBot="1" x14ac:dyDescent="0.3">
      <c r="A25" s="22"/>
      <c r="B25" s="57" t="s">
        <v>523</v>
      </c>
      <c r="C25" s="58" t="s">
        <v>164</v>
      </c>
      <c r="D25" s="59" t="s">
        <v>25</v>
      </c>
      <c r="E25" s="60" t="s">
        <v>171</v>
      </c>
      <c r="F25" s="61"/>
      <c r="G25" s="61"/>
      <c r="H25" s="62">
        <v>4.8999999999999799</v>
      </c>
      <c r="I25" s="61"/>
      <c r="J25" s="63" t="s">
        <v>172</v>
      </c>
      <c r="K25" s="64" t="s">
        <v>75</v>
      </c>
      <c r="L25" s="65">
        <v>5</v>
      </c>
      <c r="M25" s="66">
        <v>35.61</v>
      </c>
      <c r="N25" s="65">
        <v>178.05</v>
      </c>
      <c r="O25" s="56"/>
      <c r="P25" s="15" t="e">
        <f>SUMIF('[1]Planned Maint v6.2 CSV File'!A:A,J25,'[1]Planned Maint v6.2 CSV File'!I:I)</f>
        <v>#VALUE!</v>
      </c>
      <c r="Q25" s="16" t="e">
        <f>IF(J25="PROV SUM",N25,L25*P25)</f>
        <v>#VALUE!</v>
      </c>
      <c r="R25" s="52">
        <f>IF(J25="Prov Sum","",IF(MATCH(J25,'[1]Packet Rate Library'!J:J,0),VLOOKUP(J25,'[1]Packet Rate Library'!J:T,9,FALSE),""))</f>
        <v>0</v>
      </c>
      <c r="S25" s="53">
        <v>31.568264999999997</v>
      </c>
      <c r="T25" s="16">
        <f>IF(J25="SC024",N25,IF(ISERROR(S25),"",IF(J25="PROV SUM",N25,L25*S25)))</f>
        <v>157.84132499999998</v>
      </c>
      <c r="V25" s="64" t="s">
        <v>75</v>
      </c>
      <c r="W25" s="65">
        <v>5</v>
      </c>
      <c r="X25" s="53">
        <v>31.568264999999997</v>
      </c>
      <c r="Y25" s="91">
        <f t="shared" si="0"/>
        <v>157.84132499999998</v>
      </c>
      <c r="Z25" s="26"/>
      <c r="AA25" s="100">
        <v>0</v>
      </c>
      <c r="AB25" s="101">
        <f t="shared" si="1"/>
        <v>0</v>
      </c>
      <c r="AC25" s="103">
        <v>0</v>
      </c>
      <c r="AD25" s="104">
        <f t="shared" si="2"/>
        <v>0</v>
      </c>
      <c r="AE25" s="157">
        <f t="shared" si="3"/>
        <v>0</v>
      </c>
    </row>
    <row r="26" spans="1:31" ht="15.75" thickBot="1" x14ac:dyDescent="0.3">
      <c r="A26" s="22"/>
      <c r="B26" s="57" t="s">
        <v>523</v>
      </c>
      <c r="C26" s="58" t="s">
        <v>24</v>
      </c>
      <c r="D26" s="59" t="s">
        <v>379</v>
      </c>
      <c r="E26" s="60"/>
      <c r="F26" s="61"/>
      <c r="G26" s="61"/>
      <c r="H26" s="62"/>
      <c r="I26" s="61"/>
      <c r="J26" s="63"/>
      <c r="K26" s="64"/>
      <c r="L26" s="65"/>
      <c r="M26" s="63"/>
      <c r="N26" s="65"/>
      <c r="O26" s="56"/>
      <c r="P26" s="35"/>
      <c r="Q26" s="55"/>
      <c r="R26" s="55"/>
      <c r="S26" s="55"/>
      <c r="T26" s="55"/>
      <c r="V26" s="64"/>
      <c r="W26" s="65"/>
      <c r="X26" s="55"/>
      <c r="Y26" s="91">
        <f t="shared" si="0"/>
        <v>0</v>
      </c>
      <c r="Z26" s="26"/>
      <c r="AA26" s="100">
        <v>0</v>
      </c>
      <c r="AB26" s="101">
        <f t="shared" si="1"/>
        <v>0</v>
      </c>
      <c r="AC26" s="103">
        <v>0</v>
      </c>
      <c r="AD26" s="104">
        <f t="shared" si="2"/>
        <v>0</v>
      </c>
      <c r="AE26" s="157">
        <f t="shared" si="3"/>
        <v>0</v>
      </c>
    </row>
    <row r="27" spans="1:31" ht="135.75" thickBot="1" x14ac:dyDescent="0.3">
      <c r="A27" s="29"/>
      <c r="B27" s="67" t="s">
        <v>523</v>
      </c>
      <c r="C27" s="67" t="s">
        <v>24</v>
      </c>
      <c r="D27" s="68" t="s">
        <v>25</v>
      </c>
      <c r="E27" s="69" t="s">
        <v>26</v>
      </c>
      <c r="F27" s="70"/>
      <c r="G27" s="70"/>
      <c r="H27" s="71">
        <v>2.1</v>
      </c>
      <c r="I27" s="70"/>
      <c r="J27" s="72" t="s">
        <v>27</v>
      </c>
      <c r="K27" s="70" t="s">
        <v>28</v>
      </c>
      <c r="L27" s="73">
        <v>140</v>
      </c>
      <c r="M27" s="74">
        <v>12.92</v>
      </c>
      <c r="N27" s="75">
        <v>1808.8</v>
      </c>
      <c r="O27" s="26"/>
      <c r="P27" s="15" t="e">
        <f>SUMIF('[1]Planned Maint v6.2 CSV File'!A:A,J27,'[1]Planned Maint v6.2 CSV File'!I:I)</f>
        <v>#VALUE!</v>
      </c>
      <c r="Q27" s="16" t="e">
        <f>IF(J27="PROV SUM",N27,L27*P27)</f>
        <v>#VALUE!</v>
      </c>
      <c r="R27" s="52">
        <f>IF(J27="Prov Sum","",IF(MATCH(J27,'[1]Packet Rate Library'!J:J,0),VLOOKUP(J27,'[1]Packet Rate Library'!J:T,9,FALSE),""))</f>
        <v>0</v>
      </c>
      <c r="S27" s="53">
        <v>16.4084</v>
      </c>
      <c r="T27" s="16">
        <f>IF(J27="SC024",N27,IF(ISERROR(S27),"",IF(J27="PROV SUM",N27,L27*S27)))</f>
        <v>2297.1759999999999</v>
      </c>
      <c r="V27" s="70" t="s">
        <v>28</v>
      </c>
      <c r="W27" s="73">
        <v>140</v>
      </c>
      <c r="X27" s="53">
        <v>16.4084</v>
      </c>
      <c r="Y27" s="91">
        <f t="shared" si="0"/>
        <v>2297.1759999999999</v>
      </c>
      <c r="Z27" s="26"/>
      <c r="AA27" s="100">
        <v>0</v>
      </c>
      <c r="AB27" s="101">
        <f t="shared" si="1"/>
        <v>0</v>
      </c>
      <c r="AC27" s="103">
        <v>0</v>
      </c>
      <c r="AD27" s="104">
        <f t="shared" si="2"/>
        <v>0</v>
      </c>
      <c r="AE27" s="157">
        <f t="shared" si="3"/>
        <v>0</v>
      </c>
    </row>
    <row r="28" spans="1:31" ht="30.75" thickBot="1" x14ac:dyDescent="0.3">
      <c r="A28" s="29"/>
      <c r="B28" s="67" t="s">
        <v>523</v>
      </c>
      <c r="C28" s="67" t="s">
        <v>24</v>
      </c>
      <c r="D28" s="68" t="s">
        <v>25</v>
      </c>
      <c r="E28" s="69" t="s">
        <v>29</v>
      </c>
      <c r="F28" s="70"/>
      <c r="G28" s="70"/>
      <c r="H28" s="71">
        <v>2.5</v>
      </c>
      <c r="I28" s="70"/>
      <c r="J28" s="72" t="s">
        <v>30</v>
      </c>
      <c r="K28" s="70" t="s">
        <v>31</v>
      </c>
      <c r="L28" s="73">
        <v>1</v>
      </c>
      <c r="M28" s="74">
        <v>420</v>
      </c>
      <c r="N28" s="75">
        <v>420</v>
      </c>
      <c r="O28" s="26"/>
      <c r="P28" s="15" t="e">
        <f>SUMIF('[1]Planned Maint v6.2 CSV File'!A:A,J28,'[1]Planned Maint v6.2 CSV File'!I:I)</f>
        <v>#VALUE!</v>
      </c>
      <c r="Q28" s="16" t="e">
        <f>IF(J28="PROV SUM",N28,L28*P28)</f>
        <v>#VALUE!</v>
      </c>
      <c r="R28" s="52">
        <f>IF(J28="Prov Sum","",IF(MATCH(J28,'[1]Packet Rate Library'!J:J,0),VLOOKUP(J28,'[1]Packet Rate Library'!J:T,9,FALSE),""))</f>
        <v>0</v>
      </c>
      <c r="S28" s="53">
        <v>533.4</v>
      </c>
      <c r="T28" s="16">
        <f>IF(J28="SC024",N28,IF(ISERROR(S28),"",IF(J28="PROV SUM",N28,L28*S28)))</f>
        <v>533.4</v>
      </c>
      <c r="V28" s="70" t="s">
        <v>31</v>
      </c>
      <c r="W28" s="73">
        <v>1</v>
      </c>
      <c r="X28" s="53">
        <v>533.4</v>
      </c>
      <c r="Y28" s="91">
        <f t="shared" si="0"/>
        <v>533.4</v>
      </c>
      <c r="Z28" s="26"/>
      <c r="AA28" s="100">
        <v>0</v>
      </c>
      <c r="AB28" s="101">
        <f t="shared" si="1"/>
        <v>0</v>
      </c>
      <c r="AC28" s="103">
        <v>0</v>
      </c>
      <c r="AD28" s="104">
        <f t="shared" si="2"/>
        <v>0</v>
      </c>
      <c r="AE28" s="157">
        <f t="shared" si="3"/>
        <v>0</v>
      </c>
    </row>
    <row r="29" spans="1:31" ht="15.75" thickBot="1" x14ac:dyDescent="0.3">
      <c r="A29" s="29"/>
      <c r="B29" s="67" t="s">
        <v>523</v>
      </c>
      <c r="C29" s="67" t="s">
        <v>24</v>
      </c>
      <c r="D29" s="68" t="s">
        <v>25</v>
      </c>
      <c r="E29" s="69" t="s">
        <v>32</v>
      </c>
      <c r="F29" s="70"/>
      <c r="G29" s="70"/>
      <c r="H29" s="71">
        <v>2.6</v>
      </c>
      <c r="I29" s="70"/>
      <c r="J29" s="72" t="s">
        <v>33</v>
      </c>
      <c r="K29" s="70" t="s">
        <v>31</v>
      </c>
      <c r="L29" s="73">
        <v>1</v>
      </c>
      <c r="M29" s="74">
        <v>50</v>
      </c>
      <c r="N29" s="75">
        <v>50</v>
      </c>
      <c r="O29" s="26"/>
      <c r="P29" s="15" t="e">
        <f>SUMIF('[1]Planned Maint v6.2 CSV File'!A:A,J29,'[1]Planned Maint v6.2 CSV File'!I:I)</f>
        <v>#VALUE!</v>
      </c>
      <c r="Q29" s="16" t="e">
        <f>IF(J29="PROV SUM",N29,L29*P29)</f>
        <v>#VALUE!</v>
      </c>
      <c r="R29" s="52">
        <f>IF(J29="Prov Sum","",IF(MATCH(J29,'[1]Packet Rate Library'!J:J,0),VLOOKUP(J29,'[1]Packet Rate Library'!J:T,9,FALSE),""))</f>
        <v>0</v>
      </c>
      <c r="S29" s="53">
        <v>63.5</v>
      </c>
      <c r="T29" s="16">
        <f>IF(J29="SC024",N29,IF(ISERROR(S29),"",IF(J29="PROV SUM",N29,L29*S29)))</f>
        <v>63.5</v>
      </c>
      <c r="V29" s="70" t="s">
        <v>31</v>
      </c>
      <c r="W29" s="73">
        <v>1</v>
      </c>
      <c r="X29" s="53">
        <v>63.5</v>
      </c>
      <c r="Y29" s="91">
        <f t="shared" si="0"/>
        <v>63.5</v>
      </c>
      <c r="Z29" s="26"/>
      <c r="AA29" s="100">
        <v>0</v>
      </c>
      <c r="AB29" s="101">
        <f t="shared" si="1"/>
        <v>0</v>
      </c>
      <c r="AC29" s="103">
        <v>0</v>
      </c>
      <c r="AD29" s="104">
        <f t="shared" si="2"/>
        <v>0</v>
      </c>
      <c r="AE29" s="157">
        <f t="shared" si="3"/>
        <v>0</v>
      </c>
    </row>
    <row r="30" spans="1:31" ht="15.75" thickBot="1" x14ac:dyDescent="0.3">
      <c r="A30" s="29"/>
      <c r="B30" s="67" t="s">
        <v>523</v>
      </c>
      <c r="C30" s="67" t="s">
        <v>24</v>
      </c>
      <c r="D30" s="68" t="s">
        <v>25</v>
      </c>
      <c r="E30" s="69" t="s">
        <v>41</v>
      </c>
      <c r="F30" s="70"/>
      <c r="G30" s="70"/>
      <c r="H30" s="71">
        <v>2.16</v>
      </c>
      <c r="I30" s="70"/>
      <c r="J30" s="72" t="s">
        <v>42</v>
      </c>
      <c r="K30" s="70" t="s">
        <v>31</v>
      </c>
      <c r="L30" s="73">
        <v>1</v>
      </c>
      <c r="M30" s="74">
        <v>379.8</v>
      </c>
      <c r="N30" s="75">
        <v>379.8</v>
      </c>
      <c r="O30" s="26"/>
      <c r="P30" s="15" t="e">
        <f>SUMIF('[1]Planned Maint v6.2 CSV File'!A:A,J30,'[1]Planned Maint v6.2 CSV File'!I:I)</f>
        <v>#VALUE!</v>
      </c>
      <c r="Q30" s="16" t="e">
        <f>IF(J30="PROV SUM",N30,L30*P30)</f>
        <v>#VALUE!</v>
      </c>
      <c r="R30" s="52">
        <f>IF(J30="Prov Sum","",IF(MATCH(J30,'[1]Packet Rate Library'!J:J,0),VLOOKUP(J30,'[1]Packet Rate Library'!J:T,9,FALSE),""))</f>
        <v>0</v>
      </c>
      <c r="S30" s="53">
        <v>482.346</v>
      </c>
      <c r="T30" s="16">
        <f>IF(J30="SC024",N30,IF(ISERROR(S30),"",IF(J30="PROV SUM",N30,L30*S30)))</f>
        <v>482.346</v>
      </c>
      <c r="V30" s="70" t="s">
        <v>31</v>
      </c>
      <c r="W30" s="73">
        <v>1</v>
      </c>
      <c r="X30" s="53">
        <v>482.346</v>
      </c>
      <c r="Y30" s="91">
        <f t="shared" si="0"/>
        <v>482.346</v>
      </c>
      <c r="Z30" s="26"/>
      <c r="AA30" s="100">
        <v>0</v>
      </c>
      <c r="AB30" s="101">
        <f t="shared" si="1"/>
        <v>0</v>
      </c>
      <c r="AC30" s="103">
        <v>0</v>
      </c>
      <c r="AD30" s="104">
        <f t="shared" si="2"/>
        <v>0</v>
      </c>
      <c r="AE30" s="157">
        <f t="shared" si="3"/>
        <v>0</v>
      </c>
    </row>
    <row r="31" spans="1:31" ht="60.75" thickBot="1" x14ac:dyDescent="0.3">
      <c r="A31" s="29"/>
      <c r="B31" s="67" t="s">
        <v>523</v>
      </c>
      <c r="C31" s="67" t="s">
        <v>24</v>
      </c>
      <c r="D31" s="68" t="s">
        <v>25</v>
      </c>
      <c r="E31" s="69" t="s">
        <v>383</v>
      </c>
      <c r="F31" s="70"/>
      <c r="G31" s="70"/>
      <c r="H31" s="71"/>
      <c r="I31" s="70"/>
      <c r="J31" s="72" t="s">
        <v>384</v>
      </c>
      <c r="K31" s="70" t="s">
        <v>31</v>
      </c>
      <c r="L31" s="73"/>
      <c r="M31" s="74">
        <v>4.8300000000000003E-2</v>
      </c>
      <c r="N31" s="75">
        <f>VLOOKUP(B31,'[1]Project Overheads &amp; Scaffold'!$W:$AI,13,FALSE)</f>
        <v>0</v>
      </c>
      <c r="O31" s="26"/>
      <c r="P31" s="15" t="e">
        <f>SUMIF('[1]Planned Maint v6.2 CSV File'!A:A,J31,'[1]Planned Maint v6.2 CSV File'!I:I)</f>
        <v>#VALUE!</v>
      </c>
      <c r="Q31" s="16" t="e">
        <f>IF(J31="PROV SUM",N31,L31*P31)</f>
        <v>#VALUE!</v>
      </c>
      <c r="R31" s="52" t="e">
        <f>IF(J31="Prov Sum","",IF(MATCH(J31,'[1]Packet Rate Library'!J:J,0),VLOOKUP(J31,'[1]Packet Rate Library'!J:T,9,FALSE),""))</f>
        <v>#N/A</v>
      </c>
      <c r="S31" s="53" t="e">
        <v>#N/A</v>
      </c>
      <c r="T31" s="16">
        <f>IF(J31="SC024",N31,IF(ISERROR(S31),"",IF(J31="PROV SUM",N31,L31*S31)))</f>
        <v>0</v>
      </c>
      <c r="V31" s="70" t="s">
        <v>31</v>
      </c>
      <c r="W31" s="73"/>
      <c r="X31" s="53" t="e">
        <v>#N/A</v>
      </c>
      <c r="Y31" s="91"/>
      <c r="Z31" s="26"/>
      <c r="AA31" s="100">
        <v>0</v>
      </c>
      <c r="AB31" s="101">
        <f t="shared" si="1"/>
        <v>0</v>
      </c>
      <c r="AC31" s="103">
        <v>0</v>
      </c>
      <c r="AD31" s="104">
        <f t="shared" si="2"/>
        <v>0</v>
      </c>
      <c r="AE31" s="157">
        <f t="shared" si="3"/>
        <v>0</v>
      </c>
    </row>
    <row r="32" spans="1:31" ht="15.75" thickBot="1" x14ac:dyDescent="0.3">
      <c r="A32" s="29"/>
      <c r="B32" s="76" t="s">
        <v>523</v>
      </c>
      <c r="C32" s="67" t="s">
        <v>312</v>
      </c>
      <c r="D32" s="68" t="s">
        <v>379</v>
      </c>
      <c r="E32" s="69"/>
      <c r="F32" s="70"/>
      <c r="G32" s="70"/>
      <c r="H32" s="71"/>
      <c r="I32" s="70"/>
      <c r="J32" s="72"/>
      <c r="K32" s="70"/>
      <c r="L32" s="73"/>
      <c r="M32" s="72"/>
      <c r="N32" s="75"/>
      <c r="O32" s="26"/>
      <c r="P32" s="24"/>
      <c r="Q32" s="50"/>
      <c r="R32" s="50"/>
      <c r="S32" s="50"/>
      <c r="T32" s="50"/>
      <c r="V32" s="70"/>
      <c r="W32" s="73"/>
      <c r="X32" s="50"/>
      <c r="Y32" s="91">
        <f t="shared" si="0"/>
        <v>0</v>
      </c>
      <c r="Z32" s="26"/>
      <c r="AA32" s="100">
        <v>0</v>
      </c>
      <c r="AB32" s="101">
        <f t="shared" si="1"/>
        <v>0</v>
      </c>
      <c r="AC32" s="103">
        <v>0</v>
      </c>
      <c r="AD32" s="104">
        <f t="shared" si="2"/>
        <v>0</v>
      </c>
      <c r="AE32" s="157">
        <f t="shared" si="3"/>
        <v>0</v>
      </c>
    </row>
    <row r="33" spans="1:31" ht="16.5" thickBot="1" x14ac:dyDescent="0.3">
      <c r="A33" s="22"/>
      <c r="B33" s="112" t="s">
        <v>523</v>
      </c>
      <c r="C33" s="113" t="s">
        <v>341</v>
      </c>
      <c r="D33" s="114" t="s">
        <v>379</v>
      </c>
      <c r="E33" s="115"/>
      <c r="F33" s="9"/>
      <c r="G33" s="9"/>
      <c r="H33" s="116"/>
      <c r="I33" s="9"/>
      <c r="J33" s="115"/>
      <c r="K33" s="117"/>
      <c r="L33" s="65"/>
      <c r="M33" s="118"/>
      <c r="N33" s="14"/>
      <c r="O33" s="26"/>
      <c r="P33" s="24"/>
      <c r="Q33" s="50"/>
      <c r="R33" s="50"/>
      <c r="S33" s="50"/>
      <c r="T33" s="50"/>
      <c r="V33" s="117"/>
      <c r="W33" s="65"/>
      <c r="X33" s="50"/>
      <c r="Y33" s="91">
        <f t="shared" si="0"/>
        <v>0</v>
      </c>
      <c r="Z33" s="26"/>
      <c r="AA33" s="100">
        <v>0</v>
      </c>
      <c r="AB33" s="101">
        <f t="shared" si="1"/>
        <v>0</v>
      </c>
      <c r="AC33" s="103">
        <v>0</v>
      </c>
      <c r="AD33" s="104">
        <f t="shared" si="2"/>
        <v>0</v>
      </c>
      <c r="AE33" s="157">
        <f t="shared" si="3"/>
        <v>0</v>
      </c>
    </row>
    <row r="34" spans="1:31" ht="60.75" thickBot="1" x14ac:dyDescent="0.3">
      <c r="A34" s="22"/>
      <c r="B34" s="112" t="s">
        <v>523</v>
      </c>
      <c r="C34" s="113" t="s">
        <v>341</v>
      </c>
      <c r="D34" s="114" t="s">
        <v>25</v>
      </c>
      <c r="E34" s="115" t="s">
        <v>364</v>
      </c>
      <c r="F34" s="12"/>
      <c r="G34" s="12"/>
      <c r="H34" s="116">
        <v>93</v>
      </c>
      <c r="I34" s="12"/>
      <c r="J34" s="115" t="s">
        <v>365</v>
      </c>
      <c r="K34" s="12" t="s">
        <v>311</v>
      </c>
      <c r="L34" s="12">
        <v>1</v>
      </c>
      <c r="M34" s="118">
        <v>550</v>
      </c>
      <c r="N34" s="120">
        <v>550</v>
      </c>
      <c r="O34" s="26"/>
      <c r="P34" s="15" t="e">
        <f>SUMIF('[1]Planned Maint v6.2 CSV File'!A:A,J34,'[1]Planned Maint v6.2 CSV File'!I:I)</f>
        <v>#VALUE!</v>
      </c>
      <c r="Q34" s="16" t="e">
        <f t="shared" ref="Q34:Q43" si="6">IF(J34="PROV SUM",N34,L34*P34)</f>
        <v>#VALUE!</v>
      </c>
      <c r="R34" s="52">
        <f>IF(J34="Prov Sum","",IF(MATCH(J34,'[1]Packet Rate Library'!J:J,0),VLOOKUP(J34,'[1]Packet Rate Library'!J:T,9,FALSE),""))</f>
        <v>0</v>
      </c>
      <c r="S34" s="53">
        <v>440</v>
      </c>
      <c r="T34" s="16">
        <f t="shared" ref="T34:T43" si="7">IF(J34="SC024",N34,IF(ISERROR(S34),"",IF(J34="PROV SUM",N34,L34*S34)))</f>
        <v>440</v>
      </c>
      <c r="V34" s="12" t="s">
        <v>311</v>
      </c>
      <c r="W34" s="12">
        <v>1</v>
      </c>
      <c r="X34" s="53">
        <v>440</v>
      </c>
      <c r="Y34" s="91">
        <f t="shared" si="0"/>
        <v>440</v>
      </c>
      <c r="Z34" s="26"/>
      <c r="AA34" s="100">
        <v>0</v>
      </c>
      <c r="AB34" s="101">
        <f t="shared" si="1"/>
        <v>0</v>
      </c>
      <c r="AC34" s="103">
        <v>0</v>
      </c>
      <c r="AD34" s="104">
        <f t="shared" si="2"/>
        <v>0</v>
      </c>
      <c r="AE34" s="157">
        <f t="shared" si="3"/>
        <v>0</v>
      </c>
    </row>
    <row r="35" spans="1:31" ht="45.75" thickBot="1" x14ac:dyDescent="0.3">
      <c r="A35" s="22"/>
      <c r="B35" s="112" t="s">
        <v>523</v>
      </c>
      <c r="C35" s="113" t="s">
        <v>341</v>
      </c>
      <c r="D35" s="114" t="s">
        <v>25</v>
      </c>
      <c r="E35" s="115" t="s">
        <v>352</v>
      </c>
      <c r="F35" s="9"/>
      <c r="G35" s="9"/>
      <c r="H35" s="116">
        <v>104</v>
      </c>
      <c r="I35" s="9"/>
      <c r="J35" s="115" t="s">
        <v>353</v>
      </c>
      <c r="K35" s="117" t="s">
        <v>311</v>
      </c>
      <c r="L35" s="12">
        <v>2</v>
      </c>
      <c r="M35" s="118">
        <v>3.44</v>
      </c>
      <c r="N35" s="120">
        <v>6.88</v>
      </c>
      <c r="O35" s="26"/>
      <c r="P35" s="15" t="e">
        <f>SUMIF('[1]Planned Maint v6.2 CSV File'!A:A,J35,'[1]Planned Maint v6.2 CSV File'!I:I)</f>
        <v>#VALUE!</v>
      </c>
      <c r="Q35" s="16" t="e">
        <f t="shared" si="6"/>
        <v>#VALUE!</v>
      </c>
      <c r="R35" s="52">
        <f>IF(J35="Prov Sum","",IF(MATCH(J35,'[1]Packet Rate Library'!J:J,0),VLOOKUP(J35,'[1]Packet Rate Library'!J:T,9,FALSE),""))</f>
        <v>0</v>
      </c>
      <c r="S35" s="53">
        <v>3.0495599999999996</v>
      </c>
      <c r="T35" s="16">
        <f t="shared" si="7"/>
        <v>6.0991199999999992</v>
      </c>
      <c r="V35" s="117" t="s">
        <v>311</v>
      </c>
      <c r="W35" s="12">
        <v>2</v>
      </c>
      <c r="X35" s="53">
        <v>3.0495599999999996</v>
      </c>
      <c r="Y35" s="91">
        <f t="shared" si="0"/>
        <v>6.0991199999999992</v>
      </c>
      <c r="Z35" s="26"/>
      <c r="AA35" s="100">
        <v>0</v>
      </c>
      <c r="AB35" s="101">
        <f t="shared" si="1"/>
        <v>0</v>
      </c>
      <c r="AC35" s="103">
        <v>0</v>
      </c>
      <c r="AD35" s="104">
        <f t="shared" si="2"/>
        <v>0</v>
      </c>
      <c r="AE35" s="157">
        <f t="shared" si="3"/>
        <v>0</v>
      </c>
    </row>
    <row r="36" spans="1:31" ht="105.75" thickBot="1" x14ac:dyDescent="0.3">
      <c r="A36" s="22"/>
      <c r="B36" s="112" t="s">
        <v>523</v>
      </c>
      <c r="C36" s="113" t="s">
        <v>341</v>
      </c>
      <c r="D36" s="114" t="s">
        <v>25</v>
      </c>
      <c r="E36" s="115" t="s">
        <v>366</v>
      </c>
      <c r="F36" s="9"/>
      <c r="G36" s="9"/>
      <c r="H36" s="116">
        <v>115</v>
      </c>
      <c r="I36" s="9"/>
      <c r="J36" s="115" t="s">
        <v>367</v>
      </c>
      <c r="K36" s="117" t="s">
        <v>311</v>
      </c>
      <c r="L36" s="12">
        <v>2</v>
      </c>
      <c r="M36" s="118">
        <v>70.11</v>
      </c>
      <c r="N36" s="120">
        <v>140.22</v>
      </c>
      <c r="O36" s="26"/>
      <c r="P36" s="15" t="e">
        <f>SUMIF('[1]Planned Maint v6.2 CSV File'!A:A,J36,'[1]Planned Maint v6.2 CSV File'!I:I)</f>
        <v>#VALUE!</v>
      </c>
      <c r="Q36" s="16" t="e">
        <f t="shared" si="6"/>
        <v>#VALUE!</v>
      </c>
      <c r="R36" s="52">
        <f>IF(J36="Prov Sum","",IF(MATCH(J36,'[1]Packet Rate Library'!J:J,0),VLOOKUP(J36,'[1]Packet Rate Library'!J:T,9,FALSE),""))</f>
        <v>0</v>
      </c>
      <c r="S36" s="53">
        <v>56.088000000000001</v>
      </c>
      <c r="T36" s="16">
        <f t="shared" si="7"/>
        <v>112.176</v>
      </c>
      <c r="V36" s="117" t="s">
        <v>311</v>
      </c>
      <c r="W36" s="12">
        <v>2</v>
      </c>
      <c r="X36" s="53">
        <v>56.088000000000001</v>
      </c>
      <c r="Y36" s="91">
        <f t="shared" si="0"/>
        <v>112.176</v>
      </c>
      <c r="Z36" s="26"/>
      <c r="AA36" s="100">
        <v>0</v>
      </c>
      <c r="AB36" s="101">
        <f t="shared" si="1"/>
        <v>0</v>
      </c>
      <c r="AC36" s="103">
        <v>0</v>
      </c>
      <c r="AD36" s="104">
        <f t="shared" si="2"/>
        <v>0</v>
      </c>
      <c r="AE36" s="157">
        <f t="shared" si="3"/>
        <v>0</v>
      </c>
    </row>
    <row r="37" spans="1:31" ht="46.5" thickBot="1" x14ac:dyDescent="0.3">
      <c r="A37" s="22"/>
      <c r="B37" s="112" t="s">
        <v>523</v>
      </c>
      <c r="C37" s="113" t="s">
        <v>341</v>
      </c>
      <c r="D37" s="114" t="s">
        <v>25</v>
      </c>
      <c r="E37" s="121" t="s">
        <v>354</v>
      </c>
      <c r="F37" s="9"/>
      <c r="G37" s="9"/>
      <c r="H37" s="116">
        <v>175</v>
      </c>
      <c r="I37" s="9"/>
      <c r="J37" s="128" t="s">
        <v>355</v>
      </c>
      <c r="K37" s="117" t="s">
        <v>311</v>
      </c>
      <c r="L37" s="12">
        <v>2</v>
      </c>
      <c r="M37" s="118">
        <v>9.81</v>
      </c>
      <c r="N37" s="120">
        <v>19.62</v>
      </c>
      <c r="O37" s="26"/>
      <c r="P37" s="15" t="e">
        <f>SUMIF('[1]Planned Maint v6.2 CSV File'!A:A,J37,'[1]Planned Maint v6.2 CSV File'!I:I)</f>
        <v>#VALUE!</v>
      </c>
      <c r="Q37" s="16" t="e">
        <f t="shared" si="6"/>
        <v>#VALUE!</v>
      </c>
      <c r="R37" s="52">
        <f>IF(J37="Prov Sum","",IF(MATCH(J37,'[1]Packet Rate Library'!J:J,0),VLOOKUP(J37,'[1]Packet Rate Library'!J:T,9,FALSE),""))</f>
        <v>0</v>
      </c>
      <c r="S37" s="53">
        <v>8.6965649999999997</v>
      </c>
      <c r="T37" s="16">
        <f t="shared" si="7"/>
        <v>17.393129999999999</v>
      </c>
      <c r="V37" s="117" t="s">
        <v>311</v>
      </c>
      <c r="W37" s="12">
        <v>2</v>
      </c>
      <c r="X37" s="53">
        <v>8.6965649999999997</v>
      </c>
      <c r="Y37" s="91">
        <f t="shared" si="0"/>
        <v>17.393129999999999</v>
      </c>
      <c r="Z37" s="26"/>
      <c r="AA37" s="100">
        <v>0</v>
      </c>
      <c r="AB37" s="101">
        <f t="shared" si="1"/>
        <v>0</v>
      </c>
      <c r="AC37" s="103">
        <v>0</v>
      </c>
      <c r="AD37" s="104">
        <f t="shared" si="2"/>
        <v>0</v>
      </c>
      <c r="AE37" s="157">
        <f t="shared" si="3"/>
        <v>0</v>
      </c>
    </row>
    <row r="38" spans="1:31" ht="106.5" thickBot="1" x14ac:dyDescent="0.3">
      <c r="A38" s="22"/>
      <c r="B38" s="112" t="s">
        <v>523</v>
      </c>
      <c r="C38" s="113" t="s">
        <v>341</v>
      </c>
      <c r="D38" s="114" t="s">
        <v>25</v>
      </c>
      <c r="E38" s="121" t="s">
        <v>370</v>
      </c>
      <c r="F38" s="9"/>
      <c r="G38" s="9"/>
      <c r="H38" s="116">
        <v>186</v>
      </c>
      <c r="I38" s="9"/>
      <c r="J38" s="123" t="s">
        <v>371</v>
      </c>
      <c r="K38" s="117" t="s">
        <v>311</v>
      </c>
      <c r="L38" s="12">
        <v>1</v>
      </c>
      <c r="M38" s="118">
        <v>86.88</v>
      </c>
      <c r="N38" s="120">
        <v>86.88</v>
      </c>
      <c r="O38" s="26"/>
      <c r="P38" s="15" t="e">
        <f>SUMIF('[1]Planned Maint v6.2 CSV File'!A:A,J38,'[1]Planned Maint v6.2 CSV File'!I:I)</f>
        <v>#VALUE!</v>
      </c>
      <c r="Q38" s="16" t="e">
        <f t="shared" si="6"/>
        <v>#VALUE!</v>
      </c>
      <c r="R38" s="52">
        <f>IF(J38="Prov Sum","",IF(MATCH(J38,'[1]Packet Rate Library'!J:J,0),VLOOKUP(J38,'[1]Packet Rate Library'!J:T,9,FALSE),""))</f>
        <v>0</v>
      </c>
      <c r="S38" s="53">
        <v>69.504000000000005</v>
      </c>
      <c r="T38" s="16">
        <f t="shared" si="7"/>
        <v>69.504000000000005</v>
      </c>
      <c r="V38" s="117" t="s">
        <v>311</v>
      </c>
      <c r="W38" s="12">
        <v>1</v>
      </c>
      <c r="X38" s="53">
        <v>69.504000000000005</v>
      </c>
      <c r="Y38" s="91">
        <f t="shared" si="0"/>
        <v>69.504000000000005</v>
      </c>
      <c r="Z38" s="26"/>
      <c r="AA38" s="100">
        <v>0</v>
      </c>
      <c r="AB38" s="101">
        <f t="shared" si="1"/>
        <v>0</v>
      </c>
      <c r="AC38" s="103">
        <v>0</v>
      </c>
      <c r="AD38" s="104">
        <f t="shared" si="2"/>
        <v>0</v>
      </c>
      <c r="AE38" s="157">
        <f t="shared" si="3"/>
        <v>0</v>
      </c>
    </row>
    <row r="39" spans="1:31" ht="27" thickBot="1" x14ac:dyDescent="0.3">
      <c r="A39" s="22"/>
      <c r="B39" s="112" t="s">
        <v>523</v>
      </c>
      <c r="C39" s="113" t="s">
        <v>341</v>
      </c>
      <c r="D39" s="114" t="s">
        <v>25</v>
      </c>
      <c r="E39" s="124" t="s">
        <v>430</v>
      </c>
      <c r="F39" s="9"/>
      <c r="G39" s="9"/>
      <c r="H39" s="116">
        <v>190</v>
      </c>
      <c r="I39" s="9"/>
      <c r="J39" s="125" t="s">
        <v>380</v>
      </c>
      <c r="K39" s="117" t="s">
        <v>311</v>
      </c>
      <c r="L39" s="12">
        <v>1</v>
      </c>
      <c r="M39" s="126">
        <v>1500</v>
      </c>
      <c r="N39" s="120">
        <v>1500</v>
      </c>
      <c r="O39" s="26"/>
      <c r="P39" s="15" t="e">
        <f>SUMIF('[1]Planned Maint v6.2 CSV File'!A:A,J39,'[1]Planned Maint v6.2 CSV File'!I:I)</f>
        <v>#VALUE!</v>
      </c>
      <c r="Q39" s="16">
        <f t="shared" si="6"/>
        <v>1500</v>
      </c>
      <c r="R39" s="52" t="str">
        <f>IF(J39="Prov Sum","",IF(MATCH(J39,'[1]Packet Rate Library'!J:J,0),VLOOKUP(J39,'[1]Packet Rate Library'!J:T,9,FALSE),""))</f>
        <v/>
      </c>
      <c r="S39" s="53" t="s">
        <v>382</v>
      </c>
      <c r="T39" s="16">
        <f t="shared" si="7"/>
        <v>1500</v>
      </c>
      <c r="V39" s="117" t="s">
        <v>311</v>
      </c>
      <c r="W39" s="12">
        <v>1</v>
      </c>
      <c r="X39" s="53" t="s">
        <v>382</v>
      </c>
      <c r="Y39" s="91">
        <v>1500</v>
      </c>
      <c r="Z39" s="26"/>
      <c r="AA39" s="100">
        <v>0</v>
      </c>
      <c r="AB39" s="101">
        <f t="shared" si="1"/>
        <v>0</v>
      </c>
      <c r="AC39" s="103">
        <v>0</v>
      </c>
      <c r="AD39" s="104">
        <f t="shared" si="2"/>
        <v>0</v>
      </c>
      <c r="AE39" s="157">
        <f t="shared" si="3"/>
        <v>0</v>
      </c>
    </row>
    <row r="40" spans="1:31" ht="27" thickBot="1" x14ac:dyDescent="0.3">
      <c r="A40" s="22"/>
      <c r="B40" s="112" t="s">
        <v>523</v>
      </c>
      <c r="C40" s="113" t="s">
        <v>341</v>
      </c>
      <c r="D40" s="114" t="s">
        <v>25</v>
      </c>
      <c r="E40" s="127" t="s">
        <v>431</v>
      </c>
      <c r="F40" s="9"/>
      <c r="G40" s="9"/>
      <c r="H40" s="116">
        <v>191</v>
      </c>
      <c r="I40" s="9"/>
      <c r="J40" s="125" t="s">
        <v>380</v>
      </c>
      <c r="K40" s="117" t="s">
        <v>311</v>
      </c>
      <c r="L40" s="12">
        <v>1</v>
      </c>
      <c r="M40" s="126">
        <v>100</v>
      </c>
      <c r="N40" s="120">
        <v>100</v>
      </c>
      <c r="O40" s="26"/>
      <c r="P40" s="15" t="e">
        <f>SUMIF('[1]Planned Maint v6.2 CSV File'!A:A,J40,'[1]Planned Maint v6.2 CSV File'!I:I)</f>
        <v>#VALUE!</v>
      </c>
      <c r="Q40" s="16">
        <f t="shared" si="6"/>
        <v>100</v>
      </c>
      <c r="R40" s="52" t="str">
        <f>IF(J40="Prov Sum","",IF(MATCH(J40,'[1]Packet Rate Library'!J:J,0),VLOOKUP(J40,'[1]Packet Rate Library'!J:T,9,FALSE),""))</f>
        <v/>
      </c>
      <c r="S40" s="53" t="s">
        <v>382</v>
      </c>
      <c r="T40" s="16">
        <f t="shared" si="7"/>
        <v>100</v>
      </c>
      <c r="V40" s="117" t="s">
        <v>311</v>
      </c>
      <c r="W40" s="12">
        <v>1</v>
      </c>
      <c r="X40" s="53" t="s">
        <v>382</v>
      </c>
      <c r="Y40" s="91">
        <v>100</v>
      </c>
      <c r="Z40" s="26"/>
      <c r="AA40" s="100">
        <v>0</v>
      </c>
      <c r="AB40" s="101">
        <f t="shared" si="1"/>
        <v>0</v>
      </c>
      <c r="AC40" s="103">
        <v>0</v>
      </c>
      <c r="AD40" s="104">
        <f t="shared" si="2"/>
        <v>0</v>
      </c>
      <c r="AE40" s="157">
        <f t="shared" si="3"/>
        <v>0</v>
      </c>
    </row>
    <row r="41" spans="1:31" ht="16.5" thickBot="1" x14ac:dyDescent="0.3">
      <c r="A41" s="22"/>
      <c r="B41" s="112" t="s">
        <v>523</v>
      </c>
      <c r="C41" s="113" t="s">
        <v>341</v>
      </c>
      <c r="D41" s="114" t="s">
        <v>25</v>
      </c>
      <c r="E41" s="127" t="s">
        <v>432</v>
      </c>
      <c r="F41" s="9"/>
      <c r="G41" s="9"/>
      <c r="H41" s="116">
        <v>192</v>
      </c>
      <c r="I41" s="9"/>
      <c r="J41" s="125" t="s">
        <v>380</v>
      </c>
      <c r="K41" s="117" t="s">
        <v>311</v>
      </c>
      <c r="L41" s="12">
        <v>1</v>
      </c>
      <c r="M41" s="126">
        <v>100</v>
      </c>
      <c r="N41" s="120">
        <v>100</v>
      </c>
      <c r="O41" s="26"/>
      <c r="P41" s="15" t="e">
        <f>SUMIF('[1]Planned Maint v6.2 CSV File'!A:A,J41,'[1]Planned Maint v6.2 CSV File'!I:I)</f>
        <v>#VALUE!</v>
      </c>
      <c r="Q41" s="16">
        <f t="shared" si="6"/>
        <v>100</v>
      </c>
      <c r="R41" s="52" t="str">
        <f>IF(J41="Prov Sum","",IF(MATCH(J41,'[1]Packet Rate Library'!J:J,0),VLOOKUP(J41,'[1]Packet Rate Library'!J:T,9,FALSE),""))</f>
        <v/>
      </c>
      <c r="S41" s="53" t="s">
        <v>382</v>
      </c>
      <c r="T41" s="16">
        <f t="shared" si="7"/>
        <v>100</v>
      </c>
      <c r="V41" s="117" t="s">
        <v>311</v>
      </c>
      <c r="W41" s="12">
        <v>1</v>
      </c>
      <c r="X41" s="53" t="s">
        <v>382</v>
      </c>
      <c r="Y41" s="91">
        <v>100</v>
      </c>
      <c r="Z41" s="26"/>
      <c r="AA41" s="100">
        <v>0</v>
      </c>
      <c r="AB41" s="101">
        <f t="shared" si="1"/>
        <v>0</v>
      </c>
      <c r="AC41" s="103">
        <v>0</v>
      </c>
      <c r="AD41" s="104">
        <f t="shared" si="2"/>
        <v>0</v>
      </c>
      <c r="AE41" s="157">
        <f t="shared" si="3"/>
        <v>0</v>
      </c>
    </row>
    <row r="42" spans="1:31" ht="16.5" thickBot="1" x14ac:dyDescent="0.3">
      <c r="A42" s="29"/>
      <c r="B42" s="112" t="s">
        <v>523</v>
      </c>
      <c r="C42" s="113" t="s">
        <v>341</v>
      </c>
      <c r="D42" s="114" t="s">
        <v>25</v>
      </c>
      <c r="E42" s="127" t="s">
        <v>433</v>
      </c>
      <c r="F42" s="42"/>
      <c r="G42" s="42"/>
      <c r="H42" s="116">
        <v>193</v>
      </c>
      <c r="I42" s="42"/>
      <c r="J42" s="125" t="s">
        <v>380</v>
      </c>
      <c r="K42" s="117" t="s">
        <v>311</v>
      </c>
      <c r="L42" s="12">
        <v>1</v>
      </c>
      <c r="M42" s="126">
        <v>100</v>
      </c>
      <c r="N42" s="120">
        <v>100</v>
      </c>
      <c r="O42" s="26"/>
      <c r="P42" s="15" t="e">
        <f>SUMIF('[1]Planned Maint v6.2 CSV File'!A:A,J42,'[1]Planned Maint v6.2 CSV File'!I:I)</f>
        <v>#VALUE!</v>
      </c>
      <c r="Q42" s="16">
        <f t="shared" si="6"/>
        <v>100</v>
      </c>
      <c r="R42" s="52" t="str">
        <f>IF(J42="Prov Sum","",IF(MATCH(J42,'[1]Packet Rate Library'!J:J,0),VLOOKUP(J42,'[1]Packet Rate Library'!J:T,9,FALSE),""))</f>
        <v/>
      </c>
      <c r="S42" s="53" t="s">
        <v>382</v>
      </c>
      <c r="T42" s="16">
        <f t="shared" si="7"/>
        <v>100</v>
      </c>
      <c r="V42" s="117" t="s">
        <v>311</v>
      </c>
      <c r="W42" s="12">
        <v>1</v>
      </c>
      <c r="X42" s="53" t="s">
        <v>382</v>
      </c>
      <c r="Y42" s="91">
        <v>100</v>
      </c>
      <c r="Z42" s="26"/>
      <c r="AA42" s="100">
        <v>0</v>
      </c>
      <c r="AB42" s="101">
        <f t="shared" si="1"/>
        <v>0</v>
      </c>
      <c r="AC42" s="103">
        <v>0</v>
      </c>
      <c r="AD42" s="104">
        <f t="shared" si="2"/>
        <v>0</v>
      </c>
      <c r="AE42" s="157">
        <f t="shared" si="3"/>
        <v>0</v>
      </c>
    </row>
    <row r="43" spans="1:31" ht="16.5" thickBot="1" x14ac:dyDescent="0.3">
      <c r="A43" s="29"/>
      <c r="B43" s="112" t="s">
        <v>523</v>
      </c>
      <c r="C43" s="113" t="s">
        <v>341</v>
      </c>
      <c r="D43" s="114" t="s">
        <v>25</v>
      </c>
      <c r="E43" s="127" t="s">
        <v>434</v>
      </c>
      <c r="F43" s="42"/>
      <c r="G43" s="42"/>
      <c r="H43" s="116">
        <v>194</v>
      </c>
      <c r="I43" s="42"/>
      <c r="J43" s="125" t="s">
        <v>380</v>
      </c>
      <c r="K43" s="117" t="s">
        <v>311</v>
      </c>
      <c r="L43" s="12">
        <v>1</v>
      </c>
      <c r="M43" s="126">
        <v>350</v>
      </c>
      <c r="N43" s="120">
        <v>350</v>
      </c>
      <c r="O43" s="26"/>
      <c r="P43" s="15" t="e">
        <f>SUMIF('[1]Planned Maint v6.2 CSV File'!A:A,J43,'[1]Planned Maint v6.2 CSV File'!I:I)</f>
        <v>#VALUE!</v>
      </c>
      <c r="Q43" s="16">
        <f t="shared" si="6"/>
        <v>350</v>
      </c>
      <c r="R43" s="52" t="str">
        <f>IF(J43="Prov Sum","",IF(MATCH(J43,'[1]Packet Rate Library'!J:J,0),VLOOKUP(J43,'[1]Packet Rate Library'!J:T,9,FALSE),""))</f>
        <v/>
      </c>
      <c r="S43" s="53" t="s">
        <v>382</v>
      </c>
      <c r="T43" s="16">
        <f t="shared" si="7"/>
        <v>350</v>
      </c>
      <c r="V43" s="117" t="s">
        <v>311</v>
      </c>
      <c r="W43" s="12">
        <v>1</v>
      </c>
      <c r="X43" s="53" t="s">
        <v>382</v>
      </c>
      <c r="Y43" s="91">
        <v>350</v>
      </c>
      <c r="Z43" s="26"/>
      <c r="AA43" s="100">
        <v>0</v>
      </c>
      <c r="AB43" s="101">
        <f t="shared" si="1"/>
        <v>0</v>
      </c>
      <c r="AC43" s="103">
        <v>0</v>
      </c>
      <c r="AD43" s="104">
        <f t="shared" si="2"/>
        <v>0</v>
      </c>
      <c r="AE43" s="157">
        <f t="shared" si="3"/>
        <v>0</v>
      </c>
    </row>
    <row r="44" spans="1:31" ht="15.75" thickBot="1" x14ac:dyDescent="0.3"/>
    <row r="45" spans="1:31" ht="15.75" thickBot="1" x14ac:dyDescent="0.3">
      <c r="S45" s="88" t="s">
        <v>5</v>
      </c>
      <c r="T45" s="89">
        <f>SUM(T1:T43)</f>
        <v>7955.151245</v>
      </c>
      <c r="U45" s="84"/>
      <c r="V45" s="29"/>
      <c r="W45" s="36"/>
      <c r="X45" s="88" t="s">
        <v>5</v>
      </c>
      <c r="Y45" s="89">
        <f>SUM(Y8:Y43)</f>
        <v>7955.151245</v>
      </c>
      <c r="Z45" s="26"/>
      <c r="AA45" s="98"/>
      <c r="AB45" s="143">
        <f>SUM(AB1:AB43)</f>
        <v>0</v>
      </c>
      <c r="AC45" s="98"/>
      <c r="AD45" s="144">
        <f>SUM(AD1:AD43)</f>
        <v>0</v>
      </c>
      <c r="AE45" s="156">
        <f>SUM(AE1:AE43)</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8:S9 S11 S13 S15:S20 S24:S25 S27:S31 S34:S43 X8:X9 X11 X13 X15:X20 X24:X25 X27:X31 X34:X43" xr:uid="{00000000-0002-0000-1900-000000000000}">
      <formula1>P8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Z71"/>
  <sheetViews>
    <sheetView zoomScale="70" zoomScaleNormal="70" workbookViewId="0">
      <pane xSplit="5" ySplit="8" topLeftCell="K9" activePane="bottomRight" state="frozen"/>
      <selection pane="topRight" activeCell="F1" sqref="F1"/>
      <selection pane="bottomLeft" activeCell="A3" sqref="A3"/>
      <selection pane="bottomRight" activeCell="Y21" sqref="Y21"/>
    </sheetView>
  </sheetViews>
  <sheetFormatPr defaultRowHeight="15" x14ac:dyDescent="0.25"/>
  <cols>
    <col min="1" max="1" width="13.28515625" bestFit="1" customWidth="1"/>
    <col min="3" max="3" width="22.85546875" style="184" customWidth="1"/>
    <col min="4" max="4" width="14.42578125" style="185" customWidth="1"/>
    <col min="5" max="5" width="78" customWidth="1"/>
    <col min="6" max="6" width="13.7109375" style="185" customWidth="1"/>
    <col min="7" max="7" width="15.42578125" style="185" customWidth="1"/>
    <col min="8" max="8" width="12.85546875" style="185" customWidth="1"/>
    <col min="9" max="9" width="13.42578125" style="191" customWidth="1"/>
    <col min="10" max="10" width="13.7109375" style="185" customWidth="1"/>
    <col min="11" max="11" width="16.5703125" style="186" customWidth="1"/>
    <col min="12" max="12" width="16.7109375" style="185" customWidth="1"/>
    <col min="13" max="13" width="17.42578125" style="186" customWidth="1"/>
    <col min="14" max="14" width="12.85546875" style="185" customWidth="1"/>
    <col min="15" max="15" width="13.42578125" style="191" customWidth="1"/>
    <col min="16" max="16" width="13.7109375" style="224" customWidth="1"/>
    <col min="17" max="17" width="16.5703125" style="186" customWidth="1"/>
    <col min="18" max="18" width="16.7109375" style="185" customWidth="1"/>
    <col min="19" max="19" width="17.42578125" style="186" customWidth="1"/>
    <col min="20" max="20" width="16.5703125" style="191" customWidth="1"/>
    <col min="21" max="21" width="17.42578125" style="186" customWidth="1"/>
    <col min="22" max="22" width="16.5703125" style="191" customWidth="1"/>
    <col min="23" max="23" width="17.42578125" style="186" customWidth="1"/>
  </cols>
  <sheetData>
    <row r="7" spans="1:26" s="170" customFormat="1" x14ac:dyDescent="0.25">
      <c r="C7" s="189"/>
      <c r="D7" s="190"/>
      <c r="F7" s="190"/>
      <c r="G7" s="190"/>
      <c r="H7" s="259" t="s">
        <v>600</v>
      </c>
      <c r="I7" s="260"/>
      <c r="J7" s="260"/>
      <c r="K7" s="260"/>
      <c r="L7" s="260"/>
      <c r="M7" s="261"/>
      <c r="N7" s="259" t="s">
        <v>605</v>
      </c>
      <c r="O7" s="260"/>
      <c r="P7" s="260"/>
      <c r="Q7" s="260"/>
      <c r="R7" s="260"/>
      <c r="S7" s="261"/>
      <c r="T7" s="259" t="s">
        <v>601</v>
      </c>
      <c r="U7" s="261"/>
      <c r="V7" s="259" t="s">
        <v>606</v>
      </c>
      <c r="W7" s="261"/>
    </row>
    <row r="8" spans="1:26" s="170" customFormat="1" ht="39" customHeight="1" x14ac:dyDescent="0.25">
      <c r="A8" s="165" t="s">
        <v>551</v>
      </c>
      <c r="B8" s="166"/>
      <c r="C8" s="167" t="s">
        <v>6</v>
      </c>
      <c r="D8" s="167" t="s">
        <v>552</v>
      </c>
      <c r="E8" s="165" t="s">
        <v>8</v>
      </c>
      <c r="F8" s="165" t="s">
        <v>13</v>
      </c>
      <c r="G8" s="165" t="s">
        <v>14</v>
      </c>
      <c r="H8" s="165" t="s">
        <v>553</v>
      </c>
      <c r="I8" s="228" t="s">
        <v>554</v>
      </c>
      <c r="J8" s="165" t="s">
        <v>555</v>
      </c>
      <c r="K8" s="229" t="s">
        <v>21</v>
      </c>
      <c r="L8" s="167" t="s">
        <v>556</v>
      </c>
      <c r="M8" s="168" t="s">
        <v>17</v>
      </c>
      <c r="N8" s="165" t="s">
        <v>553</v>
      </c>
      <c r="O8" s="228" t="s">
        <v>554</v>
      </c>
      <c r="P8" s="225" t="s">
        <v>555</v>
      </c>
      <c r="Q8" s="229" t="s">
        <v>21</v>
      </c>
      <c r="R8" s="167" t="s">
        <v>556</v>
      </c>
      <c r="S8" s="168" t="s">
        <v>17</v>
      </c>
      <c r="T8" s="192" t="s">
        <v>602</v>
      </c>
      <c r="U8" s="168" t="s">
        <v>17</v>
      </c>
      <c r="V8" s="192" t="s">
        <v>602</v>
      </c>
      <c r="W8" s="168" t="s">
        <v>17</v>
      </c>
      <c r="X8" s="169"/>
      <c r="Y8" s="169"/>
      <c r="Z8" s="169"/>
    </row>
    <row r="10" spans="1:26" ht="30" x14ac:dyDescent="0.25">
      <c r="B10" s="138"/>
      <c r="C10" s="171" t="s">
        <v>557</v>
      </c>
      <c r="D10" s="172" t="s">
        <v>379</v>
      </c>
      <c r="E10" s="138"/>
      <c r="F10" s="172"/>
      <c r="G10" s="172"/>
      <c r="H10" s="173"/>
      <c r="I10" s="193"/>
      <c r="J10" s="172"/>
      <c r="K10" s="174"/>
      <c r="L10" s="172"/>
      <c r="M10" s="174"/>
      <c r="N10" s="173"/>
      <c r="O10" s="193"/>
      <c r="P10" s="173"/>
      <c r="Q10" s="174"/>
      <c r="R10" s="172"/>
      <c r="S10" s="174"/>
      <c r="T10" s="193"/>
      <c r="U10" s="174"/>
      <c r="V10" s="193"/>
      <c r="W10" s="174"/>
    </row>
    <row r="11" spans="1:26" ht="30" x14ac:dyDescent="0.25">
      <c r="B11" s="138"/>
      <c r="C11" s="171" t="s">
        <v>557</v>
      </c>
      <c r="D11" s="172" t="s">
        <v>25</v>
      </c>
      <c r="E11" s="175" t="s">
        <v>558</v>
      </c>
      <c r="F11" s="172">
        <v>1.01</v>
      </c>
      <c r="G11" s="172" t="s">
        <v>559</v>
      </c>
      <c r="H11" s="173"/>
      <c r="I11" s="193"/>
      <c r="J11" s="172"/>
      <c r="K11" s="174">
        <v>6098.25</v>
      </c>
      <c r="L11" s="172"/>
      <c r="M11" s="174">
        <f>H11*I11*J11*K11</f>
        <v>0</v>
      </c>
      <c r="N11" s="173"/>
      <c r="O11" s="193"/>
      <c r="P11" s="173"/>
      <c r="Q11" s="174">
        <v>6098.25</v>
      </c>
      <c r="R11" s="172"/>
      <c r="S11" s="174">
        <f>N11*O11*P11*Q11</f>
        <v>0</v>
      </c>
      <c r="T11" s="193"/>
      <c r="U11" s="174">
        <f>S11*T11</f>
        <v>0</v>
      </c>
      <c r="V11" s="193"/>
      <c r="W11" s="174">
        <f>S11*V11</f>
        <v>0</v>
      </c>
    </row>
    <row r="12" spans="1:26" ht="30" x14ac:dyDescent="0.25">
      <c r="B12" s="138"/>
      <c r="C12" s="171" t="s">
        <v>557</v>
      </c>
      <c r="D12" s="172" t="s">
        <v>25</v>
      </c>
      <c r="E12" s="175" t="s">
        <v>560</v>
      </c>
      <c r="F12" s="172">
        <v>1.02</v>
      </c>
      <c r="G12" s="172" t="s">
        <v>559</v>
      </c>
      <c r="H12" s="173"/>
      <c r="I12" s="193"/>
      <c r="J12" s="172"/>
      <c r="K12" s="174">
        <v>7355</v>
      </c>
      <c r="L12" s="172"/>
      <c r="M12" s="174">
        <f t="shared" ref="M12:M23" si="0">H12*I12*J12*K12</f>
        <v>0</v>
      </c>
      <c r="N12" s="173"/>
      <c r="O12" s="193"/>
      <c r="P12" s="173"/>
      <c r="Q12" s="174">
        <v>7355</v>
      </c>
      <c r="R12" s="172"/>
      <c r="S12" s="174">
        <f t="shared" ref="S12:S37" si="1">N12*O12*P12*Q12</f>
        <v>0</v>
      </c>
      <c r="T12" s="193"/>
      <c r="U12" s="174">
        <f t="shared" ref="U12:U23" si="2">S12*T12</f>
        <v>0</v>
      </c>
      <c r="V12" s="193"/>
      <c r="W12" s="174">
        <f t="shared" ref="W12:W23" si="3">S12*V12</f>
        <v>0</v>
      </c>
    </row>
    <row r="13" spans="1:26" ht="30" x14ac:dyDescent="0.25">
      <c r="B13" s="138"/>
      <c r="C13" s="171" t="s">
        <v>557</v>
      </c>
      <c r="D13" s="172" t="s">
        <v>25</v>
      </c>
      <c r="E13" s="175" t="s">
        <v>561</v>
      </c>
      <c r="F13" s="172">
        <v>1.03</v>
      </c>
      <c r="G13" s="172" t="s">
        <v>559</v>
      </c>
      <c r="H13" s="173">
        <v>1</v>
      </c>
      <c r="I13" s="193">
        <v>0.4</v>
      </c>
      <c r="J13" s="172">
        <v>3.25</v>
      </c>
      <c r="K13" s="174">
        <v>5427</v>
      </c>
      <c r="L13" s="172"/>
      <c r="M13" s="174">
        <f t="shared" si="0"/>
        <v>7055.1</v>
      </c>
      <c r="N13" s="173">
        <v>1</v>
      </c>
      <c r="O13" s="193">
        <v>0.4</v>
      </c>
      <c r="P13" s="173">
        <f>$D$66</f>
        <v>5.3214285714285712</v>
      </c>
      <c r="Q13" s="174">
        <v>5427</v>
      </c>
      <c r="R13" s="172"/>
      <c r="S13" s="174">
        <f t="shared" si="1"/>
        <v>11551.757142857143</v>
      </c>
      <c r="T13" s="193">
        <f>$D$71</f>
        <v>0.26174496644295303</v>
      </c>
      <c r="U13" s="174">
        <f t="shared" si="2"/>
        <v>3023.6142857142859</v>
      </c>
      <c r="V13" s="193"/>
      <c r="W13" s="174">
        <f t="shared" si="3"/>
        <v>0</v>
      </c>
    </row>
    <row r="14" spans="1:26" ht="30" x14ac:dyDescent="0.25">
      <c r="B14" s="138"/>
      <c r="C14" s="171" t="s">
        <v>557</v>
      </c>
      <c r="D14" s="172" t="s">
        <v>25</v>
      </c>
      <c r="E14" s="175" t="s">
        <v>562</v>
      </c>
      <c r="F14" s="172">
        <v>1.04</v>
      </c>
      <c r="G14" s="172" t="s">
        <v>559</v>
      </c>
      <c r="H14" s="173"/>
      <c r="I14" s="193"/>
      <c r="J14" s="172"/>
      <c r="K14" s="174">
        <v>4996.75</v>
      </c>
      <c r="L14" s="172"/>
      <c r="M14" s="174">
        <f t="shared" si="0"/>
        <v>0</v>
      </c>
      <c r="N14" s="173"/>
      <c r="O14" s="193"/>
      <c r="P14" s="173"/>
      <c r="Q14" s="174">
        <v>4996.75</v>
      </c>
      <c r="R14" s="172"/>
      <c r="S14" s="174">
        <f t="shared" si="1"/>
        <v>0</v>
      </c>
      <c r="T14" s="193"/>
      <c r="U14" s="174">
        <f t="shared" si="2"/>
        <v>0</v>
      </c>
      <c r="V14" s="193"/>
      <c r="W14" s="174">
        <f t="shared" si="3"/>
        <v>0</v>
      </c>
    </row>
    <row r="15" spans="1:26" ht="30" x14ac:dyDescent="0.25">
      <c r="B15" s="138"/>
      <c r="C15" s="171" t="s">
        <v>557</v>
      </c>
      <c r="D15" s="172" t="s">
        <v>25</v>
      </c>
      <c r="E15" s="175" t="s">
        <v>563</v>
      </c>
      <c r="F15" s="172">
        <v>1.05</v>
      </c>
      <c r="G15" s="172" t="s">
        <v>559</v>
      </c>
      <c r="H15" s="173">
        <v>2</v>
      </c>
      <c r="I15" s="193">
        <v>1</v>
      </c>
      <c r="J15" s="172">
        <v>3.25</v>
      </c>
      <c r="K15" s="174">
        <v>4471.5</v>
      </c>
      <c r="L15" s="172"/>
      <c r="M15" s="174">
        <f t="shared" si="0"/>
        <v>29064.75</v>
      </c>
      <c r="N15" s="173">
        <v>2</v>
      </c>
      <c r="O15" s="193">
        <v>1</v>
      </c>
      <c r="P15" s="173">
        <f>$D$66</f>
        <v>5.3214285714285712</v>
      </c>
      <c r="Q15" s="174">
        <v>4471.5</v>
      </c>
      <c r="R15" s="172"/>
      <c r="S15" s="174">
        <f t="shared" si="1"/>
        <v>47589.53571428571</v>
      </c>
      <c r="T15" s="193">
        <f>$D$71</f>
        <v>0.26174496644295303</v>
      </c>
      <c r="U15" s="174">
        <f t="shared" si="2"/>
        <v>12456.321428571428</v>
      </c>
      <c r="V15" s="193"/>
      <c r="W15" s="174">
        <f t="shared" si="3"/>
        <v>0</v>
      </c>
    </row>
    <row r="16" spans="1:26" ht="30" x14ac:dyDescent="0.25">
      <c r="B16" s="138"/>
      <c r="C16" s="171" t="s">
        <v>557</v>
      </c>
      <c r="D16" s="172" t="s">
        <v>25</v>
      </c>
      <c r="E16" s="175" t="s">
        <v>564</v>
      </c>
      <c r="F16" s="172">
        <v>1.06</v>
      </c>
      <c r="G16" s="172" t="s">
        <v>559</v>
      </c>
      <c r="H16" s="173"/>
      <c r="I16" s="193"/>
      <c r="J16" s="172"/>
      <c r="K16" s="174">
        <v>3910.5</v>
      </c>
      <c r="L16" s="172"/>
      <c r="M16" s="174">
        <f t="shared" si="0"/>
        <v>0</v>
      </c>
      <c r="N16" s="173"/>
      <c r="O16" s="193"/>
      <c r="P16" s="173"/>
      <c r="Q16" s="174">
        <v>3910.5</v>
      </c>
      <c r="R16" s="172"/>
      <c r="S16" s="174">
        <f t="shared" si="1"/>
        <v>0</v>
      </c>
      <c r="T16" s="193"/>
      <c r="U16" s="174">
        <f t="shared" si="2"/>
        <v>0</v>
      </c>
      <c r="V16" s="193"/>
      <c r="W16" s="174">
        <f t="shared" si="3"/>
        <v>0</v>
      </c>
    </row>
    <row r="17" spans="2:23" ht="30" x14ac:dyDescent="0.25">
      <c r="B17" s="138"/>
      <c r="C17" s="171" t="s">
        <v>557</v>
      </c>
      <c r="D17" s="172" t="s">
        <v>25</v>
      </c>
      <c r="E17" s="175" t="s">
        <v>565</v>
      </c>
      <c r="F17" s="172">
        <v>1.07</v>
      </c>
      <c r="G17" s="172" t="s">
        <v>559</v>
      </c>
      <c r="H17" s="173"/>
      <c r="I17" s="193"/>
      <c r="J17" s="172"/>
      <c r="K17" s="174">
        <v>2903.8</v>
      </c>
      <c r="L17" s="172"/>
      <c r="M17" s="174">
        <f t="shared" si="0"/>
        <v>0</v>
      </c>
      <c r="N17" s="173"/>
      <c r="O17" s="193"/>
      <c r="P17" s="173"/>
      <c r="Q17" s="174">
        <v>2903.8</v>
      </c>
      <c r="R17" s="172"/>
      <c r="S17" s="174">
        <f t="shared" si="1"/>
        <v>0</v>
      </c>
      <c r="T17" s="193"/>
      <c r="U17" s="174">
        <f t="shared" si="2"/>
        <v>0</v>
      </c>
      <c r="V17" s="193"/>
      <c r="W17" s="174">
        <f t="shared" si="3"/>
        <v>0</v>
      </c>
    </row>
    <row r="18" spans="2:23" ht="30" x14ac:dyDescent="0.25">
      <c r="B18" s="138"/>
      <c r="C18" s="171" t="s">
        <v>557</v>
      </c>
      <c r="D18" s="172" t="s">
        <v>25</v>
      </c>
      <c r="E18" s="176" t="s">
        <v>566</v>
      </c>
      <c r="F18" s="172">
        <v>1.08</v>
      </c>
      <c r="G18" s="172" t="s">
        <v>559</v>
      </c>
      <c r="H18" s="173"/>
      <c r="I18" s="193"/>
      <c r="J18" s="172"/>
      <c r="K18" s="174">
        <v>3693.5</v>
      </c>
      <c r="L18" s="172"/>
      <c r="M18" s="174">
        <f t="shared" si="0"/>
        <v>0</v>
      </c>
      <c r="N18" s="173"/>
      <c r="O18" s="193"/>
      <c r="P18" s="173"/>
      <c r="Q18" s="174">
        <v>3693.5</v>
      </c>
      <c r="R18" s="172"/>
      <c r="S18" s="174">
        <f t="shared" si="1"/>
        <v>0</v>
      </c>
      <c r="T18" s="193"/>
      <c r="U18" s="174">
        <f t="shared" si="2"/>
        <v>0</v>
      </c>
      <c r="V18" s="193"/>
      <c r="W18" s="174">
        <f t="shared" si="3"/>
        <v>0</v>
      </c>
    </row>
    <row r="19" spans="2:23" ht="30" x14ac:dyDescent="0.25">
      <c r="B19" s="138"/>
      <c r="C19" s="171" t="s">
        <v>557</v>
      </c>
      <c r="D19" s="172" t="s">
        <v>25</v>
      </c>
      <c r="E19" s="175" t="s">
        <v>567</v>
      </c>
      <c r="F19" s="172">
        <v>1.0900000000000001</v>
      </c>
      <c r="G19" s="172" t="s">
        <v>559</v>
      </c>
      <c r="H19" s="173">
        <v>2</v>
      </c>
      <c r="I19" s="193">
        <v>1</v>
      </c>
      <c r="J19" s="172">
        <v>3.25</v>
      </c>
      <c r="K19" s="174">
        <v>2479.4</v>
      </c>
      <c r="L19" s="172"/>
      <c r="M19" s="174">
        <f t="shared" si="0"/>
        <v>16116.1</v>
      </c>
      <c r="N19" s="173">
        <v>2</v>
      </c>
      <c r="O19" s="193">
        <v>1</v>
      </c>
      <c r="P19" s="173">
        <f>$D$66</f>
        <v>5.3214285714285712</v>
      </c>
      <c r="Q19" s="174">
        <v>2479.4</v>
      </c>
      <c r="R19" s="172"/>
      <c r="S19" s="174">
        <f t="shared" si="1"/>
        <v>26387.9</v>
      </c>
      <c r="T19" s="193">
        <f>$D$71</f>
        <v>0.26174496644295303</v>
      </c>
      <c r="U19" s="174">
        <f t="shared" si="2"/>
        <v>6906.9000000000005</v>
      </c>
      <c r="V19" s="193"/>
      <c r="W19" s="174">
        <f t="shared" si="3"/>
        <v>0</v>
      </c>
    </row>
    <row r="20" spans="2:23" ht="30" x14ac:dyDescent="0.25">
      <c r="B20" s="138"/>
      <c r="C20" s="171" t="s">
        <v>557</v>
      </c>
      <c r="D20" s="172" t="s">
        <v>25</v>
      </c>
      <c r="E20" s="175" t="s">
        <v>568</v>
      </c>
      <c r="F20" s="172">
        <v>1.1000000000000001</v>
      </c>
      <c r="G20" s="172" t="s">
        <v>559</v>
      </c>
      <c r="H20" s="173"/>
      <c r="I20" s="193"/>
      <c r="J20" s="172"/>
      <c r="K20" s="174">
        <v>6388</v>
      </c>
      <c r="L20" s="172"/>
      <c r="M20" s="174">
        <f t="shared" si="0"/>
        <v>0</v>
      </c>
      <c r="N20" s="173"/>
      <c r="O20" s="193"/>
      <c r="P20" s="173"/>
      <c r="Q20" s="174">
        <v>6388</v>
      </c>
      <c r="R20" s="172"/>
      <c r="S20" s="174">
        <f t="shared" si="1"/>
        <v>0</v>
      </c>
      <c r="T20" s="193"/>
      <c r="U20" s="174">
        <f t="shared" si="2"/>
        <v>0</v>
      </c>
      <c r="V20" s="193"/>
      <c r="W20" s="174">
        <f t="shared" si="3"/>
        <v>0</v>
      </c>
    </row>
    <row r="21" spans="2:23" ht="30" x14ac:dyDescent="0.25">
      <c r="B21" s="138"/>
      <c r="C21" s="171" t="s">
        <v>557</v>
      </c>
      <c r="D21" s="172" t="s">
        <v>25</v>
      </c>
      <c r="E21" s="175" t="s">
        <v>569</v>
      </c>
      <c r="F21" s="172">
        <v>1.1100000000000001</v>
      </c>
      <c r="G21" s="172" t="s">
        <v>559</v>
      </c>
      <c r="H21" s="173">
        <v>1</v>
      </c>
      <c r="I21" s="193">
        <v>0.5</v>
      </c>
      <c r="J21" s="172">
        <v>3.25</v>
      </c>
      <c r="K21" s="174">
        <v>5935.5</v>
      </c>
      <c r="L21" s="172"/>
      <c r="M21" s="174">
        <f t="shared" si="0"/>
        <v>9645.1875</v>
      </c>
      <c r="N21" s="173">
        <v>1</v>
      </c>
      <c r="O21" s="193">
        <v>0.5</v>
      </c>
      <c r="P21" s="173">
        <f>$D$66</f>
        <v>5.3214285714285712</v>
      </c>
      <c r="Q21" s="174">
        <v>5935.5</v>
      </c>
      <c r="R21" s="172"/>
      <c r="S21" s="174">
        <f t="shared" si="1"/>
        <v>15792.669642857141</v>
      </c>
      <c r="T21" s="193">
        <f>$D$71</f>
        <v>0.26174496644295303</v>
      </c>
      <c r="U21" s="174">
        <f t="shared" si="2"/>
        <v>4133.6517857142853</v>
      </c>
      <c r="V21" s="193"/>
      <c r="W21" s="174">
        <f t="shared" si="3"/>
        <v>0</v>
      </c>
    </row>
    <row r="22" spans="2:23" ht="30" x14ac:dyDescent="0.25">
      <c r="B22" s="138"/>
      <c r="C22" s="171" t="s">
        <v>557</v>
      </c>
      <c r="D22" s="172" t="s">
        <v>25</v>
      </c>
      <c r="E22" s="175" t="s">
        <v>599</v>
      </c>
      <c r="F22" s="172">
        <v>1.1200000000000001</v>
      </c>
      <c r="G22" s="172" t="s">
        <v>559</v>
      </c>
      <c r="H22" s="173"/>
      <c r="I22" s="193"/>
      <c r="J22" s="172"/>
      <c r="K22" s="174">
        <v>2389.75</v>
      </c>
      <c r="L22" s="172"/>
      <c r="M22" s="174">
        <f t="shared" si="0"/>
        <v>0</v>
      </c>
      <c r="N22" s="173"/>
      <c r="O22" s="193"/>
      <c r="P22" s="173"/>
      <c r="Q22" s="174">
        <v>2389.75</v>
      </c>
      <c r="R22" s="172"/>
      <c r="S22" s="174">
        <f t="shared" si="1"/>
        <v>0</v>
      </c>
      <c r="T22" s="193"/>
      <c r="U22" s="174">
        <f t="shared" si="2"/>
        <v>0</v>
      </c>
      <c r="V22" s="193"/>
      <c r="W22" s="174">
        <f t="shared" si="3"/>
        <v>0</v>
      </c>
    </row>
    <row r="23" spans="2:23" ht="30" x14ac:dyDescent="0.25">
      <c r="B23" s="138"/>
      <c r="C23" s="171" t="s">
        <v>557</v>
      </c>
      <c r="D23" s="172" t="s">
        <v>25</v>
      </c>
      <c r="E23" s="175" t="s">
        <v>570</v>
      </c>
      <c r="F23" s="172">
        <v>1.1299999999999999</v>
      </c>
      <c r="G23" s="172" t="s">
        <v>559</v>
      </c>
      <c r="H23" s="173"/>
      <c r="I23" s="193"/>
      <c r="J23" s="172"/>
      <c r="K23" s="174">
        <v>1694.55</v>
      </c>
      <c r="L23" s="172"/>
      <c r="M23" s="174">
        <f t="shared" si="0"/>
        <v>0</v>
      </c>
      <c r="N23" s="173"/>
      <c r="O23" s="193"/>
      <c r="P23" s="173"/>
      <c r="Q23" s="174">
        <v>1694.55</v>
      </c>
      <c r="R23" s="172"/>
      <c r="S23" s="174">
        <f t="shared" si="1"/>
        <v>0</v>
      </c>
      <c r="T23" s="193"/>
      <c r="U23" s="174">
        <f t="shared" si="2"/>
        <v>0</v>
      </c>
      <c r="V23" s="193"/>
      <c r="W23" s="174">
        <f t="shared" si="3"/>
        <v>0</v>
      </c>
    </row>
    <row r="24" spans="2:23" ht="30" x14ac:dyDescent="0.25">
      <c r="B24" s="138"/>
      <c r="C24" s="171" t="s">
        <v>571</v>
      </c>
      <c r="D24" s="172" t="s">
        <v>379</v>
      </c>
      <c r="E24" s="175"/>
      <c r="F24" s="172"/>
      <c r="G24" s="172"/>
      <c r="H24" s="173"/>
      <c r="I24" s="193"/>
      <c r="J24" s="172"/>
      <c r="K24" s="174"/>
      <c r="L24" s="172"/>
      <c r="M24" s="174"/>
      <c r="N24" s="173"/>
      <c r="O24" s="193"/>
      <c r="P24" s="173"/>
      <c r="Q24" s="174"/>
      <c r="R24" s="172"/>
      <c r="S24" s="174"/>
      <c r="T24" s="193"/>
      <c r="U24" s="174"/>
      <c r="V24" s="193"/>
      <c r="W24" s="174"/>
    </row>
    <row r="25" spans="2:23" ht="30" x14ac:dyDescent="0.25">
      <c r="B25" s="138"/>
      <c r="C25" s="171" t="s">
        <v>571</v>
      </c>
      <c r="D25" s="172" t="s">
        <v>25</v>
      </c>
      <c r="E25" s="176" t="s">
        <v>596</v>
      </c>
      <c r="F25" s="172">
        <v>2.0099999999999998</v>
      </c>
      <c r="G25" s="172" t="s">
        <v>559</v>
      </c>
      <c r="H25" s="173">
        <v>1</v>
      </c>
      <c r="I25" s="193">
        <v>1</v>
      </c>
      <c r="J25" s="172">
        <v>3.25</v>
      </c>
      <c r="K25" s="174">
        <v>142.56</v>
      </c>
      <c r="L25" s="172"/>
      <c r="M25" s="174">
        <f t="shared" ref="M25" si="4">H25*I25*J25*K25</f>
        <v>463.32</v>
      </c>
      <c r="N25" s="173">
        <v>1</v>
      </c>
      <c r="O25" s="193">
        <v>1</v>
      </c>
      <c r="P25" s="173">
        <f t="shared" ref="P25:P26" si="5">$D$66</f>
        <v>5.3214285714285712</v>
      </c>
      <c r="Q25" s="174">
        <v>142.56</v>
      </c>
      <c r="R25" s="172"/>
      <c r="S25" s="174">
        <f t="shared" si="1"/>
        <v>758.62285714285713</v>
      </c>
      <c r="T25" s="193">
        <f t="shared" ref="T25:T26" si="6">$D$71</f>
        <v>0.26174496644295303</v>
      </c>
      <c r="U25" s="174">
        <f t="shared" ref="U25:U38" si="7">S25*T25</f>
        <v>198.56571428571428</v>
      </c>
      <c r="V25" s="193"/>
      <c r="W25" s="174">
        <f t="shared" ref="W25:W38" si="8">S25*V25</f>
        <v>0</v>
      </c>
    </row>
    <row r="26" spans="2:23" ht="30" x14ac:dyDescent="0.25">
      <c r="B26" s="138"/>
      <c r="C26" s="171" t="s">
        <v>571</v>
      </c>
      <c r="D26" s="172" t="s">
        <v>25</v>
      </c>
      <c r="E26" s="176" t="s">
        <v>595</v>
      </c>
      <c r="F26" s="172">
        <v>2.02</v>
      </c>
      <c r="G26" s="172" t="s">
        <v>559</v>
      </c>
      <c r="H26" s="173">
        <v>2</v>
      </c>
      <c r="I26" s="193">
        <v>1</v>
      </c>
      <c r="J26" s="172">
        <v>3.25</v>
      </c>
      <c r="K26" s="174">
        <v>39.1</v>
      </c>
      <c r="L26" s="172"/>
      <c r="M26" s="174">
        <f>H26*I26*J26*K26</f>
        <v>254.15</v>
      </c>
      <c r="N26" s="173">
        <v>2</v>
      </c>
      <c r="O26" s="193">
        <v>1</v>
      </c>
      <c r="P26" s="173">
        <f t="shared" si="5"/>
        <v>5.3214285714285712</v>
      </c>
      <c r="Q26" s="174">
        <v>39.1</v>
      </c>
      <c r="R26" s="172"/>
      <c r="S26" s="174">
        <f>N26*O26*P26*Q26</f>
        <v>416.1357142857143</v>
      </c>
      <c r="T26" s="193">
        <f t="shared" si="6"/>
        <v>0.26174496644295303</v>
      </c>
      <c r="U26" s="174">
        <f t="shared" si="7"/>
        <v>108.92142857142858</v>
      </c>
      <c r="V26" s="193"/>
      <c r="W26" s="174">
        <f t="shared" si="8"/>
        <v>0</v>
      </c>
    </row>
    <row r="27" spans="2:23" ht="30" x14ac:dyDescent="0.25">
      <c r="B27" s="138"/>
      <c r="C27" s="171" t="s">
        <v>571</v>
      </c>
      <c r="D27" s="172" t="s">
        <v>25</v>
      </c>
      <c r="E27" s="176" t="s">
        <v>572</v>
      </c>
      <c r="F27" s="172">
        <v>2.0299999999999998</v>
      </c>
      <c r="G27" s="172" t="s">
        <v>559</v>
      </c>
      <c r="H27" s="173"/>
      <c r="I27" s="193"/>
      <c r="J27" s="172"/>
      <c r="K27" s="174">
        <v>928.8</v>
      </c>
      <c r="L27" s="172"/>
      <c r="M27" s="174">
        <f t="shared" ref="M27:M37" si="9">H27*I27*J27*K27</f>
        <v>0</v>
      </c>
      <c r="N27" s="173"/>
      <c r="O27" s="193"/>
      <c r="P27" s="173"/>
      <c r="Q27" s="174">
        <v>928.8</v>
      </c>
      <c r="R27" s="172"/>
      <c r="S27" s="174">
        <f t="shared" si="1"/>
        <v>0</v>
      </c>
      <c r="T27" s="193"/>
      <c r="U27" s="174">
        <f t="shared" si="7"/>
        <v>0</v>
      </c>
      <c r="V27" s="193"/>
      <c r="W27" s="174">
        <f t="shared" si="8"/>
        <v>0</v>
      </c>
    </row>
    <row r="28" spans="2:23" ht="30" x14ac:dyDescent="0.25">
      <c r="B28" s="138"/>
      <c r="C28" s="171" t="s">
        <v>571</v>
      </c>
      <c r="D28" s="172" t="s">
        <v>25</v>
      </c>
      <c r="E28" s="176" t="s">
        <v>573</v>
      </c>
      <c r="F28" s="172">
        <v>2.04</v>
      </c>
      <c r="G28" s="172" t="s">
        <v>559</v>
      </c>
      <c r="H28" s="173">
        <v>1</v>
      </c>
      <c r="I28" s="193">
        <v>1</v>
      </c>
      <c r="J28" s="172">
        <v>3.25</v>
      </c>
      <c r="K28" s="174">
        <v>928.8</v>
      </c>
      <c r="L28" s="172"/>
      <c r="M28" s="174">
        <f t="shared" si="9"/>
        <v>3018.6</v>
      </c>
      <c r="N28" s="173">
        <v>1</v>
      </c>
      <c r="O28" s="193">
        <v>1</v>
      </c>
      <c r="P28" s="173">
        <f>$D$66</f>
        <v>5.3214285714285712</v>
      </c>
      <c r="Q28" s="174">
        <v>928.8</v>
      </c>
      <c r="R28" s="172"/>
      <c r="S28" s="174">
        <f t="shared" si="1"/>
        <v>4942.5428571428565</v>
      </c>
      <c r="T28" s="193">
        <f>$D$71</f>
        <v>0.26174496644295303</v>
      </c>
      <c r="U28" s="174">
        <f t="shared" si="7"/>
        <v>1293.6857142857141</v>
      </c>
      <c r="V28" s="193"/>
      <c r="W28" s="174">
        <f t="shared" si="8"/>
        <v>0</v>
      </c>
    </row>
    <row r="29" spans="2:23" ht="30" x14ac:dyDescent="0.25">
      <c r="B29" s="138"/>
      <c r="C29" s="171" t="s">
        <v>571</v>
      </c>
      <c r="D29" s="172" t="s">
        <v>25</v>
      </c>
      <c r="E29" s="176" t="s">
        <v>594</v>
      </c>
      <c r="F29" s="172">
        <v>2.0499999999999998</v>
      </c>
      <c r="G29" s="172" t="s">
        <v>559</v>
      </c>
      <c r="H29" s="173"/>
      <c r="I29" s="193"/>
      <c r="J29" s="172"/>
      <c r="K29" s="174">
        <v>129.6</v>
      </c>
      <c r="L29" s="172"/>
      <c r="M29" s="174">
        <f t="shared" si="9"/>
        <v>0</v>
      </c>
      <c r="N29" s="173"/>
      <c r="O29" s="193"/>
      <c r="P29" s="173"/>
      <c r="Q29" s="174">
        <v>129.6</v>
      </c>
      <c r="R29" s="172"/>
      <c r="S29" s="174">
        <f t="shared" si="1"/>
        <v>0</v>
      </c>
      <c r="T29" s="193"/>
      <c r="U29" s="174">
        <f t="shared" si="7"/>
        <v>0</v>
      </c>
      <c r="V29" s="193"/>
      <c r="W29" s="174">
        <f t="shared" si="8"/>
        <v>0</v>
      </c>
    </row>
    <row r="30" spans="2:23" ht="30" x14ac:dyDescent="0.25">
      <c r="B30" s="138"/>
      <c r="C30" s="171" t="s">
        <v>571</v>
      </c>
      <c r="D30" s="172" t="s">
        <v>25</v>
      </c>
      <c r="E30" s="176" t="s">
        <v>574</v>
      </c>
      <c r="F30" s="172">
        <v>2.06</v>
      </c>
      <c r="G30" s="172" t="s">
        <v>559</v>
      </c>
      <c r="H30" s="173">
        <v>6</v>
      </c>
      <c r="I30" s="193">
        <v>1</v>
      </c>
      <c r="J30" s="172">
        <v>3.25</v>
      </c>
      <c r="K30" s="174">
        <v>86.4</v>
      </c>
      <c r="L30" s="172"/>
      <c r="M30" s="174">
        <f t="shared" si="9"/>
        <v>1684.8000000000002</v>
      </c>
      <c r="N30" s="173">
        <v>6</v>
      </c>
      <c r="O30" s="193">
        <v>1</v>
      </c>
      <c r="P30" s="173">
        <f t="shared" ref="P30:P38" si="10">$D$66</f>
        <v>5.3214285714285712</v>
      </c>
      <c r="Q30" s="174">
        <v>86.4</v>
      </c>
      <c r="R30" s="172"/>
      <c r="S30" s="174">
        <f t="shared" si="1"/>
        <v>2758.6285714285714</v>
      </c>
      <c r="T30" s="193">
        <f t="shared" ref="T30:T38" si="11">$D$71</f>
        <v>0.26174496644295303</v>
      </c>
      <c r="U30" s="174">
        <f t="shared" si="7"/>
        <v>722.05714285714282</v>
      </c>
      <c r="V30" s="193"/>
      <c r="W30" s="174">
        <f t="shared" si="8"/>
        <v>0</v>
      </c>
    </row>
    <row r="31" spans="2:23" ht="30" x14ac:dyDescent="0.25">
      <c r="B31" s="138"/>
      <c r="C31" s="171" t="s">
        <v>571</v>
      </c>
      <c r="D31" s="172" t="s">
        <v>25</v>
      </c>
      <c r="E31" s="176" t="s">
        <v>575</v>
      </c>
      <c r="F31" s="172">
        <v>2.0699999999999998</v>
      </c>
      <c r="G31" s="172" t="s">
        <v>559</v>
      </c>
      <c r="H31" s="173">
        <v>1</v>
      </c>
      <c r="I31" s="193">
        <v>1</v>
      </c>
      <c r="J31" s="172">
        <v>3.25</v>
      </c>
      <c r="K31" s="174">
        <v>250</v>
      </c>
      <c r="L31" s="172"/>
      <c r="M31" s="174">
        <f t="shared" si="9"/>
        <v>812.5</v>
      </c>
      <c r="N31" s="173">
        <v>1</v>
      </c>
      <c r="O31" s="193">
        <v>1</v>
      </c>
      <c r="P31" s="173">
        <f t="shared" si="10"/>
        <v>5.3214285714285712</v>
      </c>
      <c r="Q31" s="174">
        <v>250</v>
      </c>
      <c r="R31" s="172"/>
      <c r="S31" s="174">
        <f t="shared" si="1"/>
        <v>1330.3571428571429</v>
      </c>
      <c r="T31" s="193">
        <f t="shared" si="11"/>
        <v>0.26174496644295303</v>
      </c>
      <c r="U31" s="174">
        <f t="shared" si="7"/>
        <v>348.21428571428572</v>
      </c>
      <c r="V31" s="193"/>
      <c r="W31" s="174">
        <f t="shared" si="8"/>
        <v>0</v>
      </c>
    </row>
    <row r="32" spans="2:23" ht="30" x14ac:dyDescent="0.25">
      <c r="B32" s="138"/>
      <c r="C32" s="171" t="s">
        <v>571</v>
      </c>
      <c r="D32" s="172" t="s">
        <v>25</v>
      </c>
      <c r="E32" s="175" t="s">
        <v>597</v>
      </c>
      <c r="F32" s="172">
        <v>2.08</v>
      </c>
      <c r="G32" s="172" t="s">
        <v>559</v>
      </c>
      <c r="H32" s="173">
        <v>23</v>
      </c>
      <c r="I32" s="193">
        <v>1</v>
      </c>
      <c r="J32" s="172">
        <v>3.25</v>
      </c>
      <c r="K32" s="174">
        <v>129.6</v>
      </c>
      <c r="L32" s="172"/>
      <c r="M32" s="174">
        <f t="shared" si="9"/>
        <v>9687.6</v>
      </c>
      <c r="N32" s="173">
        <v>23</v>
      </c>
      <c r="O32" s="193">
        <v>1</v>
      </c>
      <c r="P32" s="173">
        <f t="shared" si="10"/>
        <v>5.3214285714285712</v>
      </c>
      <c r="Q32" s="174">
        <v>129.6</v>
      </c>
      <c r="R32" s="172"/>
      <c r="S32" s="174">
        <f t="shared" si="1"/>
        <v>15862.114285714284</v>
      </c>
      <c r="T32" s="193">
        <f t="shared" si="11"/>
        <v>0.26174496644295303</v>
      </c>
      <c r="U32" s="174">
        <f t="shared" si="7"/>
        <v>4151.8285714285712</v>
      </c>
      <c r="V32" s="193"/>
      <c r="W32" s="174">
        <f t="shared" si="8"/>
        <v>0</v>
      </c>
    </row>
    <row r="33" spans="2:23" ht="30" x14ac:dyDescent="0.25">
      <c r="B33" s="138"/>
      <c r="C33" s="171" t="s">
        <v>571</v>
      </c>
      <c r="D33" s="172" t="s">
        <v>25</v>
      </c>
      <c r="E33" s="175" t="s">
        <v>576</v>
      </c>
      <c r="F33" s="172">
        <v>2.09</v>
      </c>
      <c r="G33" s="172" t="s">
        <v>559</v>
      </c>
      <c r="H33" s="173">
        <v>1</v>
      </c>
      <c r="I33" s="193">
        <v>1</v>
      </c>
      <c r="J33" s="172">
        <v>3.25</v>
      </c>
      <c r="K33" s="174">
        <v>90</v>
      </c>
      <c r="L33" s="172"/>
      <c r="M33" s="174">
        <f t="shared" si="9"/>
        <v>292.5</v>
      </c>
      <c r="N33" s="173">
        <v>1</v>
      </c>
      <c r="O33" s="193">
        <v>1</v>
      </c>
      <c r="P33" s="173">
        <f t="shared" si="10"/>
        <v>5.3214285714285712</v>
      </c>
      <c r="Q33" s="174">
        <v>90</v>
      </c>
      <c r="R33" s="172"/>
      <c r="S33" s="174">
        <f t="shared" si="1"/>
        <v>478.92857142857139</v>
      </c>
      <c r="T33" s="193">
        <f t="shared" si="11"/>
        <v>0.26174496644295303</v>
      </c>
      <c r="U33" s="174">
        <f t="shared" si="7"/>
        <v>125.35714285714285</v>
      </c>
      <c r="V33" s="193"/>
      <c r="W33" s="174">
        <f t="shared" si="8"/>
        <v>0</v>
      </c>
    </row>
    <row r="34" spans="2:23" ht="30" x14ac:dyDescent="0.25">
      <c r="B34" s="138"/>
      <c r="C34" s="171" t="s">
        <v>571</v>
      </c>
      <c r="D34" s="172" t="s">
        <v>25</v>
      </c>
      <c r="E34" s="176" t="s">
        <v>577</v>
      </c>
      <c r="F34" s="172">
        <v>2.1</v>
      </c>
      <c r="G34" s="172" t="s">
        <v>559</v>
      </c>
      <c r="H34" s="173">
        <v>1</v>
      </c>
      <c r="I34" s="193">
        <v>1</v>
      </c>
      <c r="J34" s="172">
        <v>3.25</v>
      </c>
      <c r="K34" s="174">
        <v>80</v>
      </c>
      <c r="L34" s="172"/>
      <c r="M34" s="174">
        <f t="shared" si="9"/>
        <v>260</v>
      </c>
      <c r="N34" s="173">
        <v>1</v>
      </c>
      <c r="O34" s="193">
        <v>1</v>
      </c>
      <c r="P34" s="173">
        <f t="shared" si="10"/>
        <v>5.3214285714285712</v>
      </c>
      <c r="Q34" s="174">
        <v>80</v>
      </c>
      <c r="R34" s="172"/>
      <c r="S34" s="174">
        <f t="shared" si="1"/>
        <v>425.71428571428567</v>
      </c>
      <c r="T34" s="193">
        <f t="shared" si="11"/>
        <v>0.26174496644295303</v>
      </c>
      <c r="U34" s="174">
        <f t="shared" si="7"/>
        <v>111.42857142857142</v>
      </c>
      <c r="V34" s="193"/>
      <c r="W34" s="174">
        <f t="shared" si="8"/>
        <v>0</v>
      </c>
    </row>
    <row r="35" spans="2:23" ht="30" x14ac:dyDescent="0.25">
      <c r="B35" s="138"/>
      <c r="C35" s="171" t="s">
        <v>571</v>
      </c>
      <c r="D35" s="172" t="s">
        <v>25</v>
      </c>
      <c r="E35" s="176" t="s">
        <v>578</v>
      </c>
      <c r="F35" s="172">
        <v>2.11</v>
      </c>
      <c r="G35" s="172" t="s">
        <v>559</v>
      </c>
      <c r="H35" s="173">
        <v>1</v>
      </c>
      <c r="I35" s="193">
        <v>1</v>
      </c>
      <c r="J35" s="172">
        <v>3.25</v>
      </c>
      <c r="K35" s="174">
        <v>200</v>
      </c>
      <c r="L35" s="172"/>
      <c r="M35" s="174">
        <f t="shared" si="9"/>
        <v>650</v>
      </c>
      <c r="N35" s="173">
        <v>1</v>
      </c>
      <c r="O35" s="193">
        <v>1</v>
      </c>
      <c r="P35" s="173">
        <f t="shared" si="10"/>
        <v>5.3214285714285712</v>
      </c>
      <c r="Q35" s="174">
        <v>200</v>
      </c>
      <c r="R35" s="172"/>
      <c r="S35" s="174">
        <f t="shared" si="1"/>
        <v>1064.2857142857142</v>
      </c>
      <c r="T35" s="193">
        <f t="shared" si="11"/>
        <v>0.26174496644295303</v>
      </c>
      <c r="U35" s="174">
        <f t="shared" si="7"/>
        <v>278.57142857142856</v>
      </c>
      <c r="V35" s="193"/>
      <c r="W35" s="174">
        <f t="shared" si="8"/>
        <v>0</v>
      </c>
    </row>
    <row r="36" spans="2:23" ht="30" x14ac:dyDescent="0.25">
      <c r="B36" s="138"/>
      <c r="C36" s="171" t="s">
        <v>571</v>
      </c>
      <c r="D36" s="172" t="s">
        <v>25</v>
      </c>
      <c r="E36" s="175" t="s">
        <v>593</v>
      </c>
      <c r="F36" s="172">
        <v>2.12</v>
      </c>
      <c r="G36" s="172" t="s">
        <v>559</v>
      </c>
      <c r="H36" s="173">
        <v>1</v>
      </c>
      <c r="I36" s="193">
        <v>1</v>
      </c>
      <c r="J36" s="172">
        <v>3.25</v>
      </c>
      <c r="K36" s="174">
        <v>300</v>
      </c>
      <c r="L36" s="172"/>
      <c r="M36" s="174">
        <f t="shared" si="9"/>
        <v>975</v>
      </c>
      <c r="N36" s="173">
        <v>1</v>
      </c>
      <c r="O36" s="193">
        <v>1</v>
      </c>
      <c r="P36" s="173">
        <f t="shared" si="10"/>
        <v>5.3214285714285712</v>
      </c>
      <c r="Q36" s="174">
        <v>300</v>
      </c>
      <c r="R36" s="172"/>
      <c r="S36" s="174">
        <f t="shared" si="1"/>
        <v>1596.4285714285713</v>
      </c>
      <c r="T36" s="193">
        <f t="shared" si="11"/>
        <v>0.26174496644295303</v>
      </c>
      <c r="U36" s="174">
        <f t="shared" si="7"/>
        <v>417.85714285714283</v>
      </c>
      <c r="V36" s="193"/>
      <c r="W36" s="174">
        <f t="shared" si="8"/>
        <v>0</v>
      </c>
    </row>
    <row r="37" spans="2:23" ht="30" x14ac:dyDescent="0.25">
      <c r="B37" s="138"/>
      <c r="C37" s="171" t="s">
        <v>571</v>
      </c>
      <c r="D37" s="172" t="s">
        <v>25</v>
      </c>
      <c r="E37" s="175" t="s">
        <v>579</v>
      </c>
      <c r="F37" s="172">
        <v>2.13</v>
      </c>
      <c r="G37" s="172" t="s">
        <v>559</v>
      </c>
      <c r="H37" s="173">
        <v>1</v>
      </c>
      <c r="I37" s="193">
        <v>1</v>
      </c>
      <c r="J37" s="172">
        <v>3.25</v>
      </c>
      <c r="K37" s="174">
        <v>301</v>
      </c>
      <c r="L37" s="172"/>
      <c r="M37" s="174">
        <f t="shared" si="9"/>
        <v>978.25</v>
      </c>
      <c r="N37" s="173">
        <v>1</v>
      </c>
      <c r="O37" s="193">
        <v>1</v>
      </c>
      <c r="P37" s="173">
        <f t="shared" si="10"/>
        <v>5.3214285714285712</v>
      </c>
      <c r="Q37" s="174">
        <v>301</v>
      </c>
      <c r="R37" s="172"/>
      <c r="S37" s="174">
        <f t="shared" si="1"/>
        <v>1601.75</v>
      </c>
      <c r="T37" s="193">
        <f t="shared" si="11"/>
        <v>0.26174496644295303</v>
      </c>
      <c r="U37" s="174">
        <f t="shared" si="7"/>
        <v>419.25</v>
      </c>
      <c r="V37" s="193"/>
      <c r="W37" s="174">
        <f t="shared" si="8"/>
        <v>0</v>
      </c>
    </row>
    <row r="38" spans="2:23" ht="30" x14ac:dyDescent="0.25">
      <c r="B38" s="138"/>
      <c r="C38" s="171" t="s">
        <v>571</v>
      </c>
      <c r="D38" s="172" t="s">
        <v>25</v>
      </c>
      <c r="E38" s="176" t="s">
        <v>580</v>
      </c>
      <c r="F38" s="172">
        <v>2.14</v>
      </c>
      <c r="G38" s="172" t="s">
        <v>559</v>
      </c>
      <c r="H38" s="173">
        <v>1</v>
      </c>
      <c r="I38" s="193">
        <v>1</v>
      </c>
      <c r="J38" s="172">
        <v>3.25</v>
      </c>
      <c r="K38" s="174">
        <v>129</v>
      </c>
      <c r="L38" s="172"/>
      <c r="M38" s="174">
        <f>H38*I38*J38*K38</f>
        <v>419.25</v>
      </c>
      <c r="N38" s="173">
        <v>1</v>
      </c>
      <c r="O38" s="193">
        <v>1</v>
      </c>
      <c r="P38" s="173">
        <f t="shared" si="10"/>
        <v>5.3214285714285712</v>
      </c>
      <c r="Q38" s="174">
        <v>129</v>
      </c>
      <c r="R38" s="172"/>
      <c r="S38" s="174">
        <f>N38*O38*P38*Q38</f>
        <v>686.46428571428567</v>
      </c>
      <c r="T38" s="193">
        <f t="shared" si="11"/>
        <v>0.26174496644295303</v>
      </c>
      <c r="U38" s="174">
        <f t="shared" si="7"/>
        <v>179.67857142857142</v>
      </c>
      <c r="V38" s="193"/>
      <c r="W38" s="174">
        <f t="shared" si="8"/>
        <v>0</v>
      </c>
    </row>
    <row r="39" spans="2:23" ht="100.15" customHeight="1" x14ac:dyDescent="0.25">
      <c r="B39" s="138"/>
      <c r="C39" s="177"/>
      <c r="D39" s="172"/>
      <c r="E39" s="176" t="s">
        <v>581</v>
      </c>
      <c r="F39" s="172"/>
      <c r="G39" s="172"/>
      <c r="H39" s="172"/>
      <c r="I39" s="193"/>
      <c r="J39" s="172"/>
      <c r="K39" s="174"/>
      <c r="L39" s="172"/>
      <c r="M39" s="174"/>
      <c r="N39" s="172"/>
      <c r="O39" s="193"/>
      <c r="P39" s="173"/>
      <c r="Q39" s="174"/>
      <c r="R39" s="172"/>
      <c r="S39" s="174"/>
      <c r="T39" s="193"/>
      <c r="U39" s="174"/>
      <c r="V39" s="193"/>
      <c r="W39" s="174"/>
    </row>
    <row r="40" spans="2:23" x14ac:dyDescent="0.25">
      <c r="B40" s="138"/>
      <c r="C40" s="177" t="s">
        <v>582</v>
      </c>
      <c r="D40" s="172" t="s">
        <v>25</v>
      </c>
      <c r="E40" s="138" t="s">
        <v>598</v>
      </c>
      <c r="F40" s="172"/>
      <c r="G40" s="172"/>
      <c r="H40" s="172">
        <v>2</v>
      </c>
      <c r="I40" s="193">
        <v>1</v>
      </c>
      <c r="J40" s="172">
        <v>3.25</v>
      </c>
      <c r="K40" s="174">
        <v>1760</v>
      </c>
      <c r="L40" s="172"/>
      <c r="M40" s="174">
        <f>H40*I40*J40*K40</f>
        <v>11440</v>
      </c>
      <c r="N40" s="172">
        <v>2</v>
      </c>
      <c r="O40" s="193">
        <v>1</v>
      </c>
      <c r="P40" s="173">
        <f>$D$66</f>
        <v>5.3214285714285712</v>
      </c>
      <c r="Q40" s="174">
        <v>1760</v>
      </c>
      <c r="R40" s="172"/>
      <c r="S40" s="174">
        <f>N40*O40*P40*Q40</f>
        <v>18731.428571428569</v>
      </c>
      <c r="T40" s="193">
        <f>$D$71</f>
        <v>0.26174496644295303</v>
      </c>
      <c r="U40" s="174">
        <f t="shared" ref="U40:U49" si="12">S40*T40</f>
        <v>4902.8571428571422</v>
      </c>
      <c r="V40" s="193"/>
      <c r="W40" s="174">
        <f t="shared" ref="W40:W49" si="13">S40*V40</f>
        <v>0</v>
      </c>
    </row>
    <row r="41" spans="2:23" x14ac:dyDescent="0.25">
      <c r="B41" s="138"/>
      <c r="C41" s="177" t="s">
        <v>582</v>
      </c>
      <c r="D41" s="172" t="s">
        <v>25</v>
      </c>
      <c r="E41" s="138" t="s">
        <v>583</v>
      </c>
      <c r="F41" s="172"/>
      <c r="G41" s="172"/>
      <c r="H41" s="172">
        <v>1</v>
      </c>
      <c r="I41" s="193">
        <v>1</v>
      </c>
      <c r="J41" s="172">
        <v>1</v>
      </c>
      <c r="K41" s="174">
        <v>6000</v>
      </c>
      <c r="L41" s="172"/>
      <c r="M41" s="174">
        <f t="shared" ref="M41:M48" si="14">H41*I41*J41*K41</f>
        <v>6000</v>
      </c>
      <c r="N41" s="172">
        <v>1</v>
      </c>
      <c r="O41" s="193">
        <v>1</v>
      </c>
      <c r="P41" s="173">
        <v>1</v>
      </c>
      <c r="Q41" s="174">
        <v>6000</v>
      </c>
      <c r="R41" s="172"/>
      <c r="S41" s="174">
        <f t="shared" ref="S41:S48" si="15">N41*O41*P41*Q41</f>
        <v>6000</v>
      </c>
      <c r="T41" s="193">
        <v>0</v>
      </c>
      <c r="U41" s="174">
        <f t="shared" si="12"/>
        <v>0</v>
      </c>
      <c r="V41" s="193"/>
      <c r="W41" s="174">
        <f t="shared" si="13"/>
        <v>0</v>
      </c>
    </row>
    <row r="42" spans="2:23" x14ac:dyDescent="0.25">
      <c r="B42" s="138"/>
      <c r="C42" s="177" t="s">
        <v>582</v>
      </c>
      <c r="D42" s="172" t="s">
        <v>25</v>
      </c>
      <c r="E42" s="138" t="s">
        <v>584</v>
      </c>
      <c r="F42" s="172"/>
      <c r="G42" s="172"/>
      <c r="H42" s="172">
        <v>1</v>
      </c>
      <c r="I42" s="193">
        <v>1</v>
      </c>
      <c r="J42" s="172">
        <v>1</v>
      </c>
      <c r="K42" s="174">
        <v>5720</v>
      </c>
      <c r="L42" s="172"/>
      <c r="M42" s="174">
        <f t="shared" si="14"/>
        <v>5720</v>
      </c>
      <c r="N42" s="172">
        <v>1</v>
      </c>
      <c r="O42" s="193">
        <v>1</v>
      </c>
      <c r="P42" s="173">
        <v>1</v>
      </c>
      <c r="Q42" s="174">
        <v>5720</v>
      </c>
      <c r="R42" s="172"/>
      <c r="S42" s="174">
        <f t="shared" si="15"/>
        <v>5720</v>
      </c>
      <c r="T42" s="193">
        <v>0.2</v>
      </c>
      <c r="U42" s="174">
        <f t="shared" si="12"/>
        <v>1144</v>
      </c>
      <c r="V42" s="193"/>
      <c r="W42" s="174">
        <f t="shared" si="13"/>
        <v>0</v>
      </c>
    </row>
    <row r="43" spans="2:23" x14ac:dyDescent="0.25">
      <c r="B43" s="138"/>
      <c r="C43" s="177" t="s">
        <v>582</v>
      </c>
      <c r="D43" s="172" t="s">
        <v>25</v>
      </c>
      <c r="E43" s="138" t="s">
        <v>585</v>
      </c>
      <c r="F43" s="172"/>
      <c r="G43" s="172"/>
      <c r="H43" s="172">
        <v>1</v>
      </c>
      <c r="I43" s="193">
        <v>1</v>
      </c>
      <c r="J43" s="172">
        <v>1</v>
      </c>
      <c r="K43" s="174">
        <v>425</v>
      </c>
      <c r="L43" s="172"/>
      <c r="M43" s="174">
        <f t="shared" si="14"/>
        <v>425</v>
      </c>
      <c r="N43" s="172">
        <v>1</v>
      </c>
      <c r="O43" s="193">
        <v>1</v>
      </c>
      <c r="P43" s="173">
        <v>1</v>
      </c>
      <c r="Q43" s="174">
        <v>425</v>
      </c>
      <c r="R43" s="172"/>
      <c r="S43" s="174">
        <f t="shared" si="15"/>
        <v>425</v>
      </c>
      <c r="T43" s="193">
        <v>0</v>
      </c>
      <c r="U43" s="174">
        <f t="shared" si="12"/>
        <v>0</v>
      </c>
      <c r="V43" s="193"/>
      <c r="W43" s="174">
        <f t="shared" si="13"/>
        <v>0</v>
      </c>
    </row>
    <row r="44" spans="2:23" x14ac:dyDescent="0.25">
      <c r="B44" s="138"/>
      <c r="C44" s="177" t="s">
        <v>582</v>
      </c>
      <c r="D44" s="172" t="s">
        <v>25</v>
      </c>
      <c r="E44" s="138" t="s">
        <v>586</v>
      </c>
      <c r="F44" s="172"/>
      <c r="G44" s="172"/>
      <c r="H44" s="172">
        <v>1</v>
      </c>
      <c r="I44" s="193">
        <v>1</v>
      </c>
      <c r="J44" s="172">
        <v>1</v>
      </c>
      <c r="K44" s="174">
        <v>1000</v>
      </c>
      <c r="L44" s="172"/>
      <c r="M44" s="174">
        <f t="shared" si="14"/>
        <v>1000</v>
      </c>
      <c r="N44" s="172">
        <v>1</v>
      </c>
      <c r="O44" s="193">
        <v>1</v>
      </c>
      <c r="P44" s="173">
        <v>1</v>
      </c>
      <c r="Q44" s="174">
        <v>1000</v>
      </c>
      <c r="R44" s="172"/>
      <c r="S44" s="174">
        <f t="shared" si="15"/>
        <v>1000</v>
      </c>
      <c r="T44" s="193">
        <v>0</v>
      </c>
      <c r="U44" s="174">
        <f t="shared" si="12"/>
        <v>0</v>
      </c>
      <c r="V44" s="193"/>
      <c r="W44" s="174">
        <f t="shared" si="13"/>
        <v>0</v>
      </c>
    </row>
    <row r="45" spans="2:23" x14ac:dyDescent="0.25">
      <c r="B45" s="138"/>
      <c r="C45" s="177" t="s">
        <v>582</v>
      </c>
      <c r="D45" s="172" t="s">
        <v>25</v>
      </c>
      <c r="E45" s="138" t="s">
        <v>587</v>
      </c>
      <c r="F45" s="172"/>
      <c r="G45" s="172"/>
      <c r="H45" s="172">
        <v>0</v>
      </c>
      <c r="I45" s="193">
        <v>1</v>
      </c>
      <c r="J45" s="172">
        <v>1</v>
      </c>
      <c r="K45" s="174">
        <v>3275.5</v>
      </c>
      <c r="L45" s="172"/>
      <c r="M45" s="174">
        <f t="shared" si="14"/>
        <v>0</v>
      </c>
      <c r="N45" s="172">
        <v>0</v>
      </c>
      <c r="O45" s="193">
        <v>1</v>
      </c>
      <c r="P45" s="173">
        <v>1</v>
      </c>
      <c r="Q45" s="174">
        <v>3275.5</v>
      </c>
      <c r="R45" s="172"/>
      <c r="S45" s="174">
        <f t="shared" si="15"/>
        <v>0</v>
      </c>
      <c r="T45" s="193">
        <v>0</v>
      </c>
      <c r="U45" s="174">
        <f t="shared" si="12"/>
        <v>0</v>
      </c>
      <c r="V45" s="193"/>
      <c r="W45" s="174">
        <f t="shared" si="13"/>
        <v>0</v>
      </c>
    </row>
    <row r="46" spans="2:23" x14ac:dyDescent="0.25">
      <c r="B46" s="138"/>
      <c r="C46" s="177" t="s">
        <v>582</v>
      </c>
      <c r="D46" s="172" t="s">
        <v>25</v>
      </c>
      <c r="E46" s="138" t="s">
        <v>588</v>
      </c>
      <c r="F46" s="172"/>
      <c r="G46" s="172"/>
      <c r="H46" s="172">
        <v>1</v>
      </c>
      <c r="I46" s="193">
        <v>1</v>
      </c>
      <c r="J46" s="172">
        <v>1</v>
      </c>
      <c r="K46" s="174">
        <v>3000</v>
      </c>
      <c r="L46" s="172"/>
      <c r="M46" s="174">
        <f t="shared" si="14"/>
        <v>3000</v>
      </c>
      <c r="N46" s="172">
        <v>1</v>
      </c>
      <c r="O46" s="193">
        <v>1</v>
      </c>
      <c r="P46" s="173">
        <v>1</v>
      </c>
      <c r="Q46" s="174">
        <v>3000</v>
      </c>
      <c r="R46" s="172"/>
      <c r="S46" s="174">
        <f t="shared" si="15"/>
        <v>3000</v>
      </c>
      <c r="T46" s="193">
        <v>0.25</v>
      </c>
      <c r="U46" s="174">
        <f t="shared" si="12"/>
        <v>750</v>
      </c>
      <c r="V46" s="193"/>
      <c r="W46" s="174">
        <f t="shared" si="13"/>
        <v>0</v>
      </c>
    </row>
    <row r="47" spans="2:23" x14ac:dyDescent="0.25">
      <c r="B47" s="138"/>
      <c r="C47" s="177" t="s">
        <v>582</v>
      </c>
      <c r="D47" s="172" t="s">
        <v>25</v>
      </c>
      <c r="E47" s="138" t="s">
        <v>589</v>
      </c>
      <c r="F47" s="172"/>
      <c r="G47" s="172"/>
      <c r="H47" s="172">
        <v>1</v>
      </c>
      <c r="I47" s="193">
        <v>1</v>
      </c>
      <c r="J47" s="172">
        <v>1</v>
      </c>
      <c r="K47" s="174">
        <v>7432.47</v>
      </c>
      <c r="L47" s="172"/>
      <c r="M47" s="174">
        <f t="shared" si="14"/>
        <v>7432.47</v>
      </c>
      <c r="N47" s="172">
        <v>1</v>
      </c>
      <c r="O47" s="193">
        <v>1</v>
      </c>
      <c r="P47" s="173">
        <v>1</v>
      </c>
      <c r="Q47" s="174">
        <v>7432.47</v>
      </c>
      <c r="R47" s="172"/>
      <c r="S47" s="174">
        <f t="shared" si="15"/>
        <v>7432.47</v>
      </c>
      <c r="T47" s="193">
        <v>0.25</v>
      </c>
      <c r="U47" s="174">
        <f t="shared" si="12"/>
        <v>1858.1175000000001</v>
      </c>
      <c r="V47" s="193"/>
      <c r="W47" s="174">
        <f t="shared" si="13"/>
        <v>0</v>
      </c>
    </row>
    <row r="48" spans="2:23" x14ac:dyDescent="0.25">
      <c r="B48" s="138"/>
      <c r="C48" s="177" t="s">
        <v>582</v>
      </c>
      <c r="D48" s="172" t="s">
        <v>25</v>
      </c>
      <c r="E48" s="138" t="s">
        <v>590</v>
      </c>
      <c r="F48" s="172"/>
      <c r="G48" s="172"/>
      <c r="H48" s="172">
        <v>1</v>
      </c>
      <c r="I48" s="193">
        <v>1</v>
      </c>
      <c r="J48" s="172">
        <v>1</v>
      </c>
      <c r="K48" s="174">
        <v>72716.009999999995</v>
      </c>
      <c r="L48" s="172"/>
      <c r="M48" s="174">
        <f t="shared" si="14"/>
        <v>72716.009999999995</v>
      </c>
      <c r="N48" s="172">
        <v>1</v>
      </c>
      <c r="O48" s="193">
        <v>1</v>
      </c>
      <c r="P48" s="173">
        <v>1</v>
      </c>
      <c r="Q48" s="174">
        <v>72716.009999999995</v>
      </c>
      <c r="R48" s="172"/>
      <c r="S48" s="174">
        <f t="shared" si="15"/>
        <v>72716.009999999995</v>
      </c>
      <c r="T48" s="193">
        <f>$D$71</f>
        <v>0.26174496644295303</v>
      </c>
      <c r="U48" s="174">
        <f t="shared" si="12"/>
        <v>19033.049597315436</v>
      </c>
      <c r="V48" s="193"/>
      <c r="W48" s="174">
        <f t="shared" si="13"/>
        <v>0</v>
      </c>
    </row>
    <row r="49" spans="2:23" x14ac:dyDescent="0.25">
      <c r="B49" s="138"/>
      <c r="C49" s="177" t="s">
        <v>582</v>
      </c>
      <c r="D49" s="172" t="s">
        <v>25</v>
      </c>
      <c r="E49" s="138" t="s">
        <v>591</v>
      </c>
      <c r="F49" s="172"/>
      <c r="G49" s="172"/>
      <c r="H49" s="172">
        <v>1</v>
      </c>
      <c r="I49" s="193">
        <v>1</v>
      </c>
      <c r="J49" s="172">
        <v>1</v>
      </c>
      <c r="K49" s="174">
        <v>18547.2</v>
      </c>
      <c r="L49" s="172"/>
      <c r="M49" s="174">
        <f>H49*I49*J49*K49</f>
        <v>18547.2</v>
      </c>
      <c r="N49" s="172">
        <v>1</v>
      </c>
      <c r="O49" s="193">
        <v>1</v>
      </c>
      <c r="P49" s="173">
        <v>1</v>
      </c>
      <c r="Q49" s="174">
        <v>18547.2</v>
      </c>
      <c r="R49" s="172"/>
      <c r="S49" s="174">
        <f>N49*O49*P49*Q49</f>
        <v>18547.2</v>
      </c>
      <c r="T49" s="193">
        <f>$D$71</f>
        <v>0.26174496644295303</v>
      </c>
      <c r="U49" s="174">
        <f t="shared" si="12"/>
        <v>4854.6362416107386</v>
      </c>
      <c r="V49" s="193"/>
      <c r="W49" s="174">
        <f t="shared" si="13"/>
        <v>0</v>
      </c>
    </row>
    <row r="50" spans="2:23" x14ac:dyDescent="0.25">
      <c r="B50" s="138"/>
      <c r="C50" s="177" t="s">
        <v>582</v>
      </c>
      <c r="D50" s="172" t="s">
        <v>25</v>
      </c>
      <c r="E50" s="138" t="s">
        <v>616</v>
      </c>
      <c r="F50" s="172"/>
      <c r="G50" s="172"/>
      <c r="H50" s="172"/>
      <c r="I50" s="193"/>
      <c r="J50" s="172"/>
      <c r="K50" s="174"/>
      <c r="L50" s="172"/>
      <c r="M50" s="174"/>
      <c r="N50" s="172">
        <v>1</v>
      </c>
      <c r="O50" s="193">
        <v>1</v>
      </c>
      <c r="P50" s="173">
        <v>1</v>
      </c>
      <c r="Q50" s="174">
        <v>5282.45</v>
      </c>
      <c r="R50" s="172"/>
      <c r="S50" s="174">
        <f>N50*O50*P50*Q50</f>
        <v>5282.45</v>
      </c>
      <c r="T50" s="193">
        <v>1</v>
      </c>
      <c r="U50" s="174">
        <f t="shared" ref="U50" si="16">S50*T50</f>
        <v>5282.45</v>
      </c>
      <c r="V50" s="193"/>
      <c r="W50" s="174">
        <f t="shared" ref="W50" si="17">S50*V50</f>
        <v>0</v>
      </c>
    </row>
    <row r="51" spans="2:23" x14ac:dyDescent="0.25">
      <c r="B51" s="138"/>
      <c r="C51" s="177" t="s">
        <v>582</v>
      </c>
      <c r="D51" s="172" t="s">
        <v>25</v>
      </c>
      <c r="E51" s="138"/>
      <c r="F51" s="172"/>
      <c r="G51" s="172"/>
      <c r="H51" s="172"/>
      <c r="I51" s="193"/>
      <c r="J51" s="172"/>
      <c r="K51" s="174"/>
      <c r="L51" s="172"/>
      <c r="M51" s="174"/>
      <c r="N51" s="172"/>
      <c r="O51" s="193"/>
      <c r="P51" s="173"/>
      <c r="Q51" s="174"/>
      <c r="R51" s="172"/>
      <c r="S51" s="174"/>
      <c r="T51" s="193"/>
      <c r="U51" s="174"/>
      <c r="V51" s="193"/>
      <c r="W51" s="174"/>
    </row>
    <row r="52" spans="2:23" x14ac:dyDescent="0.25">
      <c r="B52" s="138"/>
      <c r="C52" s="177" t="s">
        <v>582</v>
      </c>
      <c r="D52" s="172" t="s">
        <v>25</v>
      </c>
      <c r="E52" s="138"/>
      <c r="F52" s="172"/>
      <c r="G52" s="172"/>
      <c r="H52" s="172"/>
      <c r="I52" s="193"/>
      <c r="J52" s="172"/>
      <c r="K52" s="174"/>
      <c r="L52" s="172"/>
      <c r="M52" s="174"/>
      <c r="N52" s="172"/>
      <c r="O52" s="193"/>
      <c r="P52" s="173"/>
      <c r="Q52" s="174"/>
      <c r="R52" s="172"/>
      <c r="S52" s="174"/>
      <c r="T52" s="193"/>
      <c r="U52" s="174"/>
      <c r="V52" s="193"/>
      <c r="W52" s="174"/>
    </row>
    <row r="53" spans="2:23" x14ac:dyDescent="0.25">
      <c r="B53" s="138"/>
      <c r="C53" s="177" t="s">
        <v>582</v>
      </c>
      <c r="D53" s="172" t="s">
        <v>25</v>
      </c>
      <c r="E53" s="138"/>
      <c r="F53" s="172"/>
      <c r="G53" s="172"/>
      <c r="H53" s="172"/>
      <c r="I53" s="193"/>
      <c r="J53" s="172"/>
      <c r="K53" s="174"/>
      <c r="L53" s="172"/>
      <c r="M53" s="174"/>
      <c r="N53" s="172"/>
      <c r="O53" s="193"/>
      <c r="P53" s="173"/>
      <c r="Q53" s="174"/>
      <c r="R53" s="172"/>
      <c r="S53" s="174"/>
      <c r="T53" s="193"/>
      <c r="U53" s="174"/>
      <c r="V53" s="193"/>
      <c r="W53" s="174"/>
    </row>
    <row r="54" spans="2:23" x14ac:dyDescent="0.25">
      <c r="B54" s="138"/>
      <c r="C54" s="177" t="s">
        <v>582</v>
      </c>
      <c r="D54" s="172" t="s">
        <v>25</v>
      </c>
      <c r="E54" s="138"/>
      <c r="F54" s="172"/>
      <c r="G54" s="172"/>
      <c r="H54" s="172"/>
      <c r="I54" s="193"/>
      <c r="J54" s="172"/>
      <c r="K54" s="174"/>
      <c r="L54" s="172"/>
      <c r="M54" s="174"/>
      <c r="N54" s="172"/>
      <c r="O54" s="193"/>
      <c r="P54" s="173"/>
      <c r="Q54" s="174"/>
      <c r="R54" s="172"/>
      <c r="S54" s="174"/>
      <c r="T54" s="193"/>
      <c r="U54" s="174"/>
      <c r="V54" s="193"/>
      <c r="W54" s="174"/>
    </row>
    <row r="55" spans="2:23" x14ac:dyDescent="0.25">
      <c r="B55" s="138"/>
      <c r="C55" s="177" t="s">
        <v>582</v>
      </c>
      <c r="D55" s="172" t="s">
        <v>25</v>
      </c>
      <c r="E55" s="138"/>
      <c r="F55" s="172"/>
      <c r="G55" s="172"/>
      <c r="H55" s="172"/>
      <c r="I55" s="193"/>
      <c r="J55" s="172"/>
      <c r="K55" s="174"/>
      <c r="L55" s="172"/>
      <c r="M55" s="174"/>
      <c r="N55" s="172"/>
      <c r="O55" s="193"/>
      <c r="P55" s="173"/>
      <c r="Q55" s="174"/>
      <c r="R55" s="172"/>
      <c r="S55" s="174"/>
      <c r="T55" s="193"/>
      <c r="U55" s="174"/>
      <c r="V55" s="193"/>
      <c r="W55" s="174"/>
    </row>
    <row r="56" spans="2:23" ht="15.75" thickBot="1" x14ac:dyDescent="0.3">
      <c r="B56" s="178"/>
      <c r="C56" s="179"/>
      <c r="D56" s="180"/>
      <c r="E56" s="178"/>
      <c r="F56" s="180"/>
      <c r="G56" s="180"/>
      <c r="H56" s="180"/>
      <c r="I56" s="194"/>
      <c r="J56" s="180"/>
      <c r="K56" s="181"/>
      <c r="L56" s="180"/>
      <c r="M56" s="181"/>
      <c r="N56" s="180"/>
      <c r="O56" s="194"/>
      <c r="P56" s="226"/>
      <c r="Q56" s="181"/>
      <c r="R56" s="180"/>
      <c r="S56" s="181"/>
      <c r="T56" s="194"/>
      <c r="U56" s="181"/>
      <c r="V56" s="194"/>
      <c r="W56" s="181"/>
    </row>
    <row r="57" spans="2:23" ht="27" customHeight="1" thickBot="1" x14ac:dyDescent="0.3">
      <c r="B57" s="86"/>
      <c r="C57" s="182"/>
      <c r="D57" s="183"/>
      <c r="E57" s="86"/>
      <c r="F57" s="183"/>
      <c r="G57" s="183"/>
      <c r="H57" s="183"/>
      <c r="I57" s="195"/>
      <c r="J57" s="183"/>
      <c r="K57" s="230"/>
      <c r="L57" s="187" t="s">
        <v>5</v>
      </c>
      <c r="M57" s="188">
        <f>SUM(M10:M55)</f>
        <v>207657.78750000003</v>
      </c>
      <c r="N57" s="183"/>
      <c r="O57" s="195"/>
      <c r="P57" s="227"/>
      <c r="Q57" s="230"/>
      <c r="R57" s="187" t="s">
        <v>5</v>
      </c>
      <c r="S57" s="188">
        <f>SUM(S10:S55)</f>
        <v>272098.39392857143</v>
      </c>
      <c r="T57" s="195"/>
      <c r="U57" s="188">
        <f>SUM(U10:U55)</f>
        <v>72701.013696069043</v>
      </c>
      <c r="V57" s="195"/>
      <c r="W57" s="188">
        <f>SUM(W10:W55)</f>
        <v>0</v>
      </c>
    </row>
    <row r="58" spans="2:23" x14ac:dyDescent="0.25">
      <c r="C58"/>
      <c r="D58" s="221">
        <v>42786</v>
      </c>
      <c r="E58" t="s">
        <v>607</v>
      </c>
    </row>
    <row r="59" spans="2:23" x14ac:dyDescent="0.25">
      <c r="C59"/>
      <c r="D59" s="221">
        <v>42877</v>
      </c>
      <c r="E59" t="s">
        <v>608</v>
      </c>
    </row>
    <row r="60" spans="2:23" x14ac:dyDescent="0.25">
      <c r="C60"/>
      <c r="D60" s="223">
        <f>(D59-D58)/7</f>
        <v>13</v>
      </c>
      <c r="E60" t="s">
        <v>609</v>
      </c>
    </row>
    <row r="61" spans="2:23" x14ac:dyDescent="0.25">
      <c r="C61"/>
      <c r="D61" s="223">
        <f>D60/4</f>
        <v>3.25</v>
      </c>
      <c r="E61" t="s">
        <v>614</v>
      </c>
    </row>
    <row r="62" spans="2:23" x14ac:dyDescent="0.25">
      <c r="C62"/>
      <c r="D62" s="222"/>
    </row>
    <row r="63" spans="2:23" x14ac:dyDescent="0.25">
      <c r="C63"/>
      <c r="D63" s="221">
        <v>42786</v>
      </c>
      <c r="E63" t="s">
        <v>610</v>
      </c>
    </row>
    <row r="64" spans="2:23" x14ac:dyDescent="0.25">
      <c r="C64"/>
      <c r="D64" s="221">
        <v>42935</v>
      </c>
      <c r="E64" t="s">
        <v>611</v>
      </c>
    </row>
    <row r="65" spans="3:5" x14ac:dyDescent="0.25">
      <c r="C65"/>
      <c r="D65" s="223">
        <f>(D64-D63)/7</f>
        <v>21.285714285714285</v>
      </c>
      <c r="E65" t="s">
        <v>609</v>
      </c>
    </row>
    <row r="66" spans="3:5" x14ac:dyDescent="0.25">
      <c r="C66"/>
      <c r="D66" s="223">
        <f>D65/4</f>
        <v>5.3214285714285712</v>
      </c>
      <c r="E66" t="s">
        <v>614</v>
      </c>
    </row>
    <row r="67" spans="3:5" x14ac:dyDescent="0.25">
      <c r="C67"/>
      <c r="D67" s="222"/>
    </row>
    <row r="68" spans="3:5" x14ac:dyDescent="0.25">
      <c r="C68"/>
      <c r="D68" s="231">
        <v>42825</v>
      </c>
      <c r="E68" t="s">
        <v>612</v>
      </c>
    </row>
    <row r="69" spans="3:5" x14ac:dyDescent="0.25">
      <c r="C69"/>
      <c r="D69" s="223">
        <f>(D68-D63)/7</f>
        <v>5.5714285714285712</v>
      </c>
      <c r="E69" t="s">
        <v>613</v>
      </c>
    </row>
    <row r="70" spans="3:5" x14ac:dyDescent="0.25">
      <c r="D70" s="223">
        <f>D69/4</f>
        <v>1.3928571428571428</v>
      </c>
      <c r="E70" t="s">
        <v>615</v>
      </c>
    </row>
    <row r="71" spans="3:5" x14ac:dyDescent="0.25">
      <c r="D71" s="191">
        <f>D70/D66</f>
        <v>0.26174496644295303</v>
      </c>
      <c r="E71" t="s">
        <v>602</v>
      </c>
    </row>
  </sheetData>
  <autoFilter ref="A8:W55" xr:uid="{00000000-0009-0000-0000-000002000000}"/>
  <mergeCells count="4">
    <mergeCell ref="N7:S7"/>
    <mergeCell ref="T7:U7"/>
    <mergeCell ref="V7:W7"/>
    <mergeCell ref="H7:M7"/>
  </mergeCells>
  <pageMargins left="0.7" right="0.7" top="0.75" bottom="0.75" header="0.3" footer="0.3"/>
  <pageSetup paperSize="8"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AE39"/>
  <sheetViews>
    <sheetView topLeftCell="B16" zoomScale="60" zoomScaleNormal="60" workbookViewId="0">
      <selection activeCell="E39" sqref="E39"/>
    </sheetView>
  </sheetViews>
  <sheetFormatPr defaultRowHeight="15" x14ac:dyDescent="0.25"/>
  <cols>
    <col min="1" max="1" width="14.5703125" hidden="1" customWidth="1"/>
    <col min="2" max="2" width="13.42578125" customWidth="1"/>
    <col min="3" max="3" width="22.7109375" customWidth="1"/>
    <col min="4" max="4" width="12.7109375" customWidth="1"/>
    <col min="5" max="5" width="83.7109375" customWidth="1"/>
    <col min="6" max="7" width="0" hidden="1" customWidth="1"/>
    <col min="8" max="8" width="18.7109375" hidden="1" customWidth="1"/>
    <col min="9" max="9" width="0" hidden="1" customWidth="1"/>
    <col min="10" max="10" width="12.28515625" hidden="1" customWidth="1"/>
    <col min="11" max="11" width="10.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4.5703125" customWidth="1"/>
    <col min="20" max="20" width="16.5703125" customWidth="1"/>
    <col min="21" max="21" width="1.7109375" style="86"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3" spans="1:31" ht="16.5" thickBot="1" x14ac:dyDescent="0.3">
      <c r="A3" s="17"/>
      <c r="B3" s="17" t="s">
        <v>377</v>
      </c>
      <c r="C3" s="19"/>
      <c r="D3" s="20"/>
      <c r="E3" s="21"/>
      <c r="F3" s="22"/>
      <c r="G3" s="22"/>
      <c r="H3" s="23"/>
      <c r="I3" s="22"/>
      <c r="J3" s="24"/>
      <c r="K3" s="22"/>
      <c r="L3" s="25"/>
      <c r="M3" s="24"/>
      <c r="N3" s="25"/>
      <c r="O3" s="26"/>
      <c r="P3" s="27"/>
      <c r="Q3" s="28"/>
      <c r="R3" s="24"/>
      <c r="S3" s="24"/>
      <c r="T3" s="24"/>
      <c r="U3" s="82"/>
    </row>
    <row r="4" spans="1:31" ht="31.15" customHeight="1" thickBot="1" x14ac:dyDescent="0.3">
      <c r="A4" s="29"/>
      <c r="B4" s="30"/>
      <c r="C4" s="31"/>
      <c r="D4" s="32"/>
      <c r="E4" s="33"/>
      <c r="F4" s="29"/>
      <c r="G4" s="29"/>
      <c r="H4" s="34"/>
      <c r="I4" s="29"/>
      <c r="J4" s="35"/>
      <c r="K4" s="262" t="s">
        <v>389</v>
      </c>
      <c r="L4" s="263"/>
      <c r="M4" s="263"/>
      <c r="N4" s="263"/>
      <c r="O4" s="263"/>
      <c r="P4" s="263"/>
      <c r="Q4" s="263"/>
      <c r="R4" s="263"/>
      <c r="S4" s="263"/>
      <c r="T4" s="264"/>
      <c r="U4" s="83"/>
      <c r="V4" s="265" t="s">
        <v>390</v>
      </c>
      <c r="W4" s="266"/>
      <c r="X4" s="266"/>
      <c r="Y4" s="267"/>
      <c r="AA4" s="268" t="s">
        <v>391</v>
      </c>
      <c r="AB4" s="269"/>
      <c r="AC4" s="270" t="s">
        <v>394</v>
      </c>
      <c r="AD4" s="271"/>
      <c r="AE4" s="154" t="s">
        <v>392</v>
      </c>
    </row>
    <row r="5" spans="1:31" ht="75.75" thickBot="1" x14ac:dyDescent="0.3">
      <c r="A5" s="37" t="s">
        <v>378</v>
      </c>
      <c r="B5" s="38" t="s">
        <v>23</v>
      </c>
      <c r="C5" s="39" t="s">
        <v>6</v>
      </c>
      <c r="D5" s="39" t="s">
        <v>7</v>
      </c>
      <c r="E5" s="37" t="s">
        <v>8</v>
      </c>
      <c r="F5" s="37" t="s">
        <v>9</v>
      </c>
      <c r="G5" s="37" t="s">
        <v>10</v>
      </c>
      <c r="H5" s="40" t="s">
        <v>11</v>
      </c>
      <c r="I5" s="37" t="s">
        <v>12</v>
      </c>
      <c r="J5" s="37" t="s">
        <v>13</v>
      </c>
      <c r="K5" s="79" t="s">
        <v>14</v>
      </c>
      <c r="L5" s="80" t="s">
        <v>15</v>
      </c>
      <c r="M5" s="79" t="s">
        <v>16</v>
      </c>
      <c r="N5" s="80" t="s">
        <v>17</v>
      </c>
      <c r="O5" s="2"/>
      <c r="P5" s="3" t="s">
        <v>18</v>
      </c>
      <c r="Q5" s="4" t="s">
        <v>19</v>
      </c>
      <c r="R5" s="4" t="s">
        <v>20</v>
      </c>
      <c r="S5" s="78" t="s">
        <v>21</v>
      </c>
      <c r="T5" s="87" t="s">
        <v>22</v>
      </c>
      <c r="U5" s="81"/>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U6" s="84"/>
      <c r="AA6" s="98"/>
      <c r="AB6" s="98"/>
      <c r="AC6" s="98"/>
      <c r="AD6" s="98"/>
    </row>
    <row r="7" spans="1:31" ht="15.75" thickBot="1" x14ac:dyDescent="0.3">
      <c r="A7" s="22"/>
      <c r="B7" s="5" t="s">
        <v>23</v>
      </c>
      <c r="C7" s="6" t="s">
        <v>308</v>
      </c>
      <c r="D7" s="7" t="s">
        <v>379</v>
      </c>
      <c r="E7" s="8"/>
      <c r="F7" s="9"/>
      <c r="G7" s="9"/>
      <c r="H7" s="10"/>
      <c r="I7" s="9"/>
      <c r="J7" s="11"/>
      <c r="K7" s="12"/>
      <c r="L7" s="51"/>
      <c r="M7" s="11"/>
      <c r="N7" s="14"/>
      <c r="O7" s="26"/>
      <c r="P7" s="24"/>
      <c r="Q7" s="50"/>
      <c r="R7" s="50"/>
      <c r="S7" s="50"/>
      <c r="T7" s="50"/>
      <c r="U7" s="84"/>
      <c r="AA7" s="98"/>
      <c r="AB7" s="98"/>
      <c r="AC7" s="98"/>
      <c r="AD7" s="98"/>
    </row>
    <row r="8" spans="1:31" ht="30.75" thickBot="1" x14ac:dyDescent="0.3">
      <c r="A8" s="22"/>
      <c r="B8" s="5" t="s">
        <v>23</v>
      </c>
      <c r="C8" s="6" t="s">
        <v>308</v>
      </c>
      <c r="D8" s="7" t="s">
        <v>25</v>
      </c>
      <c r="E8" s="8" t="s">
        <v>309</v>
      </c>
      <c r="F8" s="9"/>
      <c r="G8" s="9"/>
      <c r="H8" s="10">
        <v>1.3</v>
      </c>
      <c r="I8" s="9"/>
      <c r="J8" s="11" t="s">
        <v>310</v>
      </c>
      <c r="K8" s="12" t="s">
        <v>311</v>
      </c>
      <c r="L8" s="51">
        <v>2</v>
      </c>
      <c r="M8" s="13">
        <v>234</v>
      </c>
      <c r="N8" s="14">
        <v>468</v>
      </c>
      <c r="O8" s="26"/>
      <c r="P8" s="15" t="e">
        <f>SUMIF('[1]Planned Maint v6.2 CSV File'!A:A,J8,'[1]Planned Maint v6.2 CSV File'!I:I)</f>
        <v>#VALUE!</v>
      </c>
      <c r="Q8" s="16" t="e">
        <f>IF(J8="PROV SUM",N8,L8*P8)</f>
        <v>#VALUE!</v>
      </c>
      <c r="R8" s="52">
        <f>IF(J8="Prov Sum","",IF(MATCH(J8,'[1]Packet Rate Library'!J:J,0),VLOOKUP(J8,'[1]Packet Rate Library'!J:T,9,FALSE),""))</f>
        <v>0</v>
      </c>
      <c r="S8" s="94">
        <v>222.29999999999998</v>
      </c>
      <c r="T8" s="95">
        <f>IF(J8="SC024",N8,IF(ISERROR(S8),"",IF(J8="PROV SUM",N8,L8*S8)))</f>
        <v>444.59999999999997</v>
      </c>
      <c r="U8" s="95"/>
      <c r="V8" s="12" t="s">
        <v>311</v>
      </c>
      <c r="W8" s="51">
        <v>2</v>
      </c>
      <c r="X8" s="90">
        <v>222.29999999999998</v>
      </c>
      <c r="Y8" s="91">
        <f>W8*X8</f>
        <v>444.59999999999997</v>
      </c>
      <c r="Z8" s="26"/>
      <c r="AA8" s="100">
        <v>0</v>
      </c>
      <c r="AB8" s="101">
        <f>Y8*AA8</f>
        <v>0</v>
      </c>
      <c r="AC8" s="103">
        <v>0</v>
      </c>
      <c r="AD8" s="155">
        <f>Y8*AC8</f>
        <v>0</v>
      </c>
      <c r="AE8" s="157">
        <f>AB8-AD8</f>
        <v>0</v>
      </c>
    </row>
    <row r="9" spans="1:31" ht="15.75" thickBot="1" x14ac:dyDescent="0.3">
      <c r="A9" s="22"/>
      <c r="B9" s="5" t="s">
        <v>23</v>
      </c>
      <c r="C9" s="6" t="s">
        <v>285</v>
      </c>
      <c r="D9" s="7" t="s">
        <v>379</v>
      </c>
      <c r="E9" s="8"/>
      <c r="F9" s="9"/>
      <c r="G9" s="9"/>
      <c r="H9" s="10"/>
      <c r="I9" s="9"/>
      <c r="J9" s="11"/>
      <c r="K9" s="12"/>
      <c r="L9" s="51"/>
      <c r="M9" s="11"/>
      <c r="N9" s="14"/>
      <c r="O9" s="26"/>
      <c r="P9" s="24"/>
      <c r="Q9" s="50"/>
      <c r="R9" s="50"/>
      <c r="S9" s="96"/>
      <c r="T9" s="96"/>
      <c r="U9" s="96"/>
      <c r="V9" s="12"/>
      <c r="W9" s="51"/>
      <c r="X9" s="90"/>
      <c r="Y9" s="91"/>
      <c r="Z9" s="26"/>
      <c r="AA9" s="100"/>
      <c r="AB9" s="101"/>
      <c r="AC9" s="103"/>
      <c r="AD9" s="104"/>
      <c r="AE9" s="157"/>
    </row>
    <row r="10" spans="1:31" ht="90.75" thickBot="1" x14ac:dyDescent="0.3">
      <c r="A10" s="22"/>
      <c r="B10" s="5" t="s">
        <v>23</v>
      </c>
      <c r="C10" s="6" t="s">
        <v>285</v>
      </c>
      <c r="D10" s="7" t="s">
        <v>25</v>
      </c>
      <c r="E10" s="8" t="s">
        <v>306</v>
      </c>
      <c r="F10" s="9"/>
      <c r="G10" s="9"/>
      <c r="H10" s="10">
        <v>5.0999999999999996</v>
      </c>
      <c r="I10" s="9"/>
      <c r="J10" s="11" t="s">
        <v>307</v>
      </c>
      <c r="K10" s="12" t="s">
        <v>139</v>
      </c>
      <c r="L10" s="51">
        <v>2</v>
      </c>
      <c r="M10" s="13">
        <v>480</v>
      </c>
      <c r="N10" s="14">
        <v>960</v>
      </c>
      <c r="O10" s="26"/>
      <c r="P10" s="15" t="e">
        <f>SUMIF('[1]Planned Maint v6.2 CSV File'!A:A,J10,'[1]Planned Maint v6.2 CSV File'!I:I)</f>
        <v>#VALUE!</v>
      </c>
      <c r="Q10" s="16" t="e">
        <f>IF(J10="PROV SUM",N10,L10*P10)</f>
        <v>#VALUE!</v>
      </c>
      <c r="R10" s="52">
        <f>IF(J10="Prov Sum","",IF(MATCH(J10,'[1]Packet Rate Library'!J:J,0),VLOOKUP(J10,'[1]Packet Rate Library'!J:T,9,FALSE),""))</f>
        <v>0</v>
      </c>
      <c r="S10" s="94">
        <v>408</v>
      </c>
      <c r="T10" s="95">
        <f>IF(J10="SC024",N10,IF(ISERROR(S10),"",IF(J10="PROV SUM",N10,L10*S10)))</f>
        <v>816</v>
      </c>
      <c r="U10" s="95"/>
      <c r="V10" s="12" t="s">
        <v>139</v>
      </c>
      <c r="W10" s="51">
        <v>2</v>
      </c>
      <c r="X10" s="90">
        <v>408</v>
      </c>
      <c r="Y10" s="91">
        <f t="shared" ref="Y10:Y33" si="0">W10*X10</f>
        <v>816</v>
      </c>
      <c r="Z10" s="26"/>
      <c r="AA10" s="100">
        <v>0</v>
      </c>
      <c r="AB10" s="101">
        <f>Y10*AA10</f>
        <v>0</v>
      </c>
      <c r="AC10" s="103">
        <v>0</v>
      </c>
      <c r="AD10" s="104">
        <f t="shared" ref="AD10:AD31" si="1">Y10*AC10</f>
        <v>0</v>
      </c>
      <c r="AE10" s="157">
        <f t="shared" ref="AE10:AE34" si="2">AB10-AD10</f>
        <v>0</v>
      </c>
    </row>
    <row r="11" spans="1:31" ht="31.5" thickBot="1" x14ac:dyDescent="0.3">
      <c r="A11" s="22"/>
      <c r="B11" s="5" t="s">
        <v>23</v>
      </c>
      <c r="C11" s="6" t="s">
        <v>285</v>
      </c>
      <c r="D11" s="7" t="s">
        <v>25</v>
      </c>
      <c r="E11" s="8" t="s">
        <v>385</v>
      </c>
      <c r="F11" s="9"/>
      <c r="G11" s="9"/>
      <c r="H11" s="10">
        <v>5.3860000000000001</v>
      </c>
      <c r="I11" s="9"/>
      <c r="J11" s="11" t="s">
        <v>380</v>
      </c>
      <c r="K11" s="12" t="s">
        <v>381</v>
      </c>
      <c r="L11" s="51">
        <v>1</v>
      </c>
      <c r="M11" s="13">
        <v>200</v>
      </c>
      <c r="N11" s="14">
        <v>200</v>
      </c>
      <c r="O11" s="26"/>
      <c r="P11" s="15" t="e">
        <f>SUMIF('[1]Planned Maint v6.2 CSV File'!A:A,J11,'[1]Planned Maint v6.2 CSV File'!I:I)</f>
        <v>#VALUE!</v>
      </c>
      <c r="Q11" s="16">
        <f>IF(J11="PROV SUM",N11,L11*P11)</f>
        <v>200</v>
      </c>
      <c r="R11" s="52" t="str">
        <f>IF(J11="Prov Sum","",IF(MATCH(J11,'[1]Packet Rate Library'!J:J,0),VLOOKUP(J11,'[1]Packet Rate Library'!J:T,9,FALSE),""))</f>
        <v/>
      </c>
      <c r="S11" s="94" t="s">
        <v>382</v>
      </c>
      <c r="T11" s="95">
        <f>IF(J11="SC024",N11,IF(ISERROR(S11),"",IF(J11="PROV SUM",N11,L11*S11)))</f>
        <v>200</v>
      </c>
      <c r="U11" s="95"/>
      <c r="V11" s="12" t="s">
        <v>381</v>
      </c>
      <c r="W11" s="51">
        <v>1</v>
      </c>
      <c r="X11" s="90" t="s">
        <v>382</v>
      </c>
      <c r="Y11" s="91">
        <v>200</v>
      </c>
      <c r="Z11" s="26"/>
      <c r="AA11" s="100">
        <v>0</v>
      </c>
      <c r="AB11" s="101">
        <f>Y11*AA11</f>
        <v>0</v>
      </c>
      <c r="AC11" s="103">
        <v>0</v>
      </c>
      <c r="AD11" s="104">
        <f t="shared" si="1"/>
        <v>0</v>
      </c>
      <c r="AE11" s="157">
        <f t="shared" si="2"/>
        <v>0</v>
      </c>
    </row>
    <row r="12" spans="1:31" ht="16.5" thickBot="1" x14ac:dyDescent="0.3">
      <c r="A12" s="22"/>
      <c r="B12" s="5" t="s">
        <v>23</v>
      </c>
      <c r="C12" s="6" t="s">
        <v>285</v>
      </c>
      <c r="D12" s="7" t="s">
        <v>25</v>
      </c>
      <c r="E12" s="8" t="s">
        <v>386</v>
      </c>
      <c r="F12" s="9"/>
      <c r="G12" s="9"/>
      <c r="H12" s="10">
        <v>5.3869999999999996</v>
      </c>
      <c r="I12" s="9"/>
      <c r="J12" s="11" t="s">
        <v>380</v>
      </c>
      <c r="K12" s="12" t="s">
        <v>381</v>
      </c>
      <c r="L12" s="51">
        <v>1</v>
      </c>
      <c r="M12" s="13">
        <v>500</v>
      </c>
      <c r="N12" s="14">
        <v>500</v>
      </c>
      <c r="O12" s="26"/>
      <c r="P12" s="15" t="e">
        <f>SUMIF('[1]Planned Maint v6.2 CSV File'!A:A,J12,'[1]Planned Maint v6.2 CSV File'!I:I)</f>
        <v>#VALUE!</v>
      </c>
      <c r="Q12" s="16">
        <f>IF(J12="PROV SUM",N12,L12*P12)</f>
        <v>500</v>
      </c>
      <c r="R12" s="52" t="str">
        <f>IF(J12="Prov Sum","",IF(MATCH(J12,'[1]Packet Rate Library'!J:J,0),VLOOKUP(J12,'[1]Packet Rate Library'!J:T,9,FALSE),""))</f>
        <v/>
      </c>
      <c r="S12" s="94" t="s">
        <v>382</v>
      </c>
      <c r="T12" s="95">
        <f>IF(J12="SC024",N12,IF(ISERROR(S12),"",IF(J12="PROV SUM",N12,L12*S12)))</f>
        <v>500</v>
      </c>
      <c r="U12" s="95"/>
      <c r="V12" s="12" t="s">
        <v>381</v>
      </c>
      <c r="W12" s="51">
        <v>1</v>
      </c>
      <c r="X12" s="90" t="s">
        <v>382</v>
      </c>
      <c r="Y12" s="91">
        <v>500</v>
      </c>
      <c r="Z12" s="26"/>
      <c r="AA12" s="100">
        <v>0</v>
      </c>
      <c r="AB12" s="101">
        <f t="shared" ref="AB12:AB34" si="3">Y12*AA12</f>
        <v>0</v>
      </c>
      <c r="AC12" s="103">
        <v>0</v>
      </c>
      <c r="AD12" s="104">
        <f t="shared" si="1"/>
        <v>0</v>
      </c>
      <c r="AE12" s="157">
        <f t="shared" si="2"/>
        <v>0</v>
      </c>
    </row>
    <row r="13" spans="1:31" ht="15.75" thickBot="1" x14ac:dyDescent="0.3">
      <c r="A13" s="22"/>
      <c r="B13" s="5" t="s">
        <v>23</v>
      </c>
      <c r="C13" s="54" t="s">
        <v>189</v>
      </c>
      <c r="D13" s="7" t="s">
        <v>379</v>
      </c>
      <c r="E13" s="8"/>
      <c r="F13" s="9"/>
      <c r="G13" s="9"/>
      <c r="H13" s="10"/>
      <c r="I13" s="9"/>
      <c r="J13" s="11"/>
      <c r="K13" s="12"/>
      <c r="L13" s="51"/>
      <c r="M13" s="11"/>
      <c r="N13" s="51"/>
      <c r="O13" s="26"/>
      <c r="P13" s="35"/>
      <c r="Q13" s="55"/>
      <c r="R13" s="55"/>
      <c r="S13" s="97"/>
      <c r="T13" s="97"/>
      <c r="U13" s="97"/>
      <c r="V13" s="12"/>
      <c r="W13" s="51"/>
      <c r="X13" s="90"/>
      <c r="Y13" s="91"/>
      <c r="Z13" s="26"/>
      <c r="AA13" s="100"/>
      <c r="AB13" s="101"/>
      <c r="AC13" s="103"/>
      <c r="AD13" s="104"/>
      <c r="AE13" s="157">
        <f t="shared" si="2"/>
        <v>0</v>
      </c>
    </row>
    <row r="14" spans="1:31" ht="45.75" thickBot="1" x14ac:dyDescent="0.3">
      <c r="A14" s="22"/>
      <c r="B14" s="5" t="s">
        <v>23</v>
      </c>
      <c r="C14" s="54" t="s">
        <v>189</v>
      </c>
      <c r="D14" s="7" t="s">
        <v>25</v>
      </c>
      <c r="E14" s="8" t="s">
        <v>205</v>
      </c>
      <c r="F14" s="9"/>
      <c r="G14" s="9"/>
      <c r="H14" s="10">
        <v>6.16100000000002</v>
      </c>
      <c r="I14" s="9"/>
      <c r="J14" s="11" t="s">
        <v>206</v>
      </c>
      <c r="K14" s="12" t="s">
        <v>104</v>
      </c>
      <c r="L14" s="51">
        <v>100</v>
      </c>
      <c r="M14" s="13">
        <v>38.25</v>
      </c>
      <c r="N14" s="51">
        <v>3825</v>
      </c>
      <c r="O14" s="26"/>
      <c r="P14" s="15" t="e">
        <f>SUMIF('[1]Planned Maint v6.2 CSV File'!A:A,J14,'[1]Planned Maint v6.2 CSV File'!I:I)</f>
        <v>#VALUE!</v>
      </c>
      <c r="Q14" s="16" t="e">
        <f>IF(J14="PROV SUM",N14,L14*P14)</f>
        <v>#VALUE!</v>
      </c>
      <c r="R14" s="52">
        <f>IF(J14="Prov Sum","",IF(MATCH(J14,'[1]Packet Rate Library'!J:J,0),VLOOKUP(J14,'[1]Packet Rate Library'!J:T,9,FALSE),""))</f>
        <v>0</v>
      </c>
      <c r="S14" s="94">
        <v>27.731249999999999</v>
      </c>
      <c r="T14" s="95">
        <f>IF(J14="SC024",N14,IF(ISERROR(S14),"",IF(J14="PROV SUM",N14,L14*S14)))</f>
        <v>2773.125</v>
      </c>
      <c r="U14" s="95"/>
      <c r="V14" s="12" t="s">
        <v>104</v>
      </c>
      <c r="W14" s="51">
        <v>100</v>
      </c>
      <c r="X14" s="90">
        <v>27.731249999999999</v>
      </c>
      <c r="Y14" s="91">
        <f t="shared" si="0"/>
        <v>2773.125</v>
      </c>
      <c r="Z14" s="26"/>
      <c r="AA14" s="100">
        <v>0</v>
      </c>
      <c r="AB14" s="101">
        <f>Y14*AA14</f>
        <v>0</v>
      </c>
      <c r="AC14" s="103">
        <v>0</v>
      </c>
      <c r="AD14" s="104">
        <f t="shared" si="1"/>
        <v>0</v>
      </c>
      <c r="AE14" s="157">
        <f t="shared" si="2"/>
        <v>0</v>
      </c>
    </row>
    <row r="15" spans="1:31" ht="30.75" thickBot="1" x14ac:dyDescent="0.3">
      <c r="A15" s="22"/>
      <c r="B15" s="5" t="s">
        <v>23</v>
      </c>
      <c r="C15" s="54" t="s">
        <v>189</v>
      </c>
      <c r="D15" s="7" t="s">
        <v>25</v>
      </c>
      <c r="E15" s="8" t="s">
        <v>215</v>
      </c>
      <c r="F15" s="9"/>
      <c r="G15" s="9"/>
      <c r="H15" s="10">
        <v>6.1810000000000302</v>
      </c>
      <c r="I15" s="9"/>
      <c r="J15" s="11" t="s">
        <v>216</v>
      </c>
      <c r="K15" s="12" t="s">
        <v>79</v>
      </c>
      <c r="L15" s="51">
        <v>28</v>
      </c>
      <c r="M15" s="13">
        <v>9.5500000000000007</v>
      </c>
      <c r="N15" s="51">
        <v>267.39999999999998</v>
      </c>
      <c r="O15" s="26"/>
      <c r="P15" s="15" t="e">
        <f>SUMIF('[1]Planned Maint v6.2 CSV File'!A:A,J15,'[1]Planned Maint v6.2 CSV File'!I:I)</f>
        <v>#VALUE!</v>
      </c>
      <c r="Q15" s="16" t="e">
        <f>IF(J15="PROV SUM",N15,L15*P15)</f>
        <v>#VALUE!</v>
      </c>
      <c r="R15" s="52">
        <f>IF(J15="Prov Sum","",IF(MATCH(J15,'[1]Packet Rate Library'!J:J,0),VLOOKUP(J15,'[1]Packet Rate Library'!J:T,9,FALSE),""))</f>
        <v>0</v>
      </c>
      <c r="S15" s="94">
        <v>8.1174999999999997</v>
      </c>
      <c r="T15" s="95">
        <f>IF(J15="SC024",N15,IF(ISERROR(S15),"",IF(J15="PROV SUM",N15,L15*S15)))</f>
        <v>227.29</v>
      </c>
      <c r="U15" s="95"/>
      <c r="V15" s="12" t="s">
        <v>79</v>
      </c>
      <c r="W15" s="51">
        <v>28</v>
      </c>
      <c r="X15" s="90">
        <v>8.1174999999999997</v>
      </c>
      <c r="Y15" s="91">
        <f t="shared" si="0"/>
        <v>227.29</v>
      </c>
      <c r="Z15" s="26"/>
      <c r="AA15" s="100">
        <v>0</v>
      </c>
      <c r="AB15" s="101">
        <f>Y15*AA15</f>
        <v>0</v>
      </c>
      <c r="AC15" s="103">
        <v>0</v>
      </c>
      <c r="AD15" s="104">
        <f t="shared" si="1"/>
        <v>0</v>
      </c>
      <c r="AE15" s="157">
        <f t="shared" si="2"/>
        <v>0</v>
      </c>
    </row>
    <row r="16" spans="1:31" ht="45.75" thickBot="1" x14ac:dyDescent="0.3">
      <c r="A16" s="22"/>
      <c r="B16" s="5" t="s">
        <v>23</v>
      </c>
      <c r="C16" s="54" t="s">
        <v>189</v>
      </c>
      <c r="D16" s="7" t="s">
        <v>25</v>
      </c>
      <c r="E16" s="8" t="s">
        <v>232</v>
      </c>
      <c r="F16" s="9"/>
      <c r="G16" s="9"/>
      <c r="H16" s="10">
        <v>6.2030000000000296</v>
      </c>
      <c r="I16" s="9"/>
      <c r="J16" s="11" t="s">
        <v>233</v>
      </c>
      <c r="K16" s="12" t="s">
        <v>139</v>
      </c>
      <c r="L16" s="51">
        <v>2</v>
      </c>
      <c r="M16" s="13">
        <v>21.61</v>
      </c>
      <c r="N16" s="51">
        <v>43.22</v>
      </c>
      <c r="O16" s="26"/>
      <c r="P16" s="15" t="e">
        <f>SUMIF('[1]Planned Maint v6.2 CSV File'!A:A,J16,'[1]Planned Maint v6.2 CSV File'!I:I)</f>
        <v>#VALUE!</v>
      </c>
      <c r="Q16" s="16" t="e">
        <f>IF(J16="PROV SUM",N16,L16*P16)</f>
        <v>#VALUE!</v>
      </c>
      <c r="R16" s="52">
        <f>IF(J16="Prov Sum","",IF(MATCH(J16,'[1]Packet Rate Library'!J:J,0),VLOOKUP(J16,'[1]Packet Rate Library'!J:T,9,FALSE),""))</f>
        <v>0</v>
      </c>
      <c r="S16" s="94">
        <v>18.368499999999997</v>
      </c>
      <c r="T16" s="95">
        <f>IF(J16="SC024",N16,IF(ISERROR(S16),"",IF(J16="PROV SUM",N16,L16*S16)))</f>
        <v>36.736999999999995</v>
      </c>
      <c r="U16" s="95"/>
      <c r="V16" s="12" t="s">
        <v>139</v>
      </c>
      <c r="W16" s="51">
        <v>2</v>
      </c>
      <c r="X16" s="90">
        <v>18.368499999999997</v>
      </c>
      <c r="Y16" s="91">
        <f t="shared" si="0"/>
        <v>36.736999999999995</v>
      </c>
      <c r="Z16" s="26"/>
      <c r="AA16" s="100">
        <v>0</v>
      </c>
      <c r="AB16" s="101">
        <f t="shared" si="3"/>
        <v>0</v>
      </c>
      <c r="AC16" s="103">
        <v>0</v>
      </c>
      <c r="AD16" s="104">
        <f t="shared" si="1"/>
        <v>0</v>
      </c>
      <c r="AE16" s="157">
        <f t="shared" si="2"/>
        <v>0</v>
      </c>
    </row>
    <row r="17" spans="1:31" ht="45.75" thickBot="1" x14ac:dyDescent="0.3">
      <c r="A17" s="22"/>
      <c r="B17" s="5" t="s">
        <v>23</v>
      </c>
      <c r="C17" s="54" t="s">
        <v>189</v>
      </c>
      <c r="D17" s="7" t="s">
        <v>25</v>
      </c>
      <c r="E17" s="8" t="s">
        <v>238</v>
      </c>
      <c r="F17" s="9"/>
      <c r="G17" s="9"/>
      <c r="H17" s="10">
        <v>6.2150000000000398</v>
      </c>
      <c r="I17" s="9"/>
      <c r="J17" s="11" t="s">
        <v>239</v>
      </c>
      <c r="K17" s="12" t="s">
        <v>79</v>
      </c>
      <c r="L17" s="51">
        <v>425</v>
      </c>
      <c r="M17" s="13">
        <v>16.079999999999998</v>
      </c>
      <c r="N17" s="51">
        <v>6834</v>
      </c>
      <c r="O17" s="26"/>
      <c r="P17" s="15" t="e">
        <f>SUMIF('[1]Planned Maint v6.2 CSV File'!A:A,J17,'[1]Planned Maint v6.2 CSV File'!I:I)</f>
        <v>#VALUE!</v>
      </c>
      <c r="Q17" s="16" t="e">
        <f>IF(J17="PROV SUM",N17,L17*P17)</f>
        <v>#VALUE!</v>
      </c>
      <c r="R17" s="52">
        <f>IF(J17="Prov Sum","",IF(MATCH(J17,'[1]Packet Rate Library'!J:J,0),VLOOKUP(J17,'[1]Packet Rate Library'!J:T,9,FALSE),""))</f>
        <v>0</v>
      </c>
      <c r="S17" s="94">
        <v>13.667999999999997</v>
      </c>
      <c r="T17" s="95">
        <f>IF(J17="SC024",N17,IF(ISERROR(S17),"",IF(J17="PROV SUM",N17,L17*S17)))</f>
        <v>5808.8999999999987</v>
      </c>
      <c r="U17" s="95"/>
      <c r="V17" s="12" t="s">
        <v>79</v>
      </c>
      <c r="W17" s="51">
        <v>425</v>
      </c>
      <c r="X17" s="90">
        <v>13.667999999999997</v>
      </c>
      <c r="Y17" s="91">
        <f t="shared" si="0"/>
        <v>5808.8999999999987</v>
      </c>
      <c r="Z17" s="26"/>
      <c r="AA17" s="100">
        <v>0</v>
      </c>
      <c r="AB17" s="101">
        <f t="shared" si="3"/>
        <v>0</v>
      </c>
      <c r="AC17" s="103">
        <v>0</v>
      </c>
      <c r="AD17" s="104">
        <f t="shared" si="1"/>
        <v>0</v>
      </c>
      <c r="AE17" s="157">
        <f t="shared" si="2"/>
        <v>0</v>
      </c>
    </row>
    <row r="18" spans="1:31" ht="30.75" thickBot="1" x14ac:dyDescent="0.3">
      <c r="A18" s="22"/>
      <c r="B18" s="5" t="s">
        <v>23</v>
      </c>
      <c r="C18" s="54" t="s">
        <v>189</v>
      </c>
      <c r="D18" s="7" t="s">
        <v>25</v>
      </c>
      <c r="E18" s="8" t="s">
        <v>246</v>
      </c>
      <c r="F18" s="9"/>
      <c r="G18" s="9"/>
      <c r="H18" s="10">
        <v>6.2280000000000397</v>
      </c>
      <c r="I18" s="9"/>
      <c r="J18" s="11" t="s">
        <v>247</v>
      </c>
      <c r="K18" s="12" t="s">
        <v>104</v>
      </c>
      <c r="L18" s="51">
        <v>192</v>
      </c>
      <c r="M18" s="13">
        <v>1.21</v>
      </c>
      <c r="N18" s="51">
        <v>232.32</v>
      </c>
      <c r="O18" s="26"/>
      <c r="P18" s="15" t="e">
        <f>SUMIF('[1]Planned Maint v6.2 CSV File'!A:A,J18,'[1]Planned Maint v6.2 CSV File'!I:I)</f>
        <v>#VALUE!</v>
      </c>
      <c r="Q18" s="16" t="e">
        <f>IF(J18="PROV SUM",N18,L18*P18)</f>
        <v>#VALUE!</v>
      </c>
      <c r="R18" s="52">
        <f>IF(J18="Prov Sum","",IF(MATCH(J18,'[1]Packet Rate Library'!J:J,0),VLOOKUP(J18,'[1]Packet Rate Library'!J:T,9,FALSE),""))</f>
        <v>0</v>
      </c>
      <c r="S18" s="94">
        <v>1.0285</v>
      </c>
      <c r="T18" s="95">
        <f>IF(J18="SC024",N18,IF(ISERROR(S18),"",IF(J18="PROV SUM",N18,L18*S18)))</f>
        <v>197.47199999999998</v>
      </c>
      <c r="U18" s="95"/>
      <c r="V18" s="12" t="s">
        <v>104</v>
      </c>
      <c r="W18" s="51">
        <v>192</v>
      </c>
      <c r="X18" s="90">
        <v>1.0285</v>
      </c>
      <c r="Y18" s="91">
        <f t="shared" si="0"/>
        <v>197.47199999999998</v>
      </c>
      <c r="Z18" s="26"/>
      <c r="AA18" s="100">
        <v>0</v>
      </c>
      <c r="AB18" s="101">
        <f t="shared" si="3"/>
        <v>0</v>
      </c>
      <c r="AC18" s="103">
        <v>0</v>
      </c>
      <c r="AD18" s="104">
        <f t="shared" si="1"/>
        <v>0</v>
      </c>
      <c r="AE18" s="157">
        <f t="shared" si="2"/>
        <v>0</v>
      </c>
    </row>
    <row r="19" spans="1:31" ht="15.75" thickBot="1" x14ac:dyDescent="0.3">
      <c r="A19" s="22"/>
      <c r="B19" s="5" t="s">
        <v>23</v>
      </c>
      <c r="C19" s="54" t="s">
        <v>72</v>
      </c>
      <c r="D19" s="7" t="s">
        <v>379</v>
      </c>
      <c r="E19" s="8"/>
      <c r="F19" s="9"/>
      <c r="G19" s="9"/>
      <c r="H19" s="10"/>
      <c r="I19" s="9"/>
      <c r="J19" s="11"/>
      <c r="K19" s="12"/>
      <c r="L19" s="51"/>
      <c r="M19" s="11"/>
      <c r="N19" s="51"/>
      <c r="O19" s="56"/>
      <c r="P19" s="35"/>
      <c r="Q19" s="55"/>
      <c r="R19" s="55"/>
      <c r="S19" s="97"/>
      <c r="T19" s="97"/>
      <c r="U19" s="97"/>
      <c r="V19" s="12"/>
      <c r="W19" s="51"/>
      <c r="X19" s="90"/>
      <c r="Y19" s="91"/>
      <c r="Z19" s="56"/>
      <c r="AA19" s="100"/>
      <c r="AB19" s="101"/>
      <c r="AC19" s="103"/>
      <c r="AD19" s="104"/>
      <c r="AE19" s="157">
        <f t="shared" si="2"/>
        <v>0</v>
      </c>
    </row>
    <row r="20" spans="1:31" ht="60.75" thickBot="1" x14ac:dyDescent="0.3">
      <c r="A20" s="22"/>
      <c r="B20" s="5" t="s">
        <v>23</v>
      </c>
      <c r="C20" s="54" t="s">
        <v>72</v>
      </c>
      <c r="D20" s="7" t="s">
        <v>25</v>
      </c>
      <c r="E20" s="8" t="s">
        <v>85</v>
      </c>
      <c r="F20" s="9"/>
      <c r="G20" s="9"/>
      <c r="H20" s="10">
        <v>3.8800000000000101</v>
      </c>
      <c r="I20" s="9"/>
      <c r="J20" s="11" t="s">
        <v>86</v>
      </c>
      <c r="K20" s="12" t="s">
        <v>79</v>
      </c>
      <c r="L20" s="51">
        <v>580</v>
      </c>
      <c r="M20" s="13">
        <v>30.56</v>
      </c>
      <c r="N20" s="51">
        <v>17724.8</v>
      </c>
      <c r="O20" s="56"/>
      <c r="P20" s="15" t="e">
        <f>SUMIF('[1]Planned Maint v6.2 CSV File'!A:A,J20,'[1]Planned Maint v6.2 CSV File'!I:I)</f>
        <v>#VALUE!</v>
      </c>
      <c r="Q20" s="16" t="e">
        <f>IF(J20="PROV SUM",N20,L20*P20)</f>
        <v>#VALUE!</v>
      </c>
      <c r="R20" s="52">
        <f>IF(J20="Prov Sum","",IF(MATCH(J20,'[1]Packet Rate Library'!J:J,0),VLOOKUP(J20,'[1]Packet Rate Library'!J:T,9,FALSE),""))</f>
        <v>0</v>
      </c>
      <c r="S20" s="94">
        <v>24.448</v>
      </c>
      <c r="T20" s="95">
        <f>IF(J20="SC024",N20,IF(ISERROR(S20),"",IF(J20="PROV SUM",N20,L20*S20)))</f>
        <v>14179.84</v>
      </c>
      <c r="U20" s="95"/>
      <c r="V20" s="12" t="s">
        <v>79</v>
      </c>
      <c r="W20" s="51">
        <v>580</v>
      </c>
      <c r="X20" s="90">
        <v>24.448</v>
      </c>
      <c r="Y20" s="91">
        <f t="shared" si="0"/>
        <v>14179.84</v>
      </c>
      <c r="Z20" s="56"/>
      <c r="AA20" s="100">
        <v>0</v>
      </c>
      <c r="AB20" s="101">
        <f t="shared" si="3"/>
        <v>0</v>
      </c>
      <c r="AC20" s="103">
        <v>0</v>
      </c>
      <c r="AD20" s="104">
        <f t="shared" si="1"/>
        <v>0</v>
      </c>
      <c r="AE20" s="157">
        <f t="shared" si="2"/>
        <v>0</v>
      </c>
    </row>
    <row r="21" spans="1:31" ht="105.75" thickBot="1" x14ac:dyDescent="0.3">
      <c r="A21" s="22"/>
      <c r="B21" s="5" t="s">
        <v>23</v>
      </c>
      <c r="C21" s="54" t="s">
        <v>72</v>
      </c>
      <c r="D21" s="7" t="s">
        <v>25</v>
      </c>
      <c r="E21" s="8" t="s">
        <v>105</v>
      </c>
      <c r="F21" s="9"/>
      <c r="G21" s="9"/>
      <c r="H21" s="10">
        <v>3.1799999999999899</v>
      </c>
      <c r="I21" s="9"/>
      <c r="J21" s="11" t="s">
        <v>106</v>
      </c>
      <c r="K21" s="12" t="s">
        <v>79</v>
      </c>
      <c r="L21" s="51">
        <v>580</v>
      </c>
      <c r="M21" s="13">
        <v>10.17</v>
      </c>
      <c r="N21" s="51">
        <v>5898.6</v>
      </c>
      <c r="O21" s="56"/>
      <c r="P21" s="15" t="e">
        <f>SUMIF('[1]Planned Maint v6.2 CSV File'!A:A,J21,'[1]Planned Maint v6.2 CSV File'!I:I)</f>
        <v>#VALUE!</v>
      </c>
      <c r="Q21" s="16" t="e">
        <f>IF(J21="PROV SUM",N21,L21*P21)</f>
        <v>#VALUE!</v>
      </c>
      <c r="R21" s="52">
        <f>IF(J21="Prov Sum","",IF(MATCH(J21,'[1]Packet Rate Library'!J:J,0),VLOOKUP(J21,'[1]Packet Rate Library'!J:T,9,FALSE),""))</f>
        <v>0</v>
      </c>
      <c r="S21" s="94">
        <v>8.136000000000001</v>
      </c>
      <c r="T21" s="95">
        <f>IF(J21="SC024",N21,IF(ISERROR(S21),"",IF(J21="PROV SUM",N21,L21*S21)))</f>
        <v>4718.880000000001</v>
      </c>
      <c r="U21" s="95"/>
      <c r="V21" s="12" t="s">
        <v>79</v>
      </c>
      <c r="W21" s="51">
        <v>580</v>
      </c>
      <c r="X21" s="90">
        <v>8.136000000000001</v>
      </c>
      <c r="Y21" s="91">
        <f t="shared" si="0"/>
        <v>4718.880000000001</v>
      </c>
      <c r="Z21" s="56"/>
      <c r="AA21" s="100">
        <v>0</v>
      </c>
      <c r="AB21" s="101">
        <f t="shared" si="3"/>
        <v>0</v>
      </c>
      <c r="AC21" s="103">
        <v>0</v>
      </c>
      <c r="AD21" s="104">
        <f t="shared" si="1"/>
        <v>0</v>
      </c>
      <c r="AE21" s="157">
        <f t="shared" si="2"/>
        <v>0</v>
      </c>
    </row>
    <row r="22" spans="1:31" ht="15.75" thickBot="1" x14ac:dyDescent="0.3">
      <c r="A22" s="22"/>
      <c r="B22" s="5" t="s">
        <v>23</v>
      </c>
      <c r="C22" s="54" t="s">
        <v>164</v>
      </c>
      <c r="D22" s="7" t="s">
        <v>379</v>
      </c>
      <c r="E22" s="8"/>
      <c r="F22" s="9"/>
      <c r="G22" s="9"/>
      <c r="H22" s="10"/>
      <c r="I22" s="9"/>
      <c r="J22" s="11"/>
      <c r="K22" s="12"/>
      <c r="L22" s="51"/>
      <c r="M22" s="11"/>
      <c r="N22" s="51"/>
      <c r="O22" s="56"/>
      <c r="P22" s="35"/>
      <c r="Q22" s="55"/>
      <c r="R22" s="55"/>
      <c r="S22" s="97"/>
      <c r="T22" s="97"/>
      <c r="U22" s="97"/>
      <c r="V22" s="12"/>
      <c r="W22" s="51"/>
      <c r="X22" s="90"/>
      <c r="Y22" s="91"/>
      <c r="Z22" s="56"/>
      <c r="AA22" s="100"/>
      <c r="AB22" s="101"/>
      <c r="AC22" s="103"/>
      <c r="AD22" s="104"/>
      <c r="AE22" s="157">
        <f t="shared" si="2"/>
        <v>0</v>
      </c>
    </row>
    <row r="23" spans="1:31" ht="45.75" thickBot="1" x14ac:dyDescent="0.3">
      <c r="A23" s="22"/>
      <c r="B23" s="5" t="s">
        <v>23</v>
      </c>
      <c r="C23" s="54" t="s">
        <v>164</v>
      </c>
      <c r="D23" s="7" t="s">
        <v>25</v>
      </c>
      <c r="E23" s="8" t="s">
        <v>181</v>
      </c>
      <c r="F23" s="9"/>
      <c r="G23" s="9"/>
      <c r="H23" s="10">
        <v>4.1839999999999504</v>
      </c>
      <c r="I23" s="9"/>
      <c r="J23" s="11" t="s">
        <v>182</v>
      </c>
      <c r="K23" s="12" t="s">
        <v>75</v>
      </c>
      <c r="L23" s="51">
        <v>2</v>
      </c>
      <c r="M23" s="13">
        <v>81.08</v>
      </c>
      <c r="N23" s="51">
        <v>162.16</v>
      </c>
      <c r="O23" s="56"/>
      <c r="P23" s="15" t="e">
        <f>SUMIF('[1]Planned Maint v6.2 CSV File'!A:A,J23,'[1]Planned Maint v6.2 CSV File'!I:I)</f>
        <v>#VALUE!</v>
      </c>
      <c r="Q23" s="16" t="e">
        <f>IF(J23="PROV SUM",N23,L23*P23)</f>
        <v>#VALUE!</v>
      </c>
      <c r="R23" s="52">
        <f>IF(J23="Prov Sum","",IF(MATCH(J23,'[1]Packet Rate Library'!J:J,0),VLOOKUP(J23,'[1]Packet Rate Library'!J:T,9,FALSE),""))</f>
        <v>0</v>
      </c>
      <c r="S23" s="94">
        <v>66.599112000000005</v>
      </c>
      <c r="T23" s="95">
        <f>IF(J23="SC024",N23,IF(ISERROR(S23),"",IF(J23="PROV SUM",N23,L23*S23)))</f>
        <v>133.19822400000001</v>
      </c>
      <c r="U23" s="95"/>
      <c r="V23" s="12" t="s">
        <v>75</v>
      </c>
      <c r="W23" s="51">
        <v>2</v>
      </c>
      <c r="X23" s="90">
        <v>66.599112000000005</v>
      </c>
      <c r="Y23" s="91">
        <f t="shared" si="0"/>
        <v>133.19822400000001</v>
      </c>
      <c r="Z23" s="56"/>
      <c r="AA23" s="100">
        <v>0</v>
      </c>
      <c r="AB23" s="101">
        <f t="shared" si="3"/>
        <v>0</v>
      </c>
      <c r="AC23" s="103">
        <v>0</v>
      </c>
      <c r="AD23" s="104">
        <f t="shared" si="1"/>
        <v>0</v>
      </c>
      <c r="AE23" s="157">
        <f t="shared" si="2"/>
        <v>0</v>
      </c>
    </row>
    <row r="24" spans="1:31" ht="31.5" thickBot="1" x14ac:dyDescent="0.3">
      <c r="A24" s="22"/>
      <c r="B24" s="57" t="s">
        <v>23</v>
      </c>
      <c r="C24" s="58" t="s">
        <v>164</v>
      </c>
      <c r="D24" s="59" t="s">
        <v>25</v>
      </c>
      <c r="E24" s="60" t="s">
        <v>387</v>
      </c>
      <c r="F24" s="61"/>
      <c r="G24" s="61"/>
      <c r="H24" s="62">
        <v>4.2930000000000001</v>
      </c>
      <c r="I24" s="61"/>
      <c r="J24" s="63" t="s">
        <v>380</v>
      </c>
      <c r="K24" s="64" t="s">
        <v>381</v>
      </c>
      <c r="L24" s="65">
        <v>1</v>
      </c>
      <c r="M24" s="66">
        <v>1500</v>
      </c>
      <c r="N24" s="65">
        <v>1500</v>
      </c>
      <c r="O24" s="56"/>
      <c r="P24" s="15" t="e">
        <f>SUMIF('[1]Planned Maint v6.2 CSV File'!A:A,J24,'[1]Planned Maint v6.2 CSV File'!I:I)</f>
        <v>#VALUE!</v>
      </c>
      <c r="Q24" s="16">
        <f>IF(J24="PROV SUM",N24,L24*P24)</f>
        <v>1500</v>
      </c>
      <c r="R24" s="52" t="str">
        <f>IF(J24="Prov Sum","",IF(MATCH(J24,'[1]Packet Rate Library'!J:J,0),VLOOKUP(J24,'[1]Packet Rate Library'!J:T,9,FALSE),""))</f>
        <v/>
      </c>
      <c r="S24" s="94" t="s">
        <v>382</v>
      </c>
      <c r="T24" s="95">
        <f>IF(J24="SC024",N24,IF(ISERROR(S24),"",IF(J24="PROV SUM",N24,L24*S24)))</f>
        <v>1500</v>
      </c>
      <c r="U24" s="95"/>
      <c r="V24" s="12" t="s">
        <v>381</v>
      </c>
      <c r="W24" s="51">
        <v>1</v>
      </c>
      <c r="X24" s="90" t="s">
        <v>382</v>
      </c>
      <c r="Y24" s="91">
        <v>1500</v>
      </c>
      <c r="Z24" s="56"/>
      <c r="AA24" s="100">
        <v>0</v>
      </c>
      <c r="AB24" s="101">
        <f t="shared" si="3"/>
        <v>0</v>
      </c>
      <c r="AC24" s="103">
        <v>0</v>
      </c>
      <c r="AD24" s="104">
        <f t="shared" si="1"/>
        <v>0</v>
      </c>
      <c r="AE24" s="157">
        <f t="shared" si="2"/>
        <v>0</v>
      </c>
    </row>
    <row r="25" spans="1:31" ht="15.75" thickBot="1" x14ac:dyDescent="0.3">
      <c r="A25" s="22"/>
      <c r="B25" s="57" t="s">
        <v>23</v>
      </c>
      <c r="C25" s="58" t="s">
        <v>24</v>
      </c>
      <c r="D25" s="59" t="s">
        <v>379</v>
      </c>
      <c r="E25" s="60"/>
      <c r="F25" s="61"/>
      <c r="G25" s="61"/>
      <c r="H25" s="62"/>
      <c r="I25" s="61"/>
      <c r="J25" s="63"/>
      <c r="K25" s="64"/>
      <c r="L25" s="65"/>
      <c r="M25" s="63"/>
      <c r="N25" s="65"/>
      <c r="O25" s="56"/>
      <c r="P25" s="35"/>
      <c r="Q25" s="55"/>
      <c r="R25" s="55"/>
      <c r="S25" s="97"/>
      <c r="T25" s="97"/>
      <c r="U25" s="97"/>
      <c r="V25" s="12"/>
      <c r="W25" s="51"/>
      <c r="X25" s="90"/>
      <c r="Y25" s="91"/>
      <c r="Z25" s="56"/>
      <c r="AA25" s="100"/>
      <c r="AB25" s="101"/>
      <c r="AC25" s="103"/>
      <c r="AD25" s="104"/>
      <c r="AE25" s="157">
        <f t="shared" si="2"/>
        <v>0</v>
      </c>
    </row>
    <row r="26" spans="1:31" ht="105.75" thickBot="1" x14ac:dyDescent="0.3">
      <c r="A26" s="29"/>
      <c r="B26" s="67" t="s">
        <v>23</v>
      </c>
      <c r="C26" s="67" t="s">
        <v>24</v>
      </c>
      <c r="D26" s="68" t="s">
        <v>25</v>
      </c>
      <c r="E26" s="69" t="s">
        <v>26</v>
      </c>
      <c r="F26" s="70"/>
      <c r="G26" s="70"/>
      <c r="H26" s="71">
        <v>2.1</v>
      </c>
      <c r="I26" s="70"/>
      <c r="J26" s="72" t="s">
        <v>27</v>
      </c>
      <c r="K26" s="70" t="s">
        <v>28</v>
      </c>
      <c r="L26" s="73">
        <v>8850</v>
      </c>
      <c r="M26" s="74">
        <v>12.92</v>
      </c>
      <c r="N26" s="75">
        <v>114342</v>
      </c>
      <c r="O26" s="26"/>
      <c r="P26" s="15" t="e">
        <f>SUMIF('[1]Planned Maint v6.2 CSV File'!A:A,J26,'[1]Planned Maint v6.2 CSV File'!I:I)</f>
        <v>#VALUE!</v>
      </c>
      <c r="Q26" s="16" t="e">
        <f t="shared" ref="Q26:Q31" si="4">IF(J26="PROV SUM",N26,L26*P26)</f>
        <v>#VALUE!</v>
      </c>
      <c r="R26" s="52">
        <f>IF(J26="Prov Sum","",IF(MATCH(J26,'[1]Packet Rate Library'!J:J,0),VLOOKUP(J26,'[1]Packet Rate Library'!J:T,9,FALSE),""))</f>
        <v>0</v>
      </c>
      <c r="S26" s="94">
        <v>16.4084</v>
      </c>
      <c r="T26" s="95">
        <f t="shared" ref="T26:T31" si="5">IF(J26="SC024",N26,IF(ISERROR(S26),"",IF(J26="PROV SUM",N26,L26*S26)))</f>
        <v>145214.34</v>
      </c>
      <c r="U26" s="95"/>
      <c r="V26" s="12" t="s">
        <v>28</v>
      </c>
      <c r="W26" s="51">
        <v>4425</v>
      </c>
      <c r="X26" s="91">
        <v>16.4084</v>
      </c>
      <c r="Y26" s="91">
        <f t="shared" si="0"/>
        <v>72607.17</v>
      </c>
      <c r="Z26" s="26"/>
      <c r="AA26" s="100">
        <v>0.7</v>
      </c>
      <c r="AB26" s="101">
        <f t="shared" si="3"/>
        <v>50825.018999999993</v>
      </c>
      <c r="AC26" s="103">
        <v>0</v>
      </c>
      <c r="AD26" s="104">
        <f t="shared" si="1"/>
        <v>0</v>
      </c>
      <c r="AE26" s="157">
        <f t="shared" si="2"/>
        <v>50825.018999999993</v>
      </c>
    </row>
    <row r="27" spans="1:31" ht="30.75" thickBot="1" x14ac:dyDescent="0.3">
      <c r="A27" s="29"/>
      <c r="B27" s="67" t="s">
        <v>23</v>
      </c>
      <c r="C27" s="67" t="s">
        <v>24</v>
      </c>
      <c r="D27" s="68" t="s">
        <v>25</v>
      </c>
      <c r="E27" s="69" t="s">
        <v>29</v>
      </c>
      <c r="F27" s="70"/>
      <c r="G27" s="70"/>
      <c r="H27" s="71">
        <v>2.5</v>
      </c>
      <c r="I27" s="70"/>
      <c r="J27" s="72" t="s">
        <v>30</v>
      </c>
      <c r="K27" s="70" t="s">
        <v>31</v>
      </c>
      <c r="L27" s="73">
        <v>1</v>
      </c>
      <c r="M27" s="74">
        <v>420</v>
      </c>
      <c r="N27" s="75">
        <v>420</v>
      </c>
      <c r="O27" s="26"/>
      <c r="P27" s="15" t="e">
        <f>SUMIF('[1]Planned Maint v6.2 CSV File'!A:A,J27,'[1]Planned Maint v6.2 CSV File'!I:I)</f>
        <v>#VALUE!</v>
      </c>
      <c r="Q27" s="16" t="e">
        <f t="shared" si="4"/>
        <v>#VALUE!</v>
      </c>
      <c r="R27" s="52">
        <f>IF(J27="Prov Sum","",IF(MATCH(J27,'[1]Packet Rate Library'!J:J,0),VLOOKUP(J27,'[1]Packet Rate Library'!J:T,9,FALSE),""))</f>
        <v>0</v>
      </c>
      <c r="S27" s="94">
        <v>533.4</v>
      </c>
      <c r="T27" s="95">
        <f t="shared" si="5"/>
        <v>533.4</v>
      </c>
      <c r="U27" s="95"/>
      <c r="V27" s="12" t="s">
        <v>31</v>
      </c>
      <c r="W27" s="51">
        <v>1</v>
      </c>
      <c r="X27" s="91">
        <v>533.4</v>
      </c>
      <c r="Y27" s="91">
        <f t="shared" si="0"/>
        <v>533.4</v>
      </c>
      <c r="Z27" s="26"/>
      <c r="AA27" s="100">
        <v>0.7</v>
      </c>
      <c r="AB27" s="101">
        <f t="shared" si="3"/>
        <v>373.37999999999994</v>
      </c>
      <c r="AC27" s="103">
        <v>0</v>
      </c>
      <c r="AD27" s="104">
        <f t="shared" si="1"/>
        <v>0</v>
      </c>
      <c r="AE27" s="157">
        <f t="shared" si="2"/>
        <v>373.37999999999994</v>
      </c>
    </row>
    <row r="28" spans="1:31" ht="15.75" thickBot="1" x14ac:dyDescent="0.3">
      <c r="A28" s="29"/>
      <c r="B28" s="67" t="s">
        <v>23</v>
      </c>
      <c r="C28" s="67" t="s">
        <v>24</v>
      </c>
      <c r="D28" s="68" t="s">
        <v>25</v>
      </c>
      <c r="E28" s="69" t="s">
        <v>32</v>
      </c>
      <c r="F28" s="70"/>
      <c r="G28" s="70"/>
      <c r="H28" s="71">
        <v>2.6</v>
      </c>
      <c r="I28" s="70"/>
      <c r="J28" s="72" t="s">
        <v>33</v>
      </c>
      <c r="K28" s="70" t="s">
        <v>31</v>
      </c>
      <c r="L28" s="73">
        <v>3</v>
      </c>
      <c r="M28" s="74">
        <v>50</v>
      </c>
      <c r="N28" s="75">
        <v>150</v>
      </c>
      <c r="O28" s="26"/>
      <c r="P28" s="15" t="e">
        <f>SUMIF('[1]Planned Maint v6.2 CSV File'!A:A,J28,'[1]Planned Maint v6.2 CSV File'!I:I)</f>
        <v>#VALUE!</v>
      </c>
      <c r="Q28" s="16" t="e">
        <f t="shared" si="4"/>
        <v>#VALUE!</v>
      </c>
      <c r="R28" s="52">
        <f>IF(J28="Prov Sum","",IF(MATCH(J28,'[1]Packet Rate Library'!J:J,0),VLOOKUP(J28,'[1]Packet Rate Library'!J:T,9,FALSE),""))</f>
        <v>0</v>
      </c>
      <c r="S28" s="94">
        <v>63.5</v>
      </c>
      <c r="T28" s="95">
        <f t="shared" si="5"/>
        <v>190.5</v>
      </c>
      <c r="U28" s="95"/>
      <c r="V28" s="12" t="s">
        <v>31</v>
      </c>
      <c r="W28" s="51">
        <v>3</v>
      </c>
      <c r="X28" s="91">
        <v>63.5</v>
      </c>
      <c r="Y28" s="91">
        <f t="shared" si="0"/>
        <v>190.5</v>
      </c>
      <c r="Z28" s="26"/>
      <c r="AA28" s="100">
        <v>0.7</v>
      </c>
      <c r="AB28" s="101">
        <f t="shared" si="3"/>
        <v>133.35</v>
      </c>
      <c r="AC28" s="103">
        <v>0</v>
      </c>
      <c r="AD28" s="104">
        <f t="shared" si="1"/>
        <v>0</v>
      </c>
      <c r="AE28" s="157">
        <f t="shared" si="2"/>
        <v>133.35</v>
      </c>
    </row>
    <row r="29" spans="1:31" ht="15.75" thickBot="1" x14ac:dyDescent="0.3">
      <c r="A29" s="29"/>
      <c r="B29" s="67" t="s">
        <v>23</v>
      </c>
      <c r="C29" s="67" t="s">
        <v>24</v>
      </c>
      <c r="D29" s="68" t="s">
        <v>25</v>
      </c>
      <c r="E29" s="69" t="s">
        <v>55</v>
      </c>
      <c r="F29" s="70"/>
      <c r="G29" s="70"/>
      <c r="H29" s="71">
        <v>2.2200000000000002</v>
      </c>
      <c r="I29" s="70"/>
      <c r="J29" s="72" t="s">
        <v>56</v>
      </c>
      <c r="K29" s="70" t="s">
        <v>57</v>
      </c>
      <c r="L29" s="73">
        <v>14</v>
      </c>
      <c r="M29" s="74">
        <v>82.5</v>
      </c>
      <c r="N29" s="75">
        <v>1155</v>
      </c>
      <c r="O29" s="26"/>
      <c r="P29" s="15" t="e">
        <f>SUMIF('[1]Planned Maint v6.2 CSV File'!A:A,J29,'[1]Planned Maint v6.2 CSV File'!I:I)</f>
        <v>#VALUE!</v>
      </c>
      <c r="Q29" s="16" t="e">
        <f t="shared" si="4"/>
        <v>#VALUE!</v>
      </c>
      <c r="R29" s="52">
        <f>IF(J29="Prov Sum","",IF(MATCH(J29,'[1]Packet Rate Library'!J:J,0),VLOOKUP(J29,'[1]Packet Rate Library'!J:T,9,FALSE),""))</f>
        <v>0</v>
      </c>
      <c r="S29" s="94">
        <v>104.77500000000001</v>
      </c>
      <c r="T29" s="95">
        <f t="shared" si="5"/>
        <v>1466.8500000000001</v>
      </c>
      <c r="U29" s="95"/>
      <c r="V29" s="12" t="s">
        <v>57</v>
      </c>
      <c r="W29" s="51">
        <v>14</v>
      </c>
      <c r="X29" s="91">
        <v>104.77500000000001</v>
      </c>
      <c r="Y29" s="91">
        <f t="shared" si="0"/>
        <v>1466.8500000000001</v>
      </c>
      <c r="Z29" s="26"/>
      <c r="AA29" s="100">
        <v>1</v>
      </c>
      <c r="AB29" s="101">
        <f t="shared" si="3"/>
        <v>1466.8500000000001</v>
      </c>
      <c r="AC29" s="103">
        <v>0</v>
      </c>
      <c r="AD29" s="104">
        <f t="shared" si="1"/>
        <v>0</v>
      </c>
      <c r="AE29" s="157">
        <f t="shared" si="2"/>
        <v>1466.8500000000001</v>
      </c>
    </row>
    <row r="30" spans="1:31" ht="15.75" thickBot="1" x14ac:dyDescent="0.3">
      <c r="A30" s="29"/>
      <c r="B30" s="67" t="s">
        <v>23</v>
      </c>
      <c r="C30" s="67" t="s">
        <v>24</v>
      </c>
      <c r="D30" s="68" t="s">
        <v>25</v>
      </c>
      <c r="E30" s="69" t="s">
        <v>69</v>
      </c>
      <c r="F30" s="70"/>
      <c r="G30" s="70"/>
      <c r="H30" s="71">
        <v>2.2999999999999998</v>
      </c>
      <c r="I30" s="70"/>
      <c r="J30" s="72" t="s">
        <v>70</v>
      </c>
      <c r="K30" s="70"/>
      <c r="L30" s="73">
        <v>1</v>
      </c>
      <c r="M30" s="74">
        <v>695</v>
      </c>
      <c r="N30" s="75">
        <v>695</v>
      </c>
      <c r="O30" s="26"/>
      <c r="P30" s="15" t="e">
        <f>SUMIF('[1]Planned Maint v6.2 CSV File'!A:A,J30,'[1]Planned Maint v6.2 CSV File'!I:I)</f>
        <v>#VALUE!</v>
      </c>
      <c r="Q30" s="16" t="e">
        <f t="shared" si="4"/>
        <v>#VALUE!</v>
      </c>
      <c r="R30" s="52">
        <f>IF(J30="Prov Sum","",IF(MATCH(J30,'[1]Packet Rate Library'!J:J,0),VLOOKUP(J30,'[1]Packet Rate Library'!J:T,9,FALSE),""))</f>
        <v>0</v>
      </c>
      <c r="S30" s="94">
        <v>882.65</v>
      </c>
      <c r="T30" s="95">
        <f t="shared" si="5"/>
        <v>882.65</v>
      </c>
      <c r="U30" s="95"/>
      <c r="V30" s="12"/>
      <c r="W30" s="51">
        <v>1</v>
      </c>
      <c r="X30" s="91">
        <v>882.65</v>
      </c>
      <c r="Y30" s="91">
        <f t="shared" si="0"/>
        <v>882.65</v>
      </c>
      <c r="Z30" s="26"/>
      <c r="AA30" s="100">
        <v>0</v>
      </c>
      <c r="AB30" s="101">
        <f t="shared" si="3"/>
        <v>0</v>
      </c>
      <c r="AC30" s="103">
        <v>0</v>
      </c>
      <c r="AD30" s="104">
        <f t="shared" si="1"/>
        <v>0</v>
      </c>
      <c r="AE30" s="157">
        <f t="shared" si="2"/>
        <v>0</v>
      </c>
    </row>
    <row r="31" spans="1:31" ht="45.75" thickBot="1" x14ac:dyDescent="0.3">
      <c r="A31" s="29"/>
      <c r="B31" s="67" t="s">
        <v>23</v>
      </c>
      <c r="C31" s="67" t="s">
        <v>24</v>
      </c>
      <c r="D31" s="68" t="s">
        <v>25</v>
      </c>
      <c r="E31" s="69" t="s">
        <v>383</v>
      </c>
      <c r="F31" s="70"/>
      <c r="G31" s="70"/>
      <c r="H31" s="71"/>
      <c r="I31" s="70"/>
      <c r="J31" s="72" t="s">
        <v>384</v>
      </c>
      <c r="K31" s="70" t="s">
        <v>31</v>
      </c>
      <c r="L31" s="73"/>
      <c r="M31" s="74">
        <v>4.8300000000000003E-2</v>
      </c>
      <c r="N31" s="75">
        <f>VLOOKUP(B31,'[1]Project Overheads &amp; Scaffold'!$W:$AI,13,FALSE)</f>
        <v>0</v>
      </c>
      <c r="O31" s="26"/>
      <c r="P31" s="15" t="e">
        <f>SUMIF('[1]Planned Maint v6.2 CSV File'!A:A,J31,'[1]Planned Maint v6.2 CSV File'!I:I)</f>
        <v>#VALUE!</v>
      </c>
      <c r="Q31" s="16" t="e">
        <f t="shared" si="4"/>
        <v>#VALUE!</v>
      </c>
      <c r="R31" s="52" t="e">
        <f>IF(J31="Prov Sum","",IF(MATCH(J31,'[1]Packet Rate Library'!J:J,0),VLOOKUP(J31,'[1]Packet Rate Library'!J:T,9,FALSE),""))</f>
        <v>#N/A</v>
      </c>
      <c r="S31" s="94" t="e">
        <v>#N/A</v>
      </c>
      <c r="T31" s="95">
        <f t="shared" si="5"/>
        <v>0</v>
      </c>
      <c r="U31" s="95"/>
      <c r="V31" s="12" t="s">
        <v>31</v>
      </c>
      <c r="W31" s="51"/>
      <c r="X31" s="91" t="e">
        <v>#N/A</v>
      </c>
      <c r="Y31" s="91"/>
      <c r="Z31" s="26"/>
      <c r="AA31" s="100">
        <v>0</v>
      </c>
      <c r="AB31" s="101">
        <f t="shared" si="3"/>
        <v>0</v>
      </c>
      <c r="AC31" s="103">
        <v>0</v>
      </c>
      <c r="AD31" s="104">
        <f t="shared" si="1"/>
        <v>0</v>
      </c>
      <c r="AE31" s="157">
        <f t="shared" si="2"/>
        <v>0</v>
      </c>
    </row>
    <row r="32" spans="1:31" ht="15.75" thickBot="1" x14ac:dyDescent="0.3">
      <c r="A32" s="29"/>
      <c r="B32" s="76" t="s">
        <v>23</v>
      </c>
      <c r="C32" s="67" t="s">
        <v>312</v>
      </c>
      <c r="D32" s="68" t="s">
        <v>379</v>
      </c>
      <c r="E32" s="69"/>
      <c r="F32" s="70"/>
      <c r="G32" s="70"/>
      <c r="H32" s="71"/>
      <c r="I32" s="70"/>
      <c r="J32" s="72"/>
      <c r="K32" s="70"/>
      <c r="L32" s="73"/>
      <c r="M32" s="72"/>
      <c r="N32" s="75"/>
      <c r="O32" s="26"/>
      <c r="P32" s="24"/>
      <c r="Q32" s="50"/>
      <c r="R32" s="50"/>
      <c r="S32" s="96"/>
      <c r="T32" s="96"/>
      <c r="U32" s="96"/>
      <c r="V32" s="12"/>
      <c r="W32" s="51"/>
      <c r="X32" s="90"/>
      <c r="Y32" s="91"/>
      <c r="Z32" s="26"/>
      <c r="AA32" s="100"/>
      <c r="AB32" s="101"/>
      <c r="AC32" s="103"/>
      <c r="AD32" s="104"/>
      <c r="AE32" s="157">
        <f t="shared" si="2"/>
        <v>0</v>
      </c>
    </row>
    <row r="33" spans="1:31" ht="30.75" thickBot="1" x14ac:dyDescent="0.3">
      <c r="A33" s="29"/>
      <c r="B33" s="76" t="s">
        <v>23</v>
      </c>
      <c r="C33" s="67" t="s">
        <v>312</v>
      </c>
      <c r="D33" s="68" t="s">
        <v>25</v>
      </c>
      <c r="E33" s="69" t="s">
        <v>337</v>
      </c>
      <c r="F33" s="70"/>
      <c r="G33" s="70"/>
      <c r="H33" s="71">
        <v>7.2530000000000499</v>
      </c>
      <c r="I33" s="70"/>
      <c r="J33" s="72" t="s">
        <v>338</v>
      </c>
      <c r="K33" s="70" t="s">
        <v>79</v>
      </c>
      <c r="L33" s="73">
        <v>2</v>
      </c>
      <c r="M33" s="77">
        <v>20.13</v>
      </c>
      <c r="N33" s="75">
        <v>40.26</v>
      </c>
      <c r="O33" s="26"/>
      <c r="P33" s="15" t="e">
        <f>SUMIF('[1]Planned Maint v6.2 CSV File'!A:A,J33,'[1]Planned Maint v6.2 CSV File'!I:I)</f>
        <v>#VALUE!</v>
      </c>
      <c r="Q33" s="16" t="e">
        <f>IF(J33="PROV SUM",N33,L33*P33)</f>
        <v>#VALUE!</v>
      </c>
      <c r="R33" s="52">
        <f>IF(J33="Prov Sum","",IF(MATCH(J33,'[1]Packet Rate Library'!J:J,0),VLOOKUP(J33,'[1]Packet Rate Library'!J:T,9,FALSE),""))</f>
        <v>0</v>
      </c>
      <c r="S33" s="94">
        <v>14.594249999999999</v>
      </c>
      <c r="T33" s="95">
        <f>IF(J33="SC024",N33,IF(ISERROR(S33),"",IF(J33="PROV SUM",N33,L33*S33)))</f>
        <v>29.188499999999998</v>
      </c>
      <c r="U33" s="95"/>
      <c r="V33" s="12" t="s">
        <v>79</v>
      </c>
      <c r="W33" s="51">
        <v>2</v>
      </c>
      <c r="X33" s="90">
        <v>14.594249999999999</v>
      </c>
      <c r="Y33" s="91">
        <f t="shared" si="0"/>
        <v>29.188499999999998</v>
      </c>
      <c r="Z33" s="26"/>
      <c r="AA33" s="100">
        <v>0</v>
      </c>
      <c r="AB33" s="101">
        <f t="shared" si="3"/>
        <v>0</v>
      </c>
      <c r="AC33" s="103">
        <v>0</v>
      </c>
      <c r="AD33" s="104">
        <f>Y33*AC33</f>
        <v>0</v>
      </c>
      <c r="AE33" s="157">
        <f t="shared" si="2"/>
        <v>0</v>
      </c>
    </row>
    <row r="34" spans="1:31" ht="16.5" thickBot="1" x14ac:dyDescent="0.3">
      <c r="A34" s="29"/>
      <c r="B34" s="76" t="s">
        <v>23</v>
      </c>
      <c r="C34" s="67" t="s">
        <v>312</v>
      </c>
      <c r="D34" s="68" t="s">
        <v>25</v>
      </c>
      <c r="E34" s="69" t="s">
        <v>388</v>
      </c>
      <c r="F34" s="70"/>
      <c r="G34" s="70"/>
      <c r="H34" s="71">
        <v>7.3159999999999998</v>
      </c>
      <c r="I34" s="70"/>
      <c r="J34" s="72" t="s">
        <v>380</v>
      </c>
      <c r="K34" s="70" t="s">
        <v>381</v>
      </c>
      <c r="L34" s="73">
        <v>1</v>
      </c>
      <c r="M34" s="73">
        <v>1800</v>
      </c>
      <c r="N34" s="75">
        <v>1800</v>
      </c>
      <c r="O34" s="26"/>
      <c r="P34" s="15" t="e">
        <f>SUMIF('[1]Planned Maint v6.2 CSV File'!A:A,J34,'[1]Planned Maint v6.2 CSV File'!I:I)</f>
        <v>#VALUE!</v>
      </c>
      <c r="Q34" s="16">
        <f>IF(J34="PROV SUM",N34,L34*P34)</f>
        <v>1800</v>
      </c>
      <c r="R34" s="52" t="str">
        <f>IF(J34="Prov Sum","",IF(MATCH(J34,'[1]Packet Rate Library'!J:J,0),VLOOKUP(J34,'[1]Packet Rate Library'!J:T,9,FALSE),""))</f>
        <v/>
      </c>
      <c r="S34" s="94" t="s">
        <v>382</v>
      </c>
      <c r="T34" s="95">
        <f>IF(J34="SC024",N34,IF(ISERROR(S34),"",IF(J34="PROV SUM",N34,L34*S34)))</f>
        <v>1800</v>
      </c>
      <c r="U34" s="95"/>
      <c r="V34" s="12" t="s">
        <v>381</v>
      </c>
      <c r="W34" s="51">
        <v>1</v>
      </c>
      <c r="X34" s="90" t="s">
        <v>382</v>
      </c>
      <c r="Y34" s="91">
        <v>1800</v>
      </c>
      <c r="Z34" s="26"/>
      <c r="AA34" s="100">
        <v>0</v>
      </c>
      <c r="AB34" s="101">
        <f t="shared" si="3"/>
        <v>0</v>
      </c>
      <c r="AC34" s="103">
        <v>0</v>
      </c>
      <c r="AD34" s="104">
        <f>Y34*AC34</f>
        <v>0</v>
      </c>
      <c r="AE34" s="157">
        <f t="shared" si="2"/>
        <v>0</v>
      </c>
    </row>
    <row r="35" spans="1:31" ht="15.75" thickBot="1" x14ac:dyDescent="0.3">
      <c r="A35" s="29"/>
      <c r="B35" s="30"/>
      <c r="C35" s="31"/>
      <c r="D35" s="32"/>
      <c r="E35" s="33"/>
      <c r="F35" s="29"/>
      <c r="G35" s="29"/>
      <c r="H35" s="34"/>
      <c r="I35" s="29"/>
      <c r="J35" s="35"/>
      <c r="K35" s="29"/>
      <c r="L35" s="36"/>
      <c r="M35" s="35"/>
      <c r="N35" s="25"/>
      <c r="O35" s="26"/>
      <c r="P35" s="24"/>
      <c r="Q35" s="50"/>
      <c r="R35" s="50"/>
      <c r="S35" s="50"/>
      <c r="T35" s="50"/>
      <c r="U35" s="84"/>
      <c r="V35" s="29"/>
      <c r="W35" s="36"/>
      <c r="X35" s="35"/>
      <c r="Y35" s="25"/>
      <c r="Z35" s="26"/>
      <c r="AA35" s="98"/>
      <c r="AB35" s="98"/>
      <c r="AC35" s="98"/>
      <c r="AD35" s="98"/>
    </row>
    <row r="36" spans="1:31" ht="25.9" customHeight="1" thickBot="1" x14ac:dyDescent="0.3">
      <c r="A36" s="29"/>
      <c r="B36" s="30"/>
      <c r="C36" s="31"/>
      <c r="D36" s="32"/>
      <c r="E36" s="33"/>
      <c r="F36" s="29"/>
      <c r="G36" s="29"/>
      <c r="H36" s="34"/>
      <c r="I36" s="29"/>
      <c r="J36" s="35"/>
      <c r="K36" s="29"/>
      <c r="L36" s="36"/>
      <c r="M36" s="35"/>
      <c r="N36" s="25"/>
      <c r="O36" s="26"/>
      <c r="P36" s="24"/>
      <c r="Q36" s="50"/>
      <c r="R36" s="50"/>
      <c r="S36" s="88" t="s">
        <v>5</v>
      </c>
      <c r="T36" s="89">
        <f>SUM(T8:T34)</f>
        <v>181652.97072399998</v>
      </c>
      <c r="U36" s="84"/>
      <c r="V36" s="29"/>
      <c r="W36" s="36"/>
      <c r="X36" s="88" t="s">
        <v>5</v>
      </c>
      <c r="Y36" s="92">
        <f>SUM(Y8:Y34)</f>
        <v>109045.800724</v>
      </c>
      <c r="Z36" s="26"/>
      <c r="AA36" s="98"/>
      <c r="AB36" s="143">
        <f>SUM(AB8:AB34)</f>
        <v>52798.598999999987</v>
      </c>
      <c r="AC36" s="98"/>
      <c r="AD36" s="144">
        <f>SUM(AD8:AD34)</f>
        <v>0</v>
      </c>
      <c r="AE36" s="156">
        <f>SUM(AE8:AE34)</f>
        <v>52798.598999999987</v>
      </c>
    </row>
    <row r="37" spans="1:31" x14ac:dyDescent="0.25">
      <c r="A37" s="29"/>
      <c r="B37" s="30"/>
      <c r="C37" s="31"/>
      <c r="D37" s="32"/>
      <c r="E37" s="33"/>
      <c r="F37" s="29"/>
      <c r="G37" s="29"/>
      <c r="H37" s="34"/>
      <c r="I37" s="29"/>
      <c r="J37" s="35"/>
      <c r="K37" s="29"/>
      <c r="L37" s="36"/>
      <c r="M37" s="35"/>
      <c r="N37" s="25"/>
      <c r="O37" s="26"/>
      <c r="P37" s="24"/>
      <c r="Q37" s="50"/>
      <c r="R37" s="50"/>
      <c r="S37" s="50"/>
      <c r="T37" s="50"/>
      <c r="U37" s="84"/>
    </row>
    <row r="38" spans="1:31" x14ac:dyDescent="0.25">
      <c r="A38" s="29"/>
      <c r="B38" s="30"/>
      <c r="C38" s="31"/>
      <c r="D38" s="32"/>
      <c r="E38" s="33"/>
      <c r="F38" s="29"/>
      <c r="G38" s="29"/>
      <c r="H38" s="34"/>
      <c r="I38" s="29"/>
      <c r="J38" s="35"/>
      <c r="K38" s="29"/>
      <c r="L38" s="36"/>
      <c r="M38" s="35"/>
      <c r="N38" s="25"/>
      <c r="O38" s="26"/>
      <c r="P38" s="24"/>
      <c r="Q38" s="50"/>
      <c r="R38" s="50"/>
      <c r="S38" s="50"/>
      <c r="T38" s="50"/>
      <c r="U38" s="84"/>
    </row>
    <row r="39" spans="1:31" x14ac:dyDescent="0.25">
      <c r="A39" s="29"/>
      <c r="B39" s="30"/>
      <c r="C39" s="31"/>
      <c r="D39" s="32"/>
      <c r="E39" s="33"/>
      <c r="F39" s="29"/>
      <c r="G39" s="29"/>
      <c r="H39" s="34"/>
      <c r="I39" s="29"/>
      <c r="J39" s="35"/>
      <c r="K39" s="29"/>
      <c r="L39" s="36"/>
      <c r="M39" s="35"/>
      <c r="N39" s="25"/>
      <c r="O39" s="26"/>
      <c r="P39" s="24"/>
      <c r="Q39" s="50"/>
      <c r="R39" s="50"/>
      <c r="S39" s="50"/>
      <c r="T39" s="50"/>
      <c r="U39" s="84"/>
    </row>
  </sheetData>
  <mergeCells count="4">
    <mergeCell ref="K4:T4"/>
    <mergeCell ref="V4:Y4"/>
    <mergeCell ref="AA4:AB4"/>
    <mergeCell ref="AC4:AD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31 S8 S10:S12 S14:S18 S20:S21 S23:S24 S33:S34" xr:uid="{00000000-0002-0000-0300-000000000000}">
      <formula1>P8</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1"/>
  <sheetViews>
    <sheetView topLeftCell="B35" zoomScale="70" zoomScaleNormal="70" workbookViewId="0">
      <selection activeCell="L66" sqref="L66"/>
    </sheetView>
  </sheetViews>
  <sheetFormatPr defaultRowHeight="15" x14ac:dyDescent="0.25"/>
  <cols>
    <col min="1" max="1" width="14.5703125" hidden="1" customWidth="1"/>
    <col min="2" max="2" width="18.140625" customWidth="1"/>
    <col min="3" max="3" width="22.7109375" customWidth="1"/>
    <col min="4" max="4" width="12.7109375" customWidth="1"/>
    <col min="5" max="5" width="88.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25.28515625" customWidth="1"/>
    <col min="26" max="26" width="1.7109375" customWidth="1"/>
    <col min="27" max="27" width="17" customWidth="1"/>
    <col min="28" max="28" width="21.28515625" customWidth="1"/>
    <col min="29" max="29" width="17" customWidth="1"/>
    <col min="30" max="30" width="21.28515625" customWidth="1"/>
    <col min="31" max="31" width="26.140625" customWidth="1"/>
  </cols>
  <sheetData>
    <row r="1" spans="1:31" ht="15.75" x14ac:dyDescent="0.25">
      <c r="A1" s="17"/>
      <c r="B1" s="18"/>
      <c r="C1" s="19"/>
      <c r="D1" s="20"/>
      <c r="E1" s="21"/>
      <c r="F1" s="22"/>
      <c r="G1" s="22"/>
      <c r="H1" s="23"/>
      <c r="I1" s="22"/>
      <c r="J1" s="24"/>
      <c r="K1" s="22"/>
      <c r="L1" s="25"/>
      <c r="M1" s="24"/>
      <c r="N1" s="25"/>
      <c r="O1" s="26"/>
      <c r="P1" s="27"/>
      <c r="Q1" s="28"/>
      <c r="R1" s="24"/>
      <c r="S1" s="24"/>
      <c r="T1" s="24"/>
    </row>
    <row r="2" spans="1:31" x14ac:dyDescent="0.25">
      <c r="A2" s="29"/>
      <c r="B2" s="30"/>
      <c r="C2" s="31"/>
      <c r="D2" s="32"/>
      <c r="E2" s="33"/>
      <c r="F2" s="29"/>
      <c r="G2" s="29"/>
      <c r="H2" s="34"/>
      <c r="I2" s="29"/>
      <c r="J2" s="35"/>
      <c r="K2" s="29"/>
      <c r="L2" s="36"/>
      <c r="M2" s="35"/>
      <c r="N2" s="25"/>
      <c r="O2" s="26"/>
      <c r="P2" s="272"/>
      <c r="Q2" s="272"/>
      <c r="R2" s="272"/>
      <c r="S2" s="272"/>
      <c r="T2" s="272"/>
    </row>
    <row r="3" spans="1:31" ht="16.5" thickBot="1" x14ac:dyDescent="0.3">
      <c r="B3" s="17" t="s">
        <v>395</v>
      </c>
      <c r="C3" s="19"/>
      <c r="D3" s="20"/>
      <c r="E3" s="21"/>
      <c r="F3" s="22"/>
      <c r="G3" s="22"/>
      <c r="H3" s="23"/>
      <c r="I3" s="22"/>
      <c r="J3" s="24"/>
      <c r="K3" s="22"/>
      <c r="L3" s="25"/>
      <c r="M3" s="24"/>
      <c r="N3" s="25"/>
      <c r="O3" s="26"/>
      <c r="P3" s="27"/>
      <c r="Q3" s="28"/>
      <c r="R3" s="24"/>
      <c r="S3" s="24"/>
      <c r="T3" s="24"/>
    </row>
    <row r="4" spans="1:31" ht="15.6" customHeight="1"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45</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22"/>
      <c r="B7" s="5" t="s">
        <v>45</v>
      </c>
      <c r="C7" s="6" t="s">
        <v>308</v>
      </c>
      <c r="D7" s="7" t="s">
        <v>379</v>
      </c>
      <c r="E7" s="8"/>
      <c r="F7" s="9"/>
      <c r="G7" s="9"/>
      <c r="H7" s="10"/>
      <c r="I7" s="9"/>
      <c r="J7" s="11"/>
      <c r="K7" s="12"/>
      <c r="L7" s="51"/>
      <c r="M7" s="11"/>
      <c r="N7" s="14"/>
      <c r="O7" s="26"/>
      <c r="P7" s="24"/>
      <c r="Q7" s="50"/>
      <c r="R7" s="50"/>
      <c r="S7" s="50"/>
      <c r="T7" s="50"/>
      <c r="AA7" s="98"/>
      <c r="AB7" s="98"/>
      <c r="AC7" s="98"/>
      <c r="AD7" s="98"/>
    </row>
    <row r="8" spans="1:31" ht="30.75" thickBot="1" x14ac:dyDescent="0.3">
      <c r="A8" s="22"/>
      <c r="B8" s="5" t="s">
        <v>45</v>
      </c>
      <c r="C8" s="6" t="s">
        <v>308</v>
      </c>
      <c r="D8" s="7" t="s">
        <v>25</v>
      </c>
      <c r="E8" s="8" t="s">
        <v>309</v>
      </c>
      <c r="F8" s="9"/>
      <c r="G8" s="9"/>
      <c r="H8" s="10">
        <v>1.3</v>
      </c>
      <c r="I8" s="9"/>
      <c r="J8" s="11" t="s">
        <v>310</v>
      </c>
      <c r="K8" s="12" t="s">
        <v>311</v>
      </c>
      <c r="L8" s="51">
        <v>2</v>
      </c>
      <c r="M8" s="13">
        <v>234</v>
      </c>
      <c r="N8" s="14">
        <v>468</v>
      </c>
      <c r="O8" s="26"/>
      <c r="P8" s="15" t="e">
        <f>SUMIF('[1]Planned Maint v6.2 CSV File'!A:A,J8,'[1]Planned Maint v6.2 CSV File'!I:I)</f>
        <v>#VALUE!</v>
      </c>
      <c r="Q8" s="16" t="e">
        <f>IF(J8="PROV SUM",N8,L8*P8)</f>
        <v>#VALUE!</v>
      </c>
      <c r="R8" s="52">
        <f>IF(J8="Prov Sum","",IF(MATCH(J8,'[1]Packet Rate Library'!J:J,0),VLOOKUP(J8,'[1]Packet Rate Library'!J:T,9,FALSE),""))</f>
        <v>0</v>
      </c>
      <c r="S8" s="53">
        <v>222.29999999999998</v>
      </c>
      <c r="T8" s="16">
        <f>IF(J8="SC024",N8,IF(ISERROR(S8),"",IF(J8="PROV SUM",N8,L8*S8)))</f>
        <v>444.59999999999997</v>
      </c>
      <c r="V8" s="12" t="s">
        <v>311</v>
      </c>
      <c r="W8" s="51">
        <v>2</v>
      </c>
      <c r="X8" s="53">
        <v>222.29999999999998</v>
      </c>
      <c r="Y8" s="91">
        <f>W8*X8</f>
        <v>444.59999999999997</v>
      </c>
      <c r="Z8" s="26"/>
      <c r="AA8" s="100">
        <v>0</v>
      </c>
      <c r="AB8" s="101">
        <f>Y8*AA8</f>
        <v>0</v>
      </c>
      <c r="AC8" s="103">
        <v>0</v>
      </c>
      <c r="AD8" s="104">
        <f>Y8*AC8</f>
        <v>0</v>
      </c>
      <c r="AE8" s="157">
        <f>AB8-AD8</f>
        <v>0</v>
      </c>
    </row>
    <row r="9" spans="1:31" ht="15.75" thickBot="1" x14ac:dyDescent="0.3">
      <c r="A9" s="22"/>
      <c r="B9" s="5" t="s">
        <v>45</v>
      </c>
      <c r="C9" s="6" t="s">
        <v>285</v>
      </c>
      <c r="D9" s="7" t="s">
        <v>379</v>
      </c>
      <c r="E9" s="8"/>
      <c r="F9" s="9"/>
      <c r="G9" s="9"/>
      <c r="H9" s="10"/>
      <c r="I9" s="9"/>
      <c r="J9" s="11"/>
      <c r="K9" s="12"/>
      <c r="L9" s="51"/>
      <c r="M9" s="11"/>
      <c r="N9" s="14"/>
      <c r="O9" s="26"/>
      <c r="P9" s="24"/>
      <c r="Q9" s="50"/>
      <c r="R9" s="50"/>
      <c r="S9" s="50"/>
      <c r="T9" s="50"/>
      <c r="V9" s="12"/>
      <c r="W9" s="51"/>
      <c r="X9" s="50"/>
      <c r="Y9" s="91">
        <f t="shared" ref="Y9:Y47" si="0">W9*X9</f>
        <v>0</v>
      </c>
      <c r="Z9" s="26"/>
      <c r="AA9" s="100">
        <v>0</v>
      </c>
      <c r="AB9" s="101">
        <f t="shared" ref="AB9:AB49" si="1">Y9*AA9</f>
        <v>0</v>
      </c>
      <c r="AC9" s="103">
        <v>0</v>
      </c>
      <c r="AD9" s="104">
        <f t="shared" ref="AD9:AD49" si="2">Y9*AC9</f>
        <v>0</v>
      </c>
      <c r="AE9" s="157"/>
    </row>
    <row r="10" spans="1:31" ht="31.5" thickBot="1" x14ac:dyDescent="0.3">
      <c r="A10" s="22"/>
      <c r="B10" s="5" t="s">
        <v>45</v>
      </c>
      <c r="C10" s="6" t="s">
        <v>285</v>
      </c>
      <c r="D10" s="7" t="s">
        <v>25</v>
      </c>
      <c r="E10" s="8" t="s">
        <v>396</v>
      </c>
      <c r="F10" s="9"/>
      <c r="G10" s="9"/>
      <c r="H10" s="10">
        <v>5.3860000000000001</v>
      </c>
      <c r="I10" s="9"/>
      <c r="J10" s="11" t="s">
        <v>380</v>
      </c>
      <c r="K10" s="12" t="s">
        <v>381</v>
      </c>
      <c r="L10" s="51">
        <v>1</v>
      </c>
      <c r="M10" s="13">
        <v>100</v>
      </c>
      <c r="N10" s="14">
        <v>100</v>
      </c>
      <c r="O10" s="26"/>
      <c r="P10" s="15" t="e">
        <f>SUMIF('[1]Planned Maint v6.2 CSV File'!A:A,J10,'[1]Planned Maint v6.2 CSV File'!I:I)</f>
        <v>#VALUE!</v>
      </c>
      <c r="Q10" s="16">
        <f>IF(J10="PROV SUM",N10,L10*P10)</f>
        <v>100</v>
      </c>
      <c r="R10" s="52" t="str">
        <f>IF(J10="Prov Sum","",IF(MATCH(J10,'[1]Packet Rate Library'!J:J,0),VLOOKUP(J10,'[1]Packet Rate Library'!J:T,9,FALSE),""))</f>
        <v/>
      </c>
      <c r="S10" s="53" t="s">
        <v>382</v>
      </c>
      <c r="T10" s="16">
        <f>IF(J10="SC024",N10,IF(ISERROR(S10),"",IF(J10="PROV SUM",N10,L10*S10)))</f>
        <v>100</v>
      </c>
      <c r="V10" s="12" t="s">
        <v>381</v>
      </c>
      <c r="W10" s="51">
        <v>1</v>
      </c>
      <c r="X10" s="53" t="s">
        <v>382</v>
      </c>
      <c r="Y10" s="16">
        <v>100</v>
      </c>
      <c r="Z10" s="26"/>
      <c r="AA10" s="100">
        <v>0</v>
      </c>
      <c r="AB10" s="101">
        <f t="shared" si="1"/>
        <v>0</v>
      </c>
      <c r="AC10" s="103">
        <v>0</v>
      </c>
      <c r="AD10" s="104">
        <f t="shared" si="2"/>
        <v>0</v>
      </c>
      <c r="AE10" s="157">
        <f t="shared" ref="AE10:AE34" si="3">AB10-AD10</f>
        <v>0</v>
      </c>
    </row>
    <row r="11" spans="1:31" ht="16.5" thickBot="1" x14ac:dyDescent="0.3">
      <c r="A11" s="22"/>
      <c r="B11" s="5" t="s">
        <v>45</v>
      </c>
      <c r="C11" s="6" t="s">
        <v>285</v>
      </c>
      <c r="D11" s="7" t="s">
        <v>25</v>
      </c>
      <c r="E11" s="8" t="s">
        <v>386</v>
      </c>
      <c r="F11" s="9"/>
      <c r="G11" s="9"/>
      <c r="H11" s="10">
        <v>5.3869999999999996</v>
      </c>
      <c r="I11" s="9"/>
      <c r="J11" s="11" t="s">
        <v>380</v>
      </c>
      <c r="K11" s="12" t="s">
        <v>381</v>
      </c>
      <c r="L11" s="51">
        <v>1</v>
      </c>
      <c r="M11" s="13">
        <v>500</v>
      </c>
      <c r="N11" s="14">
        <v>500</v>
      </c>
      <c r="O11" s="26"/>
      <c r="P11" s="15" t="e">
        <f>SUMIF('[1]Planned Maint v6.2 CSV File'!A:A,J11,'[1]Planned Maint v6.2 CSV File'!I:I)</f>
        <v>#VALUE!</v>
      </c>
      <c r="Q11" s="16">
        <f>IF(J11="PROV SUM",N11,L11*P11)</f>
        <v>500</v>
      </c>
      <c r="R11" s="52" t="str">
        <f>IF(J11="Prov Sum","",IF(MATCH(J11,'[1]Packet Rate Library'!J:J,0),VLOOKUP(J11,'[1]Packet Rate Library'!J:T,9,FALSE),""))</f>
        <v/>
      </c>
      <c r="S11" s="53" t="s">
        <v>382</v>
      </c>
      <c r="T11" s="16">
        <f>IF(J11="SC024",N11,IF(ISERROR(S11),"",IF(J11="PROV SUM",N11,L11*S11)))</f>
        <v>500</v>
      </c>
      <c r="V11" s="12" t="s">
        <v>381</v>
      </c>
      <c r="W11" s="51">
        <v>1</v>
      </c>
      <c r="X11" s="53" t="s">
        <v>382</v>
      </c>
      <c r="Y11" s="16">
        <v>500</v>
      </c>
      <c r="Z11" s="26"/>
      <c r="AA11" s="100">
        <v>0</v>
      </c>
      <c r="AB11" s="101">
        <f t="shared" si="1"/>
        <v>0</v>
      </c>
      <c r="AC11" s="103">
        <v>0</v>
      </c>
      <c r="AD11" s="104">
        <f t="shared" si="2"/>
        <v>0</v>
      </c>
      <c r="AE11" s="157">
        <f t="shared" si="3"/>
        <v>0</v>
      </c>
    </row>
    <row r="12" spans="1:31" ht="15.75" thickBot="1" x14ac:dyDescent="0.3">
      <c r="A12" s="22"/>
      <c r="B12" s="5" t="s">
        <v>45</v>
      </c>
      <c r="C12" s="54" t="s">
        <v>189</v>
      </c>
      <c r="D12" s="7" t="s">
        <v>379</v>
      </c>
      <c r="E12" s="8"/>
      <c r="F12" s="9"/>
      <c r="G12" s="9"/>
      <c r="H12" s="10"/>
      <c r="I12" s="9"/>
      <c r="J12" s="11"/>
      <c r="K12" s="12"/>
      <c r="L12" s="51"/>
      <c r="M12" s="11"/>
      <c r="N12" s="51"/>
      <c r="O12" s="26"/>
      <c r="P12" s="35"/>
      <c r="Q12" s="55"/>
      <c r="R12" s="55"/>
      <c r="S12" s="55"/>
      <c r="T12" s="55"/>
      <c r="V12" s="12"/>
      <c r="W12" s="51"/>
      <c r="X12" s="55"/>
      <c r="Y12" s="91">
        <f t="shared" si="0"/>
        <v>0</v>
      </c>
      <c r="Z12" s="26"/>
      <c r="AA12" s="100">
        <v>0</v>
      </c>
      <c r="AB12" s="101">
        <f t="shared" si="1"/>
        <v>0</v>
      </c>
      <c r="AC12" s="103">
        <v>0</v>
      </c>
      <c r="AD12" s="104">
        <f t="shared" si="2"/>
        <v>0</v>
      </c>
      <c r="AE12" s="157">
        <f t="shared" si="3"/>
        <v>0</v>
      </c>
    </row>
    <row r="13" spans="1:31" ht="60.75" thickBot="1" x14ac:dyDescent="0.3">
      <c r="A13" s="22"/>
      <c r="B13" s="5" t="s">
        <v>45</v>
      </c>
      <c r="C13" s="54" t="s">
        <v>189</v>
      </c>
      <c r="D13" s="7" t="s">
        <v>25</v>
      </c>
      <c r="E13" s="8" t="s">
        <v>190</v>
      </c>
      <c r="F13" s="9"/>
      <c r="G13" s="9"/>
      <c r="H13" s="10">
        <v>6.82</v>
      </c>
      <c r="I13" s="9"/>
      <c r="J13" s="11" t="s">
        <v>191</v>
      </c>
      <c r="K13" s="12" t="s">
        <v>104</v>
      </c>
      <c r="L13" s="51">
        <v>3</v>
      </c>
      <c r="M13" s="13">
        <v>44.12</v>
      </c>
      <c r="N13" s="51">
        <v>132.36000000000001</v>
      </c>
      <c r="O13" s="26"/>
      <c r="P13" s="15" t="e">
        <f>SUMIF('[1]Planned Maint v6.2 CSV File'!A:A,J13,'[1]Planned Maint v6.2 CSV File'!I:I)</f>
        <v>#VALUE!</v>
      </c>
      <c r="Q13" s="16" t="e">
        <f t="shared" ref="Q13:Q25" si="4">IF(J13="PROV SUM",N13,L13*P13)</f>
        <v>#VALUE!</v>
      </c>
      <c r="R13" s="52">
        <f>IF(J13="Prov Sum","",IF(MATCH(J13,'[1]Packet Rate Library'!J:J,0),VLOOKUP(J13,'[1]Packet Rate Library'!J:T,9,FALSE),""))</f>
        <v>0</v>
      </c>
      <c r="S13" s="53">
        <v>31.986999999999998</v>
      </c>
      <c r="T13" s="16">
        <f t="shared" ref="T13:T25" si="5">IF(J13="SC024",N13,IF(ISERROR(S13),"",IF(J13="PROV SUM",N13,L13*S13)))</f>
        <v>95.960999999999999</v>
      </c>
      <c r="V13" s="12" t="s">
        <v>104</v>
      </c>
      <c r="W13" s="51">
        <v>3</v>
      </c>
      <c r="X13" s="53">
        <v>31.986999999999998</v>
      </c>
      <c r="Y13" s="91">
        <f t="shared" si="0"/>
        <v>95.960999999999999</v>
      </c>
      <c r="Z13" s="26"/>
      <c r="AA13" s="100">
        <v>0</v>
      </c>
      <c r="AB13" s="101">
        <f t="shared" si="1"/>
        <v>0</v>
      </c>
      <c r="AC13" s="103">
        <v>0</v>
      </c>
      <c r="AD13" s="104">
        <f t="shared" si="2"/>
        <v>0</v>
      </c>
      <c r="AE13" s="157">
        <f t="shared" si="3"/>
        <v>0</v>
      </c>
    </row>
    <row r="14" spans="1:31" ht="45.75" thickBot="1" x14ac:dyDescent="0.3">
      <c r="A14" s="22"/>
      <c r="B14" s="5" t="s">
        <v>45</v>
      </c>
      <c r="C14" s="54" t="s">
        <v>189</v>
      </c>
      <c r="D14" s="7" t="s">
        <v>25</v>
      </c>
      <c r="E14" s="8" t="s">
        <v>194</v>
      </c>
      <c r="F14" s="9"/>
      <c r="G14" s="9"/>
      <c r="H14" s="10">
        <v>6.85</v>
      </c>
      <c r="I14" s="9"/>
      <c r="J14" s="11" t="s">
        <v>195</v>
      </c>
      <c r="K14" s="12" t="s">
        <v>139</v>
      </c>
      <c r="L14" s="51">
        <v>12</v>
      </c>
      <c r="M14" s="13">
        <v>21.92</v>
      </c>
      <c r="N14" s="51">
        <v>263.04000000000002</v>
      </c>
      <c r="O14" s="26"/>
      <c r="P14" s="15" t="e">
        <f>SUMIF('[1]Planned Maint v6.2 CSV File'!A:A,J14,'[1]Planned Maint v6.2 CSV File'!I:I)</f>
        <v>#VALUE!</v>
      </c>
      <c r="Q14" s="16" t="e">
        <f t="shared" si="4"/>
        <v>#VALUE!</v>
      </c>
      <c r="R14" s="52">
        <f>IF(J14="Prov Sum","",IF(MATCH(J14,'[1]Packet Rate Library'!J:J,0),VLOOKUP(J14,'[1]Packet Rate Library'!J:T,9,FALSE),""))</f>
        <v>0</v>
      </c>
      <c r="S14" s="53">
        <v>15.892000000000001</v>
      </c>
      <c r="T14" s="16">
        <f t="shared" si="5"/>
        <v>190.70400000000001</v>
      </c>
      <c r="V14" s="12" t="s">
        <v>139</v>
      </c>
      <c r="W14" s="51">
        <v>12</v>
      </c>
      <c r="X14" s="53">
        <v>15.892000000000001</v>
      </c>
      <c r="Y14" s="91">
        <f t="shared" si="0"/>
        <v>190.70400000000001</v>
      </c>
      <c r="Z14" s="26"/>
      <c r="AA14" s="100">
        <v>0</v>
      </c>
      <c r="AB14" s="101">
        <f t="shared" si="1"/>
        <v>0</v>
      </c>
      <c r="AC14" s="103">
        <v>0</v>
      </c>
      <c r="AD14" s="104">
        <f t="shared" si="2"/>
        <v>0</v>
      </c>
      <c r="AE14" s="157">
        <f t="shared" si="3"/>
        <v>0</v>
      </c>
    </row>
    <row r="15" spans="1:31" ht="30.75" thickBot="1" x14ac:dyDescent="0.3">
      <c r="A15" s="22"/>
      <c r="B15" s="5" t="s">
        <v>45</v>
      </c>
      <c r="C15" s="54" t="s">
        <v>189</v>
      </c>
      <c r="D15" s="7" t="s">
        <v>25</v>
      </c>
      <c r="E15" s="8" t="s">
        <v>337</v>
      </c>
      <c r="F15" s="9"/>
      <c r="G15" s="9"/>
      <c r="H15" s="10">
        <v>6.91</v>
      </c>
      <c r="I15" s="9"/>
      <c r="J15" s="11" t="s">
        <v>338</v>
      </c>
      <c r="K15" s="12" t="s">
        <v>79</v>
      </c>
      <c r="L15" s="51">
        <v>16</v>
      </c>
      <c r="M15" s="13">
        <v>20.13</v>
      </c>
      <c r="N15" s="51">
        <v>322.08</v>
      </c>
      <c r="O15" s="26"/>
      <c r="P15" s="15" t="e">
        <f>SUMIF('[1]Planned Maint v6.2 CSV File'!A:A,J15,'[1]Planned Maint v6.2 CSV File'!I:I)</f>
        <v>#VALUE!</v>
      </c>
      <c r="Q15" s="16" t="e">
        <f t="shared" si="4"/>
        <v>#VALUE!</v>
      </c>
      <c r="R15" s="52">
        <f>IF(J15="Prov Sum","",IF(MATCH(J15,'[1]Packet Rate Library'!J:J,0),VLOOKUP(J15,'[1]Packet Rate Library'!J:T,9,FALSE),""))</f>
        <v>0</v>
      </c>
      <c r="S15" s="53">
        <v>14.594249999999999</v>
      </c>
      <c r="T15" s="16">
        <f t="shared" si="5"/>
        <v>233.50799999999998</v>
      </c>
      <c r="V15" s="12" t="s">
        <v>79</v>
      </c>
      <c r="W15" s="51">
        <v>16</v>
      </c>
      <c r="X15" s="53">
        <v>14.594249999999999</v>
      </c>
      <c r="Y15" s="91">
        <f t="shared" si="0"/>
        <v>233.50799999999998</v>
      </c>
      <c r="Z15" s="26"/>
      <c r="AA15" s="100">
        <v>0</v>
      </c>
      <c r="AB15" s="101">
        <f t="shared" si="1"/>
        <v>0</v>
      </c>
      <c r="AC15" s="103">
        <v>0</v>
      </c>
      <c r="AD15" s="104">
        <f t="shared" si="2"/>
        <v>0</v>
      </c>
      <c r="AE15" s="157">
        <f t="shared" si="3"/>
        <v>0</v>
      </c>
    </row>
    <row r="16" spans="1:31" ht="60.75" thickBot="1" x14ac:dyDescent="0.3">
      <c r="A16" s="22"/>
      <c r="B16" s="5" t="s">
        <v>45</v>
      </c>
      <c r="C16" s="54" t="s">
        <v>189</v>
      </c>
      <c r="D16" s="7" t="s">
        <v>25</v>
      </c>
      <c r="E16" s="8" t="s">
        <v>198</v>
      </c>
      <c r="F16" s="9"/>
      <c r="G16" s="9"/>
      <c r="H16" s="10">
        <v>6.1159999999999997</v>
      </c>
      <c r="I16" s="9"/>
      <c r="J16" s="11" t="s">
        <v>199</v>
      </c>
      <c r="K16" s="12" t="s">
        <v>75</v>
      </c>
      <c r="L16" s="51">
        <v>12</v>
      </c>
      <c r="M16" s="13">
        <v>38.74</v>
      </c>
      <c r="N16" s="51">
        <v>464.88</v>
      </c>
      <c r="O16" s="26"/>
      <c r="P16" s="15" t="e">
        <f>SUMIF('[1]Planned Maint v6.2 CSV File'!A:A,J16,'[1]Planned Maint v6.2 CSV File'!I:I)</f>
        <v>#VALUE!</v>
      </c>
      <c r="Q16" s="16" t="e">
        <f t="shared" si="4"/>
        <v>#VALUE!</v>
      </c>
      <c r="R16" s="52">
        <f>IF(J16="Prov Sum","",IF(MATCH(J16,'[1]Packet Rate Library'!J:J,0),VLOOKUP(J16,'[1]Packet Rate Library'!J:T,9,FALSE),""))</f>
        <v>0</v>
      </c>
      <c r="S16" s="53">
        <v>28.086500000000001</v>
      </c>
      <c r="T16" s="16">
        <f t="shared" si="5"/>
        <v>337.03800000000001</v>
      </c>
      <c r="V16" s="12" t="s">
        <v>75</v>
      </c>
      <c r="W16" s="51">
        <v>12</v>
      </c>
      <c r="X16" s="53">
        <v>28.086500000000001</v>
      </c>
      <c r="Y16" s="91">
        <f t="shared" si="0"/>
        <v>337.03800000000001</v>
      </c>
      <c r="Z16" s="26"/>
      <c r="AA16" s="100">
        <v>0</v>
      </c>
      <c r="AB16" s="101">
        <f t="shared" si="1"/>
        <v>0</v>
      </c>
      <c r="AC16" s="103">
        <v>0</v>
      </c>
      <c r="AD16" s="104">
        <f t="shared" si="2"/>
        <v>0</v>
      </c>
      <c r="AE16" s="157">
        <f t="shared" si="3"/>
        <v>0</v>
      </c>
    </row>
    <row r="17" spans="1:31" ht="30.75" thickBot="1" x14ac:dyDescent="0.3">
      <c r="A17" s="22"/>
      <c r="B17" s="5" t="s">
        <v>45</v>
      </c>
      <c r="C17" s="54" t="s">
        <v>189</v>
      </c>
      <c r="D17" s="7" t="s">
        <v>25</v>
      </c>
      <c r="E17" s="8" t="s">
        <v>221</v>
      </c>
      <c r="F17" s="9"/>
      <c r="G17" s="9"/>
      <c r="H17" s="10">
        <v>6.1860000000000301</v>
      </c>
      <c r="I17" s="9"/>
      <c r="J17" s="11" t="s">
        <v>222</v>
      </c>
      <c r="K17" s="12" t="s">
        <v>79</v>
      </c>
      <c r="L17" s="51">
        <v>315</v>
      </c>
      <c r="M17" s="13">
        <v>11.63</v>
      </c>
      <c r="N17" s="51">
        <v>3663.45</v>
      </c>
      <c r="O17" s="26"/>
      <c r="P17" s="15" t="e">
        <f>SUMIF('[1]Planned Maint v6.2 CSV File'!A:A,J17,'[1]Planned Maint v6.2 CSV File'!I:I)</f>
        <v>#VALUE!</v>
      </c>
      <c r="Q17" s="16" t="e">
        <f t="shared" si="4"/>
        <v>#VALUE!</v>
      </c>
      <c r="R17" s="52">
        <f>IF(J17="Prov Sum","",IF(MATCH(J17,'[1]Packet Rate Library'!J:J,0),VLOOKUP(J17,'[1]Packet Rate Library'!J:T,9,FALSE),""))</f>
        <v>0</v>
      </c>
      <c r="S17" s="53">
        <v>9.8855000000000004</v>
      </c>
      <c r="T17" s="16">
        <f t="shared" si="5"/>
        <v>3113.9325000000003</v>
      </c>
      <c r="V17" s="12" t="s">
        <v>79</v>
      </c>
      <c r="W17" s="51">
        <v>315</v>
      </c>
      <c r="X17" s="53">
        <v>9.8855000000000004</v>
      </c>
      <c r="Y17" s="91">
        <f>W17*X17</f>
        <v>3113.9325000000003</v>
      </c>
      <c r="Z17" s="26"/>
      <c r="AA17" s="100">
        <v>0</v>
      </c>
      <c r="AB17" s="101">
        <f t="shared" si="1"/>
        <v>0</v>
      </c>
      <c r="AC17" s="103">
        <v>0</v>
      </c>
      <c r="AD17" s="104">
        <f t="shared" si="2"/>
        <v>0</v>
      </c>
      <c r="AE17" s="157">
        <f t="shared" si="3"/>
        <v>0</v>
      </c>
    </row>
    <row r="18" spans="1:31" ht="30.75" thickBot="1" x14ac:dyDescent="0.3">
      <c r="A18" s="22"/>
      <c r="B18" s="5" t="s">
        <v>45</v>
      </c>
      <c r="C18" s="54" t="s">
        <v>189</v>
      </c>
      <c r="D18" s="7" t="s">
        <v>25</v>
      </c>
      <c r="E18" s="8" t="s">
        <v>225</v>
      </c>
      <c r="F18" s="9"/>
      <c r="G18" s="9"/>
      <c r="H18" s="10">
        <v>6.1880000000000299</v>
      </c>
      <c r="I18" s="9"/>
      <c r="J18" s="11" t="s">
        <v>226</v>
      </c>
      <c r="K18" s="12" t="s">
        <v>79</v>
      </c>
      <c r="L18" s="51">
        <v>12</v>
      </c>
      <c r="M18" s="13">
        <v>9.82</v>
      </c>
      <c r="N18" s="51">
        <v>117.84</v>
      </c>
      <c r="O18" s="26"/>
      <c r="P18" s="15" t="e">
        <f>SUMIF('[1]Planned Maint v6.2 CSV File'!A:A,J18,'[1]Planned Maint v6.2 CSV File'!I:I)</f>
        <v>#VALUE!</v>
      </c>
      <c r="Q18" s="16" t="e">
        <f t="shared" si="4"/>
        <v>#VALUE!</v>
      </c>
      <c r="R18" s="52">
        <f>IF(J18="Prov Sum","",IF(MATCH(J18,'[1]Packet Rate Library'!J:J,0),VLOOKUP(J18,'[1]Packet Rate Library'!J:T,9,FALSE),""))</f>
        <v>0</v>
      </c>
      <c r="S18" s="53">
        <v>8.3469999999999995</v>
      </c>
      <c r="T18" s="16">
        <f t="shared" si="5"/>
        <v>100.16399999999999</v>
      </c>
      <c r="V18" s="12" t="s">
        <v>79</v>
      </c>
      <c r="W18" s="51">
        <v>12</v>
      </c>
      <c r="X18" s="53">
        <v>8.3469999999999995</v>
      </c>
      <c r="Y18" s="91">
        <f t="shared" si="0"/>
        <v>100.16399999999999</v>
      </c>
      <c r="Z18" s="26"/>
      <c r="AA18" s="100">
        <v>0</v>
      </c>
      <c r="AB18" s="101">
        <f t="shared" si="1"/>
        <v>0</v>
      </c>
      <c r="AC18" s="103">
        <v>0</v>
      </c>
      <c r="AD18" s="104">
        <f t="shared" si="2"/>
        <v>0</v>
      </c>
      <c r="AE18" s="157">
        <f t="shared" si="3"/>
        <v>0</v>
      </c>
    </row>
    <row r="19" spans="1:31" ht="45.75" thickBot="1" x14ac:dyDescent="0.3">
      <c r="A19" s="22"/>
      <c r="B19" s="5" t="s">
        <v>45</v>
      </c>
      <c r="C19" s="54" t="s">
        <v>189</v>
      </c>
      <c r="D19" s="7" t="s">
        <v>25</v>
      </c>
      <c r="E19" s="8" t="s">
        <v>244</v>
      </c>
      <c r="F19" s="9"/>
      <c r="G19" s="9"/>
      <c r="H19" s="10">
        <v>6.2250000000000396</v>
      </c>
      <c r="I19" s="9"/>
      <c r="J19" s="11" t="s">
        <v>245</v>
      </c>
      <c r="K19" s="12" t="s">
        <v>79</v>
      </c>
      <c r="L19" s="51">
        <v>12</v>
      </c>
      <c r="M19" s="13">
        <v>11.66</v>
      </c>
      <c r="N19" s="51">
        <v>139.91999999999999</v>
      </c>
      <c r="O19" s="26"/>
      <c r="P19" s="15" t="e">
        <f>SUMIF('[1]Planned Maint v6.2 CSV File'!A:A,J19,'[1]Planned Maint v6.2 CSV File'!I:I)</f>
        <v>#VALUE!</v>
      </c>
      <c r="Q19" s="16" t="e">
        <f t="shared" si="4"/>
        <v>#VALUE!</v>
      </c>
      <c r="R19" s="52">
        <f>IF(J19="Prov Sum","",IF(MATCH(J19,'[1]Packet Rate Library'!J:J,0),VLOOKUP(J19,'[1]Packet Rate Library'!J:T,9,FALSE),""))</f>
        <v>0</v>
      </c>
      <c r="S19" s="53">
        <v>9.9109999999999996</v>
      </c>
      <c r="T19" s="16">
        <f t="shared" si="5"/>
        <v>118.93199999999999</v>
      </c>
      <c r="V19" s="12" t="s">
        <v>79</v>
      </c>
      <c r="W19" s="51">
        <v>12</v>
      </c>
      <c r="X19" s="53">
        <v>9.9109999999999996</v>
      </c>
      <c r="Y19" s="91">
        <f t="shared" si="0"/>
        <v>118.93199999999999</v>
      </c>
      <c r="Z19" s="26"/>
      <c r="AA19" s="100">
        <v>0</v>
      </c>
      <c r="AB19" s="101">
        <f t="shared" si="1"/>
        <v>0</v>
      </c>
      <c r="AC19" s="103">
        <v>0</v>
      </c>
      <c r="AD19" s="104">
        <f t="shared" si="2"/>
        <v>0</v>
      </c>
      <c r="AE19" s="157">
        <f t="shared" si="3"/>
        <v>0</v>
      </c>
    </row>
    <row r="20" spans="1:31" ht="30.75" thickBot="1" x14ac:dyDescent="0.3">
      <c r="A20" s="22"/>
      <c r="B20" s="5" t="s">
        <v>45</v>
      </c>
      <c r="C20" s="54" t="s">
        <v>189</v>
      </c>
      <c r="D20" s="7" t="s">
        <v>25</v>
      </c>
      <c r="E20" s="8" t="s">
        <v>250</v>
      </c>
      <c r="F20" s="9"/>
      <c r="G20" s="9"/>
      <c r="H20" s="10">
        <v>6.2360000000000504</v>
      </c>
      <c r="I20" s="9"/>
      <c r="J20" s="11" t="s">
        <v>251</v>
      </c>
      <c r="K20" s="12" t="s">
        <v>79</v>
      </c>
      <c r="L20" s="51">
        <v>177</v>
      </c>
      <c r="M20" s="13">
        <v>25.87</v>
      </c>
      <c r="N20" s="51">
        <v>4578.99</v>
      </c>
      <c r="O20" s="26"/>
      <c r="P20" s="15" t="e">
        <f>SUMIF('[1]Planned Maint v6.2 CSV File'!A:A,J20,'[1]Planned Maint v6.2 CSV File'!I:I)</f>
        <v>#VALUE!</v>
      </c>
      <c r="Q20" s="16" t="e">
        <f t="shared" si="4"/>
        <v>#VALUE!</v>
      </c>
      <c r="R20" s="52">
        <f>IF(J20="Prov Sum","",IF(MATCH(J20,'[1]Packet Rate Library'!J:J,0),VLOOKUP(J20,'[1]Packet Rate Library'!J:T,9,FALSE),""))</f>
        <v>0</v>
      </c>
      <c r="S20" s="53">
        <v>21.9895</v>
      </c>
      <c r="T20" s="16">
        <f t="shared" si="5"/>
        <v>3892.1414999999997</v>
      </c>
      <c r="V20" s="12" t="s">
        <v>79</v>
      </c>
      <c r="W20" s="51">
        <v>177</v>
      </c>
      <c r="X20" s="53">
        <v>21.9895</v>
      </c>
      <c r="Y20" s="91">
        <f t="shared" si="0"/>
        <v>3892.1414999999997</v>
      </c>
      <c r="Z20" s="26"/>
      <c r="AA20" s="100">
        <v>0</v>
      </c>
      <c r="AB20" s="101">
        <f t="shared" si="1"/>
        <v>0</v>
      </c>
      <c r="AC20" s="103">
        <v>0</v>
      </c>
      <c r="AD20" s="104">
        <f t="shared" si="2"/>
        <v>0</v>
      </c>
      <c r="AE20" s="157">
        <f t="shared" si="3"/>
        <v>0</v>
      </c>
    </row>
    <row r="21" spans="1:31" ht="30.75" thickBot="1" x14ac:dyDescent="0.3">
      <c r="A21" s="22"/>
      <c r="B21" s="5" t="s">
        <v>45</v>
      </c>
      <c r="C21" s="54" t="s">
        <v>189</v>
      </c>
      <c r="D21" s="7" t="s">
        <v>25</v>
      </c>
      <c r="E21" s="8" t="s">
        <v>252</v>
      </c>
      <c r="F21" s="9"/>
      <c r="G21" s="9"/>
      <c r="H21" s="10">
        <v>6.2370000000000498</v>
      </c>
      <c r="I21" s="9"/>
      <c r="J21" s="11" t="s">
        <v>253</v>
      </c>
      <c r="K21" s="12" t="s">
        <v>104</v>
      </c>
      <c r="L21" s="51">
        <v>50</v>
      </c>
      <c r="M21" s="13">
        <v>6.28</v>
      </c>
      <c r="N21" s="51">
        <v>314</v>
      </c>
      <c r="O21" s="26"/>
      <c r="P21" s="15" t="e">
        <f>SUMIF('[1]Planned Maint v6.2 CSV File'!A:A,J21,'[1]Planned Maint v6.2 CSV File'!I:I)</f>
        <v>#VALUE!</v>
      </c>
      <c r="Q21" s="16" t="e">
        <f t="shared" si="4"/>
        <v>#VALUE!</v>
      </c>
      <c r="R21" s="52">
        <f>IF(J21="Prov Sum","",IF(MATCH(J21,'[1]Packet Rate Library'!J:J,0),VLOOKUP(J21,'[1]Packet Rate Library'!J:T,9,FALSE),""))</f>
        <v>0</v>
      </c>
      <c r="S21" s="53">
        <v>5.3380000000000001</v>
      </c>
      <c r="T21" s="16">
        <f t="shared" si="5"/>
        <v>266.89999999999998</v>
      </c>
      <c r="V21" s="12" t="s">
        <v>104</v>
      </c>
      <c r="W21" s="51">
        <v>50</v>
      </c>
      <c r="X21" s="53">
        <v>5.3380000000000001</v>
      </c>
      <c r="Y21" s="91">
        <f t="shared" si="0"/>
        <v>266.89999999999998</v>
      </c>
      <c r="Z21" s="26"/>
      <c r="AA21" s="100">
        <v>0</v>
      </c>
      <c r="AB21" s="101">
        <f t="shared" si="1"/>
        <v>0</v>
      </c>
      <c r="AC21" s="103">
        <v>0</v>
      </c>
      <c r="AD21" s="104">
        <f t="shared" si="2"/>
        <v>0</v>
      </c>
      <c r="AE21" s="157">
        <f t="shared" si="3"/>
        <v>0</v>
      </c>
    </row>
    <row r="22" spans="1:31" ht="30.75" thickBot="1" x14ac:dyDescent="0.3">
      <c r="A22" s="22"/>
      <c r="B22" s="5" t="s">
        <v>45</v>
      </c>
      <c r="C22" s="54" t="s">
        <v>189</v>
      </c>
      <c r="D22" s="7" t="s">
        <v>25</v>
      </c>
      <c r="E22" s="8" t="s">
        <v>254</v>
      </c>
      <c r="F22" s="9"/>
      <c r="G22" s="9"/>
      <c r="H22" s="10">
        <v>6.2380000000000502</v>
      </c>
      <c r="I22" s="9"/>
      <c r="J22" s="11" t="s">
        <v>255</v>
      </c>
      <c r="K22" s="12" t="s">
        <v>139</v>
      </c>
      <c r="L22" s="51">
        <v>9</v>
      </c>
      <c r="M22" s="13">
        <v>20.71</v>
      </c>
      <c r="N22" s="51">
        <v>186.39</v>
      </c>
      <c r="O22" s="26"/>
      <c r="P22" s="15" t="e">
        <f>SUMIF('[1]Planned Maint v6.2 CSV File'!A:A,J22,'[1]Planned Maint v6.2 CSV File'!I:I)</f>
        <v>#VALUE!</v>
      </c>
      <c r="Q22" s="16" t="e">
        <f t="shared" si="4"/>
        <v>#VALUE!</v>
      </c>
      <c r="R22" s="52">
        <f>IF(J22="Prov Sum","",IF(MATCH(J22,'[1]Packet Rate Library'!J:J,0),VLOOKUP(J22,'[1]Packet Rate Library'!J:T,9,FALSE),""))</f>
        <v>0</v>
      </c>
      <c r="S22" s="53">
        <v>17.6035</v>
      </c>
      <c r="T22" s="16">
        <f t="shared" si="5"/>
        <v>158.4315</v>
      </c>
      <c r="V22" s="12" t="s">
        <v>139</v>
      </c>
      <c r="W22" s="51">
        <v>9</v>
      </c>
      <c r="X22" s="53">
        <v>17.6035</v>
      </c>
      <c r="Y22" s="91">
        <f t="shared" si="0"/>
        <v>158.4315</v>
      </c>
      <c r="Z22" s="26"/>
      <c r="AA22" s="100">
        <v>0</v>
      </c>
      <c r="AB22" s="101">
        <f t="shared" si="1"/>
        <v>0</v>
      </c>
      <c r="AC22" s="103">
        <v>0</v>
      </c>
      <c r="AD22" s="104">
        <f t="shared" si="2"/>
        <v>0</v>
      </c>
      <c r="AE22" s="157">
        <f t="shared" si="3"/>
        <v>0</v>
      </c>
    </row>
    <row r="23" spans="1:31" ht="30.75" thickBot="1" x14ac:dyDescent="0.3">
      <c r="A23" s="22"/>
      <c r="B23" s="5" t="s">
        <v>45</v>
      </c>
      <c r="C23" s="54" t="s">
        <v>189</v>
      </c>
      <c r="D23" s="7" t="s">
        <v>25</v>
      </c>
      <c r="E23" s="8" t="s">
        <v>265</v>
      </c>
      <c r="F23" s="9"/>
      <c r="G23" s="9"/>
      <c r="H23" s="10">
        <v>6.2580000000000497</v>
      </c>
      <c r="I23" s="9"/>
      <c r="J23" s="11" t="s">
        <v>266</v>
      </c>
      <c r="K23" s="12" t="s">
        <v>79</v>
      </c>
      <c r="L23" s="51">
        <v>2</v>
      </c>
      <c r="M23" s="13">
        <v>12.41</v>
      </c>
      <c r="N23" s="51">
        <v>24.82</v>
      </c>
      <c r="O23" s="26"/>
      <c r="P23" s="15" t="e">
        <f>SUMIF('[1]Planned Maint v6.2 CSV File'!A:A,J23,'[1]Planned Maint v6.2 CSV File'!I:I)</f>
        <v>#VALUE!</v>
      </c>
      <c r="Q23" s="16" t="e">
        <f t="shared" si="4"/>
        <v>#VALUE!</v>
      </c>
      <c r="R23" s="52">
        <f>IF(J23="Prov Sum","",IF(MATCH(J23,'[1]Packet Rate Library'!J:J,0),VLOOKUP(J23,'[1]Packet Rate Library'!J:T,9,FALSE),""))</f>
        <v>0</v>
      </c>
      <c r="S23" s="53">
        <v>10.548500000000001</v>
      </c>
      <c r="T23" s="16">
        <f t="shared" si="5"/>
        <v>21.097000000000001</v>
      </c>
      <c r="V23" s="12" t="s">
        <v>79</v>
      </c>
      <c r="W23" s="51">
        <v>2</v>
      </c>
      <c r="X23" s="53">
        <v>10.548500000000001</v>
      </c>
      <c r="Y23" s="91">
        <f t="shared" si="0"/>
        <v>21.097000000000001</v>
      </c>
      <c r="Z23" s="26"/>
      <c r="AA23" s="100">
        <v>0</v>
      </c>
      <c r="AB23" s="101">
        <f t="shared" si="1"/>
        <v>0</v>
      </c>
      <c r="AC23" s="103">
        <v>0</v>
      </c>
      <c r="AD23" s="104">
        <f t="shared" si="2"/>
        <v>0</v>
      </c>
      <c r="AE23" s="157">
        <f t="shared" si="3"/>
        <v>0</v>
      </c>
    </row>
    <row r="24" spans="1:31" ht="45.75" thickBot="1" x14ac:dyDescent="0.3">
      <c r="A24" s="22"/>
      <c r="B24" s="5" t="s">
        <v>45</v>
      </c>
      <c r="C24" s="54" t="s">
        <v>189</v>
      </c>
      <c r="D24" s="7" t="s">
        <v>25</v>
      </c>
      <c r="E24" s="8" t="s">
        <v>267</v>
      </c>
      <c r="F24" s="9"/>
      <c r="G24" s="9"/>
      <c r="H24" s="10">
        <v>6.2600000000000504</v>
      </c>
      <c r="I24" s="9"/>
      <c r="J24" s="11" t="s">
        <v>268</v>
      </c>
      <c r="K24" s="12" t="s">
        <v>104</v>
      </c>
      <c r="L24" s="51">
        <v>12</v>
      </c>
      <c r="M24" s="13">
        <v>3.74</v>
      </c>
      <c r="N24" s="51">
        <v>44.88</v>
      </c>
      <c r="O24" s="26"/>
      <c r="P24" s="15" t="e">
        <f>SUMIF('[1]Planned Maint v6.2 CSV File'!A:A,J24,'[1]Planned Maint v6.2 CSV File'!I:I)</f>
        <v>#VALUE!</v>
      </c>
      <c r="Q24" s="16" t="e">
        <f t="shared" si="4"/>
        <v>#VALUE!</v>
      </c>
      <c r="R24" s="52">
        <f>IF(J24="Prov Sum","",IF(MATCH(J24,'[1]Packet Rate Library'!J:J,0),VLOOKUP(J24,'[1]Packet Rate Library'!J:T,9,FALSE),""))</f>
        <v>0</v>
      </c>
      <c r="S24" s="53">
        <v>3.1790000000000003</v>
      </c>
      <c r="T24" s="16">
        <f t="shared" si="5"/>
        <v>38.148000000000003</v>
      </c>
      <c r="V24" s="12" t="s">
        <v>104</v>
      </c>
      <c r="W24" s="51">
        <v>12</v>
      </c>
      <c r="X24" s="53">
        <v>3.1790000000000003</v>
      </c>
      <c r="Y24" s="91">
        <f t="shared" si="0"/>
        <v>38.148000000000003</v>
      </c>
      <c r="Z24" s="26"/>
      <c r="AA24" s="100">
        <v>0</v>
      </c>
      <c r="AB24" s="101">
        <f t="shared" si="1"/>
        <v>0</v>
      </c>
      <c r="AC24" s="103">
        <v>0</v>
      </c>
      <c r="AD24" s="104">
        <f t="shared" si="2"/>
        <v>0</v>
      </c>
      <c r="AE24" s="157">
        <f t="shared" si="3"/>
        <v>0</v>
      </c>
    </row>
    <row r="25" spans="1:31" ht="16.5" thickBot="1" x14ac:dyDescent="0.3">
      <c r="A25" s="22"/>
      <c r="B25" s="5" t="s">
        <v>45</v>
      </c>
      <c r="C25" s="54" t="s">
        <v>189</v>
      </c>
      <c r="D25" s="7" t="s">
        <v>25</v>
      </c>
      <c r="E25" s="8" t="s">
        <v>397</v>
      </c>
      <c r="F25" s="9"/>
      <c r="G25" s="9"/>
      <c r="H25" s="10">
        <v>6.399</v>
      </c>
      <c r="I25" s="9"/>
      <c r="J25" s="11" t="s">
        <v>380</v>
      </c>
      <c r="K25" s="12" t="s">
        <v>381</v>
      </c>
      <c r="L25" s="51">
        <v>1</v>
      </c>
      <c r="M25" s="13">
        <v>50</v>
      </c>
      <c r="N25" s="51">
        <v>50</v>
      </c>
      <c r="O25" s="26"/>
      <c r="P25" s="15" t="e">
        <f>SUMIF('[1]Planned Maint v6.2 CSV File'!A:A,J25,'[1]Planned Maint v6.2 CSV File'!I:I)</f>
        <v>#VALUE!</v>
      </c>
      <c r="Q25" s="16">
        <f t="shared" si="4"/>
        <v>50</v>
      </c>
      <c r="R25" s="52" t="str">
        <f>IF(J25="Prov Sum","",IF(MATCH(J25,'[1]Packet Rate Library'!J:J,0),VLOOKUP(J25,'[1]Packet Rate Library'!J:T,9,FALSE),""))</f>
        <v/>
      </c>
      <c r="S25" s="53" t="s">
        <v>382</v>
      </c>
      <c r="T25" s="16">
        <f t="shared" si="5"/>
        <v>50</v>
      </c>
      <c r="V25" s="12" t="s">
        <v>381</v>
      </c>
      <c r="W25" s="51">
        <v>1</v>
      </c>
      <c r="X25" s="53" t="s">
        <v>382</v>
      </c>
      <c r="Y25" s="91">
        <v>50</v>
      </c>
      <c r="Z25" s="26"/>
      <c r="AA25" s="100">
        <v>0</v>
      </c>
      <c r="AB25" s="101">
        <f t="shared" si="1"/>
        <v>0</v>
      </c>
      <c r="AC25" s="103">
        <v>0</v>
      </c>
      <c r="AD25" s="104">
        <f t="shared" si="2"/>
        <v>0</v>
      </c>
      <c r="AE25" s="157">
        <f t="shared" si="3"/>
        <v>0</v>
      </c>
    </row>
    <row r="26" spans="1:31" ht="15.75" thickBot="1" x14ac:dyDescent="0.3">
      <c r="A26" s="22"/>
      <c r="B26" s="5" t="s">
        <v>45</v>
      </c>
      <c r="C26" s="54" t="s">
        <v>72</v>
      </c>
      <c r="D26" s="7" t="s">
        <v>379</v>
      </c>
      <c r="E26" s="8"/>
      <c r="F26" s="9"/>
      <c r="G26" s="9"/>
      <c r="H26" s="10"/>
      <c r="I26" s="9"/>
      <c r="J26" s="11"/>
      <c r="K26" s="12"/>
      <c r="L26" s="51"/>
      <c r="M26" s="11"/>
      <c r="N26" s="51"/>
      <c r="O26" s="56"/>
      <c r="P26" s="35"/>
      <c r="Q26" s="55"/>
      <c r="R26" s="55"/>
      <c r="S26" s="55"/>
      <c r="T26" s="55"/>
      <c r="V26" s="12"/>
      <c r="W26" s="51"/>
      <c r="X26" s="55"/>
      <c r="Y26" s="91"/>
      <c r="Z26" s="26"/>
      <c r="AA26" s="100">
        <v>0</v>
      </c>
      <c r="AB26" s="101">
        <f t="shared" si="1"/>
        <v>0</v>
      </c>
      <c r="AC26" s="103">
        <v>0</v>
      </c>
      <c r="AD26" s="104">
        <f t="shared" si="2"/>
        <v>0</v>
      </c>
      <c r="AE26" s="157">
        <f t="shared" si="3"/>
        <v>0</v>
      </c>
    </row>
    <row r="27" spans="1:31" ht="76.5" thickBot="1" x14ac:dyDescent="0.3">
      <c r="A27" s="22"/>
      <c r="B27" s="5" t="s">
        <v>45</v>
      </c>
      <c r="C27" s="54" t="s">
        <v>72</v>
      </c>
      <c r="D27" s="7" t="s">
        <v>25</v>
      </c>
      <c r="E27" s="8" t="s">
        <v>398</v>
      </c>
      <c r="F27" s="9"/>
      <c r="G27" s="9"/>
      <c r="H27" s="10">
        <v>3.4340000000000002</v>
      </c>
      <c r="I27" s="9"/>
      <c r="J27" s="11" t="s">
        <v>380</v>
      </c>
      <c r="K27" s="12" t="s">
        <v>28</v>
      </c>
      <c r="L27" s="51">
        <v>250</v>
      </c>
      <c r="M27" s="13">
        <v>52</v>
      </c>
      <c r="N27" s="51">
        <v>13000</v>
      </c>
      <c r="O27" s="56"/>
      <c r="P27" s="15" t="e">
        <f>SUMIF('[1]Planned Maint v6.2 CSV File'!A:A,J27,'[1]Planned Maint v6.2 CSV File'!I:I)</f>
        <v>#VALUE!</v>
      </c>
      <c r="Q27" s="16">
        <f t="shared" ref="Q27:Q34" si="6">IF(J27="PROV SUM",N27,L27*P27)</f>
        <v>13000</v>
      </c>
      <c r="R27" s="52" t="str">
        <f>IF(J27="Prov Sum","",IF(MATCH(J27,'[1]Packet Rate Library'!J:J,0),VLOOKUP(J27,'[1]Packet Rate Library'!J:T,9,FALSE),""))</f>
        <v/>
      </c>
      <c r="S27" s="53" t="s">
        <v>382</v>
      </c>
      <c r="T27" s="16">
        <f t="shared" ref="T27:T34" si="7">IF(J27="SC024",N27,IF(ISERROR(S27),"",IF(J27="PROV SUM",N27,L27*S27)))</f>
        <v>13000</v>
      </c>
      <c r="V27" s="12" t="s">
        <v>28</v>
      </c>
      <c r="W27" s="51">
        <v>250</v>
      </c>
      <c r="X27" s="53" t="s">
        <v>382</v>
      </c>
      <c r="Y27" s="91">
        <v>13000</v>
      </c>
      <c r="Z27" s="26"/>
      <c r="AA27" s="100">
        <v>0</v>
      </c>
      <c r="AB27" s="101">
        <f t="shared" si="1"/>
        <v>0</v>
      </c>
      <c r="AC27" s="103">
        <v>0</v>
      </c>
      <c r="AD27" s="104">
        <f t="shared" si="2"/>
        <v>0</v>
      </c>
      <c r="AE27" s="157">
        <f t="shared" si="3"/>
        <v>0</v>
      </c>
    </row>
    <row r="28" spans="1:31" ht="31.5" thickBot="1" x14ac:dyDescent="0.3">
      <c r="A28" s="22"/>
      <c r="B28" s="5" t="s">
        <v>45</v>
      </c>
      <c r="C28" s="54" t="s">
        <v>72</v>
      </c>
      <c r="D28" s="7" t="s">
        <v>25</v>
      </c>
      <c r="E28" s="8" t="s">
        <v>399</v>
      </c>
      <c r="F28" s="9"/>
      <c r="G28" s="9"/>
      <c r="H28" s="10">
        <v>3.4350000000000001</v>
      </c>
      <c r="I28" s="9"/>
      <c r="J28" s="11" t="s">
        <v>380</v>
      </c>
      <c r="K28" s="12" t="s">
        <v>28</v>
      </c>
      <c r="L28" s="51">
        <v>250</v>
      </c>
      <c r="M28" s="13">
        <v>17</v>
      </c>
      <c r="N28" s="51">
        <v>4250</v>
      </c>
      <c r="O28" s="56"/>
      <c r="P28" s="15" t="e">
        <f>SUMIF('[1]Planned Maint v6.2 CSV File'!A:A,J28,'[1]Planned Maint v6.2 CSV File'!I:I)</f>
        <v>#VALUE!</v>
      </c>
      <c r="Q28" s="16">
        <f t="shared" si="6"/>
        <v>4250</v>
      </c>
      <c r="R28" s="52" t="str">
        <f>IF(J28="Prov Sum","",IF(MATCH(J28,'[1]Packet Rate Library'!J:J,0),VLOOKUP(J28,'[1]Packet Rate Library'!J:T,9,FALSE),""))</f>
        <v/>
      </c>
      <c r="S28" s="53" t="s">
        <v>382</v>
      </c>
      <c r="T28" s="16">
        <f t="shared" si="7"/>
        <v>4250</v>
      </c>
      <c r="V28" s="12" t="s">
        <v>28</v>
      </c>
      <c r="W28" s="51">
        <v>250</v>
      </c>
      <c r="X28" s="53" t="s">
        <v>382</v>
      </c>
      <c r="Y28" s="91">
        <v>4250</v>
      </c>
      <c r="Z28" s="26"/>
      <c r="AA28" s="100">
        <v>0</v>
      </c>
      <c r="AB28" s="101">
        <f t="shared" si="1"/>
        <v>0</v>
      </c>
      <c r="AC28" s="103">
        <v>0</v>
      </c>
      <c r="AD28" s="104">
        <f t="shared" si="2"/>
        <v>0</v>
      </c>
      <c r="AE28" s="157">
        <f t="shared" si="3"/>
        <v>0</v>
      </c>
    </row>
    <row r="29" spans="1:31" ht="61.5" thickBot="1" x14ac:dyDescent="0.3">
      <c r="A29" s="22"/>
      <c r="B29" s="5" t="s">
        <v>45</v>
      </c>
      <c r="C29" s="54" t="s">
        <v>72</v>
      </c>
      <c r="D29" s="7" t="s">
        <v>25</v>
      </c>
      <c r="E29" s="8" t="s">
        <v>400</v>
      </c>
      <c r="F29" s="9"/>
      <c r="G29" s="9"/>
      <c r="H29" s="10">
        <v>3.4359999999999999</v>
      </c>
      <c r="I29" s="9"/>
      <c r="J29" s="11" t="s">
        <v>380</v>
      </c>
      <c r="K29" s="12" t="s">
        <v>28</v>
      </c>
      <c r="L29" s="51">
        <v>250</v>
      </c>
      <c r="M29" s="13">
        <v>32</v>
      </c>
      <c r="N29" s="51">
        <v>8000</v>
      </c>
      <c r="O29" s="56"/>
      <c r="P29" s="15" t="e">
        <f>SUMIF('[1]Planned Maint v6.2 CSV File'!A:A,J29,'[1]Planned Maint v6.2 CSV File'!I:I)</f>
        <v>#VALUE!</v>
      </c>
      <c r="Q29" s="16">
        <f t="shared" si="6"/>
        <v>8000</v>
      </c>
      <c r="R29" s="52" t="str">
        <f>IF(J29="Prov Sum","",IF(MATCH(J29,'[1]Packet Rate Library'!J:J,0),VLOOKUP(J29,'[1]Packet Rate Library'!J:T,9,FALSE),""))</f>
        <v/>
      </c>
      <c r="S29" s="53" t="s">
        <v>382</v>
      </c>
      <c r="T29" s="16">
        <f t="shared" si="7"/>
        <v>8000</v>
      </c>
      <c r="V29" s="12" t="s">
        <v>28</v>
      </c>
      <c r="W29" s="51">
        <v>250</v>
      </c>
      <c r="X29" s="53" t="s">
        <v>382</v>
      </c>
      <c r="Y29" s="91">
        <v>8000</v>
      </c>
      <c r="Z29" s="26"/>
      <c r="AA29" s="100">
        <v>0</v>
      </c>
      <c r="AB29" s="101">
        <f t="shared" si="1"/>
        <v>0</v>
      </c>
      <c r="AC29" s="103">
        <v>0</v>
      </c>
      <c r="AD29" s="104">
        <f t="shared" si="2"/>
        <v>0</v>
      </c>
      <c r="AE29" s="157">
        <f t="shared" si="3"/>
        <v>0</v>
      </c>
    </row>
    <row r="30" spans="1:31" ht="16.5" thickBot="1" x14ac:dyDescent="0.3">
      <c r="A30" s="22"/>
      <c r="B30" s="5" t="s">
        <v>45</v>
      </c>
      <c r="C30" s="54" t="s">
        <v>72</v>
      </c>
      <c r="D30" s="7" t="s">
        <v>25</v>
      </c>
      <c r="E30" s="8" t="s">
        <v>401</v>
      </c>
      <c r="F30" s="9"/>
      <c r="G30" s="9"/>
      <c r="H30" s="10">
        <v>3.4369999999999998</v>
      </c>
      <c r="I30" s="9"/>
      <c r="J30" s="11" t="s">
        <v>380</v>
      </c>
      <c r="K30" s="12" t="s">
        <v>57</v>
      </c>
      <c r="L30" s="51">
        <v>10</v>
      </c>
      <c r="M30" s="13">
        <v>35</v>
      </c>
      <c r="N30" s="51">
        <v>350</v>
      </c>
      <c r="O30" s="56"/>
      <c r="P30" s="15" t="e">
        <f>SUMIF('[1]Planned Maint v6.2 CSV File'!A:A,J30,'[1]Planned Maint v6.2 CSV File'!I:I)</f>
        <v>#VALUE!</v>
      </c>
      <c r="Q30" s="16">
        <f t="shared" si="6"/>
        <v>350</v>
      </c>
      <c r="R30" s="52" t="str">
        <f>IF(J30="Prov Sum","",IF(MATCH(J30,'[1]Packet Rate Library'!J:J,0),VLOOKUP(J30,'[1]Packet Rate Library'!J:T,9,FALSE),""))</f>
        <v/>
      </c>
      <c r="S30" s="53" t="s">
        <v>382</v>
      </c>
      <c r="T30" s="16">
        <f t="shared" si="7"/>
        <v>350</v>
      </c>
      <c r="V30" s="12" t="s">
        <v>57</v>
      </c>
      <c r="W30" s="51">
        <v>10</v>
      </c>
      <c r="X30" s="53" t="s">
        <v>382</v>
      </c>
      <c r="Y30" s="91">
        <v>350</v>
      </c>
      <c r="Z30" s="26"/>
      <c r="AA30" s="100">
        <v>0</v>
      </c>
      <c r="AB30" s="101">
        <f t="shared" si="1"/>
        <v>0</v>
      </c>
      <c r="AC30" s="103">
        <v>0</v>
      </c>
      <c r="AD30" s="104">
        <f t="shared" si="2"/>
        <v>0</v>
      </c>
      <c r="AE30" s="157">
        <f t="shared" si="3"/>
        <v>0</v>
      </c>
    </row>
    <row r="31" spans="1:31" ht="46.5" thickBot="1" x14ac:dyDescent="0.3">
      <c r="A31" s="22"/>
      <c r="B31" s="5" t="s">
        <v>45</v>
      </c>
      <c r="C31" s="54" t="s">
        <v>72</v>
      </c>
      <c r="D31" s="7" t="s">
        <v>25</v>
      </c>
      <c r="E31" s="8" t="s">
        <v>402</v>
      </c>
      <c r="F31" s="9"/>
      <c r="G31" s="9"/>
      <c r="H31" s="10">
        <v>3.4380000000000002</v>
      </c>
      <c r="I31" s="9"/>
      <c r="J31" s="11" t="s">
        <v>380</v>
      </c>
      <c r="K31" s="12" t="s">
        <v>79</v>
      </c>
      <c r="L31" s="51">
        <v>25</v>
      </c>
      <c r="M31" s="13">
        <v>85.24</v>
      </c>
      <c r="N31" s="51">
        <v>2131</v>
      </c>
      <c r="O31" s="56"/>
      <c r="P31" s="15" t="e">
        <f>SUMIF('[1]Planned Maint v6.2 CSV File'!A:A,J31,'[1]Planned Maint v6.2 CSV File'!I:I)</f>
        <v>#VALUE!</v>
      </c>
      <c r="Q31" s="16">
        <f t="shared" si="6"/>
        <v>2131</v>
      </c>
      <c r="R31" s="52" t="str">
        <f>IF(J31="Prov Sum","",IF(MATCH(J31,'[1]Packet Rate Library'!J:J,0),VLOOKUP(J31,'[1]Packet Rate Library'!J:T,9,FALSE),""))</f>
        <v/>
      </c>
      <c r="S31" s="53" t="s">
        <v>382</v>
      </c>
      <c r="T31" s="16">
        <f t="shared" si="7"/>
        <v>2131</v>
      </c>
      <c r="V31" s="12" t="s">
        <v>79</v>
      </c>
      <c r="W31" s="51">
        <v>25</v>
      </c>
      <c r="X31" s="53" t="s">
        <v>382</v>
      </c>
      <c r="Y31" s="91">
        <v>2131</v>
      </c>
      <c r="Z31" s="26"/>
      <c r="AA31" s="100">
        <v>0</v>
      </c>
      <c r="AB31" s="101">
        <f t="shared" si="1"/>
        <v>0</v>
      </c>
      <c r="AC31" s="103">
        <v>0</v>
      </c>
      <c r="AD31" s="104">
        <f t="shared" si="2"/>
        <v>0</v>
      </c>
      <c r="AE31" s="157">
        <f t="shared" si="3"/>
        <v>0</v>
      </c>
    </row>
    <row r="32" spans="1:31" ht="61.5" thickBot="1" x14ac:dyDescent="0.3">
      <c r="A32" s="22"/>
      <c r="B32" s="5" t="s">
        <v>45</v>
      </c>
      <c r="C32" s="54" t="s">
        <v>72</v>
      </c>
      <c r="D32" s="7" t="s">
        <v>25</v>
      </c>
      <c r="E32" s="8" t="s">
        <v>403</v>
      </c>
      <c r="F32" s="9"/>
      <c r="G32" s="9"/>
      <c r="H32" s="10">
        <v>3.4390000000000001</v>
      </c>
      <c r="I32" s="9"/>
      <c r="J32" s="11" t="s">
        <v>380</v>
      </c>
      <c r="K32" s="12" t="s">
        <v>79</v>
      </c>
      <c r="L32" s="51">
        <v>30</v>
      </c>
      <c r="M32" s="13">
        <v>30.56</v>
      </c>
      <c r="N32" s="51">
        <v>916.8</v>
      </c>
      <c r="O32" s="56"/>
      <c r="P32" s="15" t="e">
        <f>SUMIF('[1]Planned Maint v6.2 CSV File'!A:A,J32,'[1]Planned Maint v6.2 CSV File'!I:I)</f>
        <v>#VALUE!</v>
      </c>
      <c r="Q32" s="16">
        <f t="shared" si="6"/>
        <v>916.8</v>
      </c>
      <c r="R32" s="52" t="str">
        <f>IF(J32="Prov Sum","",IF(MATCH(J32,'[1]Packet Rate Library'!J:J,0),VLOOKUP(J32,'[1]Packet Rate Library'!J:T,9,FALSE),""))</f>
        <v/>
      </c>
      <c r="S32" s="53" t="s">
        <v>382</v>
      </c>
      <c r="T32" s="16">
        <f t="shared" si="7"/>
        <v>916.8</v>
      </c>
      <c r="V32" s="12" t="s">
        <v>79</v>
      </c>
      <c r="W32" s="51">
        <v>30</v>
      </c>
      <c r="X32" s="53" t="s">
        <v>382</v>
      </c>
      <c r="Y32" s="91">
        <v>916.8</v>
      </c>
      <c r="Z32" s="26"/>
      <c r="AA32" s="100">
        <v>0</v>
      </c>
      <c r="AB32" s="101">
        <f t="shared" si="1"/>
        <v>0</v>
      </c>
      <c r="AC32" s="103">
        <v>0</v>
      </c>
      <c r="AD32" s="104">
        <f t="shared" si="2"/>
        <v>0</v>
      </c>
      <c r="AE32" s="157">
        <f t="shared" si="3"/>
        <v>0</v>
      </c>
    </row>
    <row r="33" spans="1:31" ht="31.5" thickBot="1" x14ac:dyDescent="0.3">
      <c r="A33" s="22"/>
      <c r="B33" s="5" t="s">
        <v>45</v>
      </c>
      <c r="C33" s="54" t="s">
        <v>72</v>
      </c>
      <c r="D33" s="7" t="s">
        <v>25</v>
      </c>
      <c r="E33" s="8" t="s">
        <v>404</v>
      </c>
      <c r="F33" s="9"/>
      <c r="G33" s="9"/>
      <c r="H33" s="10">
        <v>3.44</v>
      </c>
      <c r="I33" s="9"/>
      <c r="J33" s="11" t="s">
        <v>380</v>
      </c>
      <c r="K33" s="12" t="s">
        <v>79</v>
      </c>
      <c r="L33" s="51">
        <v>10</v>
      </c>
      <c r="M33" s="13">
        <v>21.88</v>
      </c>
      <c r="N33" s="51">
        <v>218.8</v>
      </c>
      <c r="O33" s="56"/>
      <c r="P33" s="15" t="e">
        <f>SUMIF('[1]Planned Maint v6.2 CSV File'!A:A,J33,'[1]Planned Maint v6.2 CSV File'!I:I)</f>
        <v>#VALUE!</v>
      </c>
      <c r="Q33" s="16">
        <f t="shared" si="6"/>
        <v>218.8</v>
      </c>
      <c r="R33" s="52" t="str">
        <f>IF(J33="Prov Sum","",IF(MATCH(J33,'[1]Packet Rate Library'!J:J,0),VLOOKUP(J33,'[1]Packet Rate Library'!J:T,9,FALSE),""))</f>
        <v/>
      </c>
      <c r="S33" s="53" t="s">
        <v>382</v>
      </c>
      <c r="T33" s="16">
        <f t="shared" si="7"/>
        <v>218.8</v>
      </c>
      <c r="V33" s="12" t="s">
        <v>79</v>
      </c>
      <c r="W33" s="51">
        <v>10</v>
      </c>
      <c r="X33" s="53" t="s">
        <v>382</v>
      </c>
      <c r="Y33" s="91">
        <v>218.8</v>
      </c>
      <c r="Z33" s="26"/>
      <c r="AA33" s="100">
        <v>0</v>
      </c>
      <c r="AB33" s="101">
        <f t="shared" si="1"/>
        <v>0</v>
      </c>
      <c r="AC33" s="103">
        <v>0</v>
      </c>
      <c r="AD33" s="104">
        <f t="shared" si="2"/>
        <v>0</v>
      </c>
      <c r="AE33" s="157">
        <f t="shared" si="3"/>
        <v>0</v>
      </c>
    </row>
    <row r="34" spans="1:31" ht="46.5" thickBot="1" x14ac:dyDescent="0.3">
      <c r="A34" s="22"/>
      <c r="B34" s="5" t="s">
        <v>45</v>
      </c>
      <c r="C34" s="54" t="s">
        <v>72</v>
      </c>
      <c r="D34" s="7" t="s">
        <v>25</v>
      </c>
      <c r="E34" s="8" t="s">
        <v>405</v>
      </c>
      <c r="F34" s="9"/>
      <c r="G34" s="9"/>
      <c r="H34" s="10">
        <v>3.4409999999999998</v>
      </c>
      <c r="I34" s="9"/>
      <c r="J34" s="11" t="s">
        <v>380</v>
      </c>
      <c r="K34" s="12" t="s">
        <v>79</v>
      </c>
      <c r="L34" s="51">
        <v>6</v>
      </c>
      <c r="M34" s="13">
        <v>119.76</v>
      </c>
      <c r="N34" s="51">
        <v>718.56</v>
      </c>
      <c r="O34" s="56"/>
      <c r="P34" s="15" t="e">
        <f>SUMIF('[1]Planned Maint v6.2 CSV File'!A:A,J34,'[1]Planned Maint v6.2 CSV File'!I:I)</f>
        <v>#VALUE!</v>
      </c>
      <c r="Q34" s="16">
        <f t="shared" si="6"/>
        <v>718.56</v>
      </c>
      <c r="R34" s="52" t="str">
        <f>IF(J34="Prov Sum","",IF(MATCH(J34,'[1]Packet Rate Library'!J:J,0),VLOOKUP(J34,'[1]Packet Rate Library'!J:T,9,FALSE),""))</f>
        <v/>
      </c>
      <c r="S34" s="53" t="s">
        <v>382</v>
      </c>
      <c r="T34" s="16">
        <f t="shared" si="7"/>
        <v>718.56</v>
      </c>
      <c r="V34" s="12" t="s">
        <v>79</v>
      </c>
      <c r="W34" s="51">
        <v>6</v>
      </c>
      <c r="X34" s="53" t="s">
        <v>382</v>
      </c>
      <c r="Y34" s="91">
        <v>718.56</v>
      </c>
      <c r="Z34" s="26"/>
      <c r="AA34" s="100">
        <v>0</v>
      </c>
      <c r="AB34" s="101">
        <f t="shared" si="1"/>
        <v>0</v>
      </c>
      <c r="AC34" s="103">
        <v>0</v>
      </c>
      <c r="AD34" s="104">
        <f t="shared" si="2"/>
        <v>0</v>
      </c>
      <c r="AE34" s="157">
        <f t="shared" si="3"/>
        <v>0</v>
      </c>
    </row>
    <row r="35" spans="1:31" ht="15.75" thickBot="1" x14ac:dyDescent="0.3">
      <c r="A35" s="22"/>
      <c r="B35" s="5" t="s">
        <v>45</v>
      </c>
      <c r="C35" s="54" t="s">
        <v>164</v>
      </c>
      <c r="D35" s="7" t="s">
        <v>379</v>
      </c>
      <c r="E35" s="8"/>
      <c r="F35" s="9"/>
      <c r="G35" s="9"/>
      <c r="H35" s="10"/>
      <c r="I35" s="9"/>
      <c r="J35" s="11"/>
      <c r="K35" s="12"/>
      <c r="L35" s="51"/>
      <c r="M35" s="11"/>
      <c r="N35" s="51"/>
      <c r="O35" s="56"/>
      <c r="P35" s="35"/>
      <c r="Q35" s="55"/>
      <c r="R35" s="55"/>
      <c r="S35" s="55"/>
      <c r="T35" s="55"/>
      <c r="V35" s="12"/>
      <c r="W35" s="51"/>
      <c r="X35" s="55"/>
      <c r="Y35" s="91"/>
      <c r="Z35" s="26"/>
      <c r="AA35" s="100">
        <v>0</v>
      </c>
      <c r="AB35" s="101">
        <f t="shared" si="1"/>
        <v>0</v>
      </c>
      <c r="AC35" s="103">
        <v>0</v>
      </c>
      <c r="AD35" s="104">
        <f t="shared" si="2"/>
        <v>0</v>
      </c>
    </row>
    <row r="36" spans="1:31" ht="90.75" thickBot="1" x14ac:dyDescent="0.3">
      <c r="A36" s="22"/>
      <c r="B36" s="5" t="s">
        <v>45</v>
      </c>
      <c r="C36" s="54" t="s">
        <v>164</v>
      </c>
      <c r="D36" s="7" t="s">
        <v>25</v>
      </c>
      <c r="E36" s="8" t="s">
        <v>183</v>
      </c>
      <c r="F36" s="9"/>
      <c r="G36" s="9"/>
      <c r="H36" s="10">
        <v>4.1100000000000003</v>
      </c>
      <c r="I36" s="9"/>
      <c r="J36" s="11" t="s">
        <v>184</v>
      </c>
      <c r="K36" s="12" t="s">
        <v>57</v>
      </c>
      <c r="L36" s="51">
        <v>22</v>
      </c>
      <c r="M36" s="13">
        <v>36.75</v>
      </c>
      <c r="N36" s="51">
        <v>808.5</v>
      </c>
      <c r="O36" s="56"/>
      <c r="P36" s="15" t="e">
        <f>SUMIF('[1]Planned Maint v6.2 CSV File'!A:A,J36,'[1]Planned Maint v6.2 CSV File'!I:I)</f>
        <v>#VALUE!</v>
      </c>
      <c r="Q36" s="16" t="e">
        <f>IF(J36="PROV SUM",N36,L36*P36)</f>
        <v>#VALUE!</v>
      </c>
      <c r="R36" s="52">
        <f>IF(J36="Prov Sum","",IF(MATCH(J36,'[1]Packet Rate Library'!J:J,0),VLOOKUP(J36,'[1]Packet Rate Library'!J:T,9,FALSE),""))</f>
        <v>0</v>
      </c>
      <c r="S36" s="53">
        <v>34.912500000000001</v>
      </c>
      <c r="T36" s="16">
        <f>IF(J36="SC024",N36,IF(ISERROR(S36),"",IF(J36="PROV SUM",N36,L36*S36)))</f>
        <v>768.07500000000005</v>
      </c>
      <c r="V36" s="12" t="s">
        <v>57</v>
      </c>
      <c r="W36" s="51">
        <v>22</v>
      </c>
      <c r="X36" s="53">
        <v>34.912500000000001</v>
      </c>
      <c r="Y36" s="91">
        <f t="shared" si="0"/>
        <v>768.07500000000005</v>
      </c>
      <c r="Z36" s="26"/>
      <c r="AA36" s="100">
        <v>0</v>
      </c>
      <c r="AB36" s="101">
        <f t="shared" si="1"/>
        <v>0</v>
      </c>
      <c r="AC36" s="103">
        <v>0</v>
      </c>
      <c r="AD36" s="104">
        <f t="shared" si="2"/>
        <v>0</v>
      </c>
      <c r="AE36" s="156">
        <f>SUM(AE8:AE34)</f>
        <v>0</v>
      </c>
    </row>
    <row r="37" spans="1:31" ht="45" x14ac:dyDescent="0.25">
      <c r="A37" s="22"/>
      <c r="B37" s="57" t="s">
        <v>45</v>
      </c>
      <c r="C37" s="58" t="s">
        <v>164</v>
      </c>
      <c r="D37" s="59" t="s">
        <v>25</v>
      </c>
      <c r="E37" s="60" t="s">
        <v>185</v>
      </c>
      <c r="F37" s="61"/>
      <c r="G37" s="61"/>
      <c r="H37" s="62">
        <v>4.13</v>
      </c>
      <c r="I37" s="61"/>
      <c r="J37" s="63" t="s">
        <v>186</v>
      </c>
      <c r="K37" s="64" t="s">
        <v>57</v>
      </c>
      <c r="L37" s="65">
        <v>170</v>
      </c>
      <c r="M37" s="66">
        <v>4.25</v>
      </c>
      <c r="N37" s="65">
        <v>722.5</v>
      </c>
      <c r="O37" s="56"/>
      <c r="P37" s="15" t="e">
        <f>SUMIF('[1]Planned Maint v6.2 CSV File'!A:A,J37,'[1]Planned Maint v6.2 CSV File'!I:I)</f>
        <v>#VALUE!</v>
      </c>
      <c r="Q37" s="16" t="e">
        <f>IF(J37="PROV SUM",N37,L37*P37)</f>
        <v>#VALUE!</v>
      </c>
      <c r="R37" s="52">
        <f>IF(J37="Prov Sum","",IF(MATCH(J37,'[1]Packet Rate Library'!J:J,0),VLOOKUP(J37,'[1]Packet Rate Library'!J:T,9,FALSE),""))</f>
        <v>0</v>
      </c>
      <c r="S37" s="53">
        <v>4.0374999999999996</v>
      </c>
      <c r="T37" s="16">
        <f>IF(J37="SC024",N37,IF(ISERROR(S37),"",IF(J37="PROV SUM",N37,L37*S37)))</f>
        <v>686.37499999999989</v>
      </c>
      <c r="V37" s="64" t="s">
        <v>57</v>
      </c>
      <c r="W37" s="65">
        <v>170</v>
      </c>
      <c r="X37" s="53">
        <v>4.0374999999999996</v>
      </c>
      <c r="Y37" s="91">
        <f t="shared" si="0"/>
        <v>686.37499999999989</v>
      </c>
      <c r="Z37" s="26"/>
      <c r="AA37" s="100">
        <v>0</v>
      </c>
      <c r="AB37" s="101">
        <f t="shared" si="1"/>
        <v>0</v>
      </c>
      <c r="AC37" s="103">
        <v>0</v>
      </c>
      <c r="AD37" s="104">
        <f t="shared" si="2"/>
        <v>0</v>
      </c>
    </row>
    <row r="38" spans="1:31" ht="45" x14ac:dyDescent="0.25">
      <c r="A38" s="22"/>
      <c r="B38" s="57" t="s">
        <v>45</v>
      </c>
      <c r="C38" s="58" t="s">
        <v>164</v>
      </c>
      <c r="D38" s="59" t="s">
        <v>25</v>
      </c>
      <c r="E38" s="60" t="s">
        <v>187</v>
      </c>
      <c r="F38" s="61"/>
      <c r="G38" s="61"/>
      <c r="H38" s="62">
        <v>4.1399999999999997</v>
      </c>
      <c r="I38" s="61"/>
      <c r="J38" s="63" t="s">
        <v>188</v>
      </c>
      <c r="K38" s="64" t="s">
        <v>57</v>
      </c>
      <c r="L38" s="65">
        <v>28</v>
      </c>
      <c r="M38" s="66">
        <v>6.75</v>
      </c>
      <c r="N38" s="65">
        <v>189</v>
      </c>
      <c r="O38" s="56"/>
      <c r="P38" s="15" t="e">
        <f>SUMIF('[1]Planned Maint v6.2 CSV File'!A:A,J38,'[1]Planned Maint v6.2 CSV File'!I:I)</f>
        <v>#VALUE!</v>
      </c>
      <c r="Q38" s="16" t="e">
        <f>IF(J38="PROV SUM",N38,L38*P38)</f>
        <v>#VALUE!</v>
      </c>
      <c r="R38" s="52">
        <f>IF(J38="Prov Sum","",IF(MATCH(J38,'[1]Packet Rate Library'!J:J,0),VLOOKUP(J38,'[1]Packet Rate Library'!J:T,9,FALSE),""))</f>
        <v>0</v>
      </c>
      <c r="S38" s="53">
        <v>6.4124999999999996</v>
      </c>
      <c r="T38" s="16">
        <f>IF(J38="SC024",N38,IF(ISERROR(S38),"",IF(J38="PROV SUM",N38,L38*S38)))</f>
        <v>179.54999999999998</v>
      </c>
      <c r="V38" s="64" t="s">
        <v>57</v>
      </c>
      <c r="W38" s="65">
        <v>28</v>
      </c>
      <c r="X38" s="53">
        <v>6.4124999999999996</v>
      </c>
      <c r="Y38" s="91">
        <f t="shared" si="0"/>
        <v>179.54999999999998</v>
      </c>
      <c r="Z38" s="26"/>
      <c r="AA38" s="100">
        <v>0</v>
      </c>
      <c r="AB38" s="101">
        <f t="shared" si="1"/>
        <v>0</v>
      </c>
      <c r="AC38" s="103">
        <v>0</v>
      </c>
      <c r="AD38" s="104">
        <f t="shared" si="2"/>
        <v>0</v>
      </c>
    </row>
    <row r="39" spans="1:31" ht="75" x14ac:dyDescent="0.25">
      <c r="A39" s="22"/>
      <c r="B39" s="57" t="s">
        <v>45</v>
      </c>
      <c r="C39" s="58" t="s">
        <v>164</v>
      </c>
      <c r="D39" s="59" t="s">
        <v>25</v>
      </c>
      <c r="E39" s="60" t="s">
        <v>171</v>
      </c>
      <c r="F39" s="61"/>
      <c r="G39" s="61"/>
      <c r="H39" s="62">
        <v>4.8999999999999799</v>
      </c>
      <c r="I39" s="61"/>
      <c r="J39" s="63" t="s">
        <v>172</v>
      </c>
      <c r="K39" s="64" t="s">
        <v>75</v>
      </c>
      <c r="L39" s="65">
        <v>19</v>
      </c>
      <c r="M39" s="66">
        <v>35.61</v>
      </c>
      <c r="N39" s="65">
        <v>676.59</v>
      </c>
      <c r="O39" s="56"/>
      <c r="P39" s="15" t="e">
        <f>SUMIF('[1]Planned Maint v6.2 CSV File'!A:A,J39,'[1]Planned Maint v6.2 CSV File'!I:I)</f>
        <v>#VALUE!</v>
      </c>
      <c r="Q39" s="16" t="e">
        <f>IF(J39="PROV SUM",N39,L39*P39)</f>
        <v>#VALUE!</v>
      </c>
      <c r="R39" s="52">
        <f>IF(J39="Prov Sum","",IF(MATCH(J39,'[1]Packet Rate Library'!J:J,0),VLOOKUP(J39,'[1]Packet Rate Library'!J:T,9,FALSE),""))</f>
        <v>0</v>
      </c>
      <c r="S39" s="53">
        <v>31.568264999999997</v>
      </c>
      <c r="T39" s="16">
        <f>IF(J39="SC024",N39,IF(ISERROR(S39),"",IF(J39="PROV SUM",N39,L39*S39)))</f>
        <v>599.79703499999994</v>
      </c>
      <c r="V39" s="64" t="s">
        <v>75</v>
      </c>
      <c r="W39" s="65">
        <v>19</v>
      </c>
      <c r="X39" s="53">
        <v>31.568264999999997</v>
      </c>
      <c r="Y39" s="91">
        <f t="shared" si="0"/>
        <v>599.79703499999994</v>
      </c>
      <c r="Z39" s="26"/>
      <c r="AA39" s="100">
        <v>0</v>
      </c>
      <c r="AB39" s="101">
        <f t="shared" si="1"/>
        <v>0</v>
      </c>
      <c r="AC39" s="103">
        <v>0</v>
      </c>
      <c r="AD39" s="104">
        <f t="shared" si="2"/>
        <v>0</v>
      </c>
    </row>
    <row r="40" spans="1:31" x14ac:dyDescent="0.25">
      <c r="A40" s="22"/>
      <c r="B40" s="57" t="s">
        <v>45</v>
      </c>
      <c r="C40" s="58" t="s">
        <v>24</v>
      </c>
      <c r="D40" s="59" t="s">
        <v>379</v>
      </c>
      <c r="E40" s="60"/>
      <c r="F40" s="61"/>
      <c r="G40" s="61"/>
      <c r="H40" s="62"/>
      <c r="I40" s="61"/>
      <c r="J40" s="63"/>
      <c r="K40" s="64"/>
      <c r="L40" s="65"/>
      <c r="M40" s="63"/>
      <c r="N40" s="65"/>
      <c r="O40" s="56"/>
      <c r="P40" s="35"/>
      <c r="Q40" s="55"/>
      <c r="R40" s="55"/>
      <c r="S40" s="55"/>
      <c r="T40" s="55"/>
      <c r="V40" s="64"/>
      <c r="W40" s="65"/>
      <c r="X40" s="55"/>
      <c r="Y40" s="91">
        <f t="shared" si="0"/>
        <v>0</v>
      </c>
      <c r="Z40" s="26"/>
      <c r="AA40" s="100">
        <v>0</v>
      </c>
      <c r="AB40" s="101">
        <f t="shared" si="1"/>
        <v>0</v>
      </c>
      <c r="AC40" s="103">
        <v>0</v>
      </c>
      <c r="AD40" s="104">
        <f t="shared" si="2"/>
        <v>0</v>
      </c>
    </row>
    <row r="41" spans="1:31" ht="105" x14ac:dyDescent="0.25">
      <c r="A41" s="29"/>
      <c r="B41" s="67" t="s">
        <v>45</v>
      </c>
      <c r="C41" s="67" t="s">
        <v>24</v>
      </c>
      <c r="D41" s="68" t="s">
        <v>25</v>
      </c>
      <c r="E41" s="69" t="s">
        <v>26</v>
      </c>
      <c r="F41" s="70"/>
      <c r="G41" s="70"/>
      <c r="H41" s="71">
        <v>2.1</v>
      </c>
      <c r="I41" s="70"/>
      <c r="J41" s="72" t="s">
        <v>27</v>
      </c>
      <c r="K41" s="70" t="s">
        <v>28</v>
      </c>
      <c r="L41" s="73">
        <v>1124</v>
      </c>
      <c r="M41" s="74">
        <v>12.92</v>
      </c>
      <c r="N41" s="75">
        <v>14522.08</v>
      </c>
      <c r="O41" s="26"/>
      <c r="P41" s="15" t="e">
        <f>SUMIF('[1]Planned Maint v6.2 CSV File'!A:A,J41,'[1]Planned Maint v6.2 CSV File'!I:I)</f>
        <v>#VALUE!</v>
      </c>
      <c r="Q41" s="16" t="e">
        <f t="shared" ref="Q41:Q49" si="8">IF(J41="PROV SUM",N41,L41*P41)</f>
        <v>#VALUE!</v>
      </c>
      <c r="R41" s="52">
        <f>IF(J41="Prov Sum","",IF(MATCH(J41,'[1]Packet Rate Library'!J:J,0),VLOOKUP(J41,'[1]Packet Rate Library'!J:T,9,FALSE),""))</f>
        <v>0</v>
      </c>
      <c r="S41" s="53">
        <v>16.4084</v>
      </c>
      <c r="T41" s="16">
        <f t="shared" ref="T41:T48" si="9">IF(J41="SC024",N41,IF(ISERROR(S41),"",IF(J41="PROV SUM",N41,L41*S41)))</f>
        <v>18443.0416</v>
      </c>
      <c r="V41" s="70" t="s">
        <v>28</v>
      </c>
      <c r="W41" s="73">
        <v>1124</v>
      </c>
      <c r="X41" s="53">
        <v>16.4084</v>
      </c>
      <c r="Y41" s="91">
        <f t="shared" si="0"/>
        <v>18443.0416</v>
      </c>
      <c r="Z41" s="26"/>
      <c r="AA41" s="100">
        <v>0</v>
      </c>
      <c r="AB41" s="101">
        <f t="shared" si="1"/>
        <v>0</v>
      </c>
      <c r="AC41" s="103">
        <v>0</v>
      </c>
      <c r="AD41" s="104">
        <f t="shared" si="2"/>
        <v>0</v>
      </c>
    </row>
    <row r="42" spans="1:31" ht="30" x14ac:dyDescent="0.25">
      <c r="A42" s="29"/>
      <c r="B42" s="67" t="s">
        <v>45</v>
      </c>
      <c r="C42" s="67" t="s">
        <v>24</v>
      </c>
      <c r="D42" s="68" t="s">
        <v>25</v>
      </c>
      <c r="E42" s="69" t="s">
        <v>29</v>
      </c>
      <c r="F42" s="70"/>
      <c r="G42" s="70"/>
      <c r="H42" s="71">
        <v>2.5</v>
      </c>
      <c r="I42" s="70"/>
      <c r="J42" s="72" t="s">
        <v>30</v>
      </c>
      <c r="K42" s="70" t="s">
        <v>31</v>
      </c>
      <c r="L42" s="73">
        <v>1</v>
      </c>
      <c r="M42" s="74">
        <v>420</v>
      </c>
      <c r="N42" s="75">
        <v>420</v>
      </c>
      <c r="O42" s="26"/>
      <c r="P42" s="15" t="e">
        <f>SUMIF('[1]Planned Maint v6.2 CSV File'!A:A,J42,'[1]Planned Maint v6.2 CSV File'!I:I)</f>
        <v>#VALUE!</v>
      </c>
      <c r="Q42" s="16" t="e">
        <f t="shared" si="8"/>
        <v>#VALUE!</v>
      </c>
      <c r="R42" s="52">
        <f>IF(J42="Prov Sum","",IF(MATCH(J42,'[1]Packet Rate Library'!J:J,0),VLOOKUP(J42,'[1]Packet Rate Library'!J:T,9,FALSE),""))</f>
        <v>0</v>
      </c>
      <c r="S42" s="53">
        <v>533.4</v>
      </c>
      <c r="T42" s="16">
        <f t="shared" si="9"/>
        <v>533.4</v>
      </c>
      <c r="V42" s="70" t="s">
        <v>31</v>
      </c>
      <c r="W42" s="73">
        <v>1</v>
      </c>
      <c r="X42" s="53">
        <v>533.4</v>
      </c>
      <c r="Y42" s="91">
        <f t="shared" si="0"/>
        <v>533.4</v>
      </c>
      <c r="Z42" s="26"/>
      <c r="AA42" s="100">
        <v>0</v>
      </c>
      <c r="AB42" s="101">
        <f t="shared" si="1"/>
        <v>0</v>
      </c>
      <c r="AC42" s="103">
        <v>0</v>
      </c>
      <c r="AD42" s="104">
        <f t="shared" si="2"/>
        <v>0</v>
      </c>
    </row>
    <row r="43" spans="1:31" x14ac:dyDescent="0.25">
      <c r="A43" s="29"/>
      <c r="B43" s="67" t="s">
        <v>45</v>
      </c>
      <c r="C43" s="67" t="s">
        <v>24</v>
      </c>
      <c r="D43" s="68" t="s">
        <v>25</v>
      </c>
      <c r="E43" s="69" t="s">
        <v>32</v>
      </c>
      <c r="F43" s="70"/>
      <c r="G43" s="70"/>
      <c r="H43" s="71">
        <v>2.6</v>
      </c>
      <c r="I43" s="70"/>
      <c r="J43" s="72" t="s">
        <v>33</v>
      </c>
      <c r="K43" s="70" t="s">
        <v>31</v>
      </c>
      <c r="L43" s="73">
        <v>3</v>
      </c>
      <c r="M43" s="74">
        <v>50</v>
      </c>
      <c r="N43" s="75">
        <v>150</v>
      </c>
      <c r="O43" s="26"/>
      <c r="P43" s="15" t="e">
        <f>SUMIF('[1]Planned Maint v6.2 CSV File'!A:A,J43,'[1]Planned Maint v6.2 CSV File'!I:I)</f>
        <v>#VALUE!</v>
      </c>
      <c r="Q43" s="16" t="e">
        <f t="shared" si="8"/>
        <v>#VALUE!</v>
      </c>
      <c r="R43" s="52">
        <f>IF(J43="Prov Sum","",IF(MATCH(J43,'[1]Packet Rate Library'!J:J,0),VLOOKUP(J43,'[1]Packet Rate Library'!J:T,9,FALSE),""))</f>
        <v>0</v>
      </c>
      <c r="S43" s="53">
        <v>63.5</v>
      </c>
      <c r="T43" s="16">
        <f t="shared" si="9"/>
        <v>190.5</v>
      </c>
      <c r="V43" s="70" t="s">
        <v>31</v>
      </c>
      <c r="W43" s="73">
        <v>3</v>
      </c>
      <c r="X43" s="53">
        <v>63.5</v>
      </c>
      <c r="Y43" s="91">
        <f t="shared" si="0"/>
        <v>190.5</v>
      </c>
      <c r="Z43" s="26"/>
      <c r="AA43" s="100">
        <v>0</v>
      </c>
      <c r="AB43" s="101">
        <f t="shared" si="1"/>
        <v>0</v>
      </c>
      <c r="AC43" s="103">
        <v>0</v>
      </c>
      <c r="AD43" s="104">
        <f t="shared" si="2"/>
        <v>0</v>
      </c>
    </row>
    <row r="44" spans="1:31" x14ac:dyDescent="0.25">
      <c r="A44" s="29"/>
      <c r="B44" s="67" t="s">
        <v>45</v>
      </c>
      <c r="C44" s="67" t="s">
        <v>24</v>
      </c>
      <c r="D44" s="68" t="s">
        <v>25</v>
      </c>
      <c r="E44" s="69" t="s">
        <v>46</v>
      </c>
      <c r="F44" s="70"/>
      <c r="G44" s="70"/>
      <c r="H44" s="71">
        <v>2.1800000000000002</v>
      </c>
      <c r="I44" s="70"/>
      <c r="J44" s="72" t="s">
        <v>47</v>
      </c>
      <c r="K44" s="70" t="s">
        <v>48</v>
      </c>
      <c r="L44" s="73">
        <v>1</v>
      </c>
      <c r="M44" s="74">
        <v>45</v>
      </c>
      <c r="N44" s="75">
        <v>45</v>
      </c>
      <c r="O44" s="26"/>
      <c r="P44" s="15" t="e">
        <f>SUMIF('[1]Planned Maint v6.2 CSV File'!A:A,J44,'[1]Planned Maint v6.2 CSV File'!I:I)</f>
        <v>#VALUE!</v>
      </c>
      <c r="Q44" s="16" t="e">
        <f t="shared" si="8"/>
        <v>#VALUE!</v>
      </c>
      <c r="R44" s="52">
        <f>IF(J44="Prov Sum","",IF(MATCH(J44,'[1]Packet Rate Library'!J:J,0),VLOOKUP(J44,'[1]Packet Rate Library'!J:T,9,FALSE),""))</f>
        <v>0</v>
      </c>
      <c r="S44" s="53">
        <v>57.15</v>
      </c>
      <c r="T44" s="16">
        <f t="shared" si="9"/>
        <v>57.15</v>
      </c>
      <c r="V44" s="70" t="s">
        <v>48</v>
      </c>
      <c r="W44" s="73">
        <v>1</v>
      </c>
      <c r="X44" s="53">
        <v>57.15</v>
      </c>
      <c r="Y44" s="91">
        <f t="shared" si="0"/>
        <v>57.15</v>
      </c>
      <c r="Z44" s="26"/>
      <c r="AA44" s="100">
        <v>0</v>
      </c>
      <c r="AB44" s="101">
        <f t="shared" si="1"/>
        <v>0</v>
      </c>
      <c r="AC44" s="103">
        <v>0</v>
      </c>
      <c r="AD44" s="104">
        <f t="shared" si="2"/>
        <v>0</v>
      </c>
    </row>
    <row r="45" spans="1:31" x14ac:dyDescent="0.25">
      <c r="A45" s="29"/>
      <c r="B45" s="67" t="s">
        <v>45</v>
      </c>
      <c r="C45" s="67" t="s">
        <v>24</v>
      </c>
      <c r="D45" s="68" t="s">
        <v>25</v>
      </c>
      <c r="E45" s="69" t="s">
        <v>61</v>
      </c>
      <c r="F45" s="70"/>
      <c r="G45" s="70"/>
      <c r="H45" s="71">
        <v>2.2599999999999998</v>
      </c>
      <c r="I45" s="70"/>
      <c r="J45" s="72" t="s">
        <v>62</v>
      </c>
      <c r="K45" s="70" t="s">
        <v>31</v>
      </c>
      <c r="L45" s="73">
        <v>1</v>
      </c>
      <c r="M45" s="74">
        <v>1127.5</v>
      </c>
      <c r="N45" s="75">
        <v>1127.5</v>
      </c>
      <c r="O45" s="26"/>
      <c r="P45" s="15" t="e">
        <f>SUMIF('[1]Planned Maint v6.2 CSV File'!A:A,J45,'[1]Planned Maint v6.2 CSV File'!I:I)</f>
        <v>#VALUE!</v>
      </c>
      <c r="Q45" s="16" t="e">
        <f t="shared" si="8"/>
        <v>#VALUE!</v>
      </c>
      <c r="R45" s="52">
        <f>IF(J45="Prov Sum","",IF(MATCH(J45,'[1]Packet Rate Library'!J:J,0),VLOOKUP(J45,'[1]Packet Rate Library'!J:T,9,FALSE),""))</f>
        <v>0</v>
      </c>
      <c r="S45" s="53">
        <v>1431.925</v>
      </c>
      <c r="T45" s="16">
        <f t="shared" si="9"/>
        <v>1431.925</v>
      </c>
      <c r="V45" s="70" t="s">
        <v>31</v>
      </c>
      <c r="W45" s="73">
        <v>1</v>
      </c>
      <c r="X45" s="53">
        <v>1431.925</v>
      </c>
      <c r="Y45" s="91">
        <f t="shared" si="0"/>
        <v>1431.925</v>
      </c>
      <c r="Z45" s="26"/>
      <c r="AA45" s="100">
        <v>0</v>
      </c>
      <c r="AB45" s="101">
        <f t="shared" si="1"/>
        <v>0</v>
      </c>
      <c r="AC45" s="103">
        <v>0</v>
      </c>
      <c r="AD45" s="104">
        <f t="shared" si="2"/>
        <v>0</v>
      </c>
    </row>
    <row r="46" spans="1:31" x14ac:dyDescent="0.25">
      <c r="A46" s="29"/>
      <c r="B46" s="67" t="s">
        <v>45</v>
      </c>
      <c r="C46" s="67" t="s">
        <v>24</v>
      </c>
      <c r="D46" s="68" t="s">
        <v>25</v>
      </c>
      <c r="E46" s="69" t="s">
        <v>63</v>
      </c>
      <c r="F46" s="70"/>
      <c r="G46" s="70"/>
      <c r="H46" s="71">
        <v>2.2799999999999998</v>
      </c>
      <c r="I46" s="70"/>
      <c r="J46" s="72" t="s">
        <v>64</v>
      </c>
      <c r="K46" s="70" t="s">
        <v>65</v>
      </c>
      <c r="L46" s="73">
        <v>120</v>
      </c>
      <c r="M46" s="74">
        <v>77.260000000000005</v>
      </c>
      <c r="N46" s="75">
        <v>9271.2000000000007</v>
      </c>
      <c r="O46" s="26"/>
      <c r="P46" s="15" t="e">
        <f>SUMIF('[1]Planned Maint v6.2 CSV File'!A:A,J46,'[1]Planned Maint v6.2 CSV File'!I:I)</f>
        <v>#VALUE!</v>
      </c>
      <c r="Q46" s="16" t="e">
        <f t="shared" si="8"/>
        <v>#VALUE!</v>
      </c>
      <c r="R46" s="52">
        <f>IF(J46="Prov Sum","",IF(MATCH(J46,'[1]Packet Rate Library'!J:J,0),VLOOKUP(J46,'[1]Packet Rate Library'!J:T,9,FALSE),""))</f>
        <v>0</v>
      </c>
      <c r="S46" s="53">
        <v>98.120200000000011</v>
      </c>
      <c r="T46" s="16">
        <f t="shared" si="9"/>
        <v>11774.424000000001</v>
      </c>
      <c r="V46" s="70" t="s">
        <v>65</v>
      </c>
      <c r="W46" s="73">
        <v>120</v>
      </c>
      <c r="X46" s="53">
        <v>98.120200000000011</v>
      </c>
      <c r="Y46" s="91">
        <f t="shared" si="0"/>
        <v>11774.424000000001</v>
      </c>
      <c r="Z46" s="26"/>
      <c r="AA46" s="100">
        <v>0</v>
      </c>
      <c r="AB46" s="101">
        <f t="shared" si="1"/>
        <v>0</v>
      </c>
      <c r="AC46" s="103">
        <v>0</v>
      </c>
      <c r="AD46" s="104">
        <f t="shared" si="2"/>
        <v>0</v>
      </c>
    </row>
    <row r="47" spans="1:31" x14ac:dyDescent="0.25">
      <c r="A47" s="29"/>
      <c r="B47" s="67" t="s">
        <v>45</v>
      </c>
      <c r="C47" s="67" t="s">
        <v>24</v>
      </c>
      <c r="D47" s="68" t="s">
        <v>25</v>
      </c>
      <c r="E47" s="69" t="s">
        <v>66</v>
      </c>
      <c r="F47" s="70"/>
      <c r="G47" s="70"/>
      <c r="H47" s="71">
        <v>2.29</v>
      </c>
      <c r="I47" s="70"/>
      <c r="J47" s="72" t="s">
        <v>67</v>
      </c>
      <c r="K47" s="70" t="s">
        <v>68</v>
      </c>
      <c r="L47" s="73">
        <v>1</v>
      </c>
      <c r="M47" s="74">
        <v>61.29</v>
      </c>
      <c r="N47" s="75">
        <v>61.29</v>
      </c>
      <c r="O47" s="26"/>
      <c r="P47" s="15" t="e">
        <f>SUMIF('[1]Planned Maint v6.2 CSV File'!A:A,J47,'[1]Planned Maint v6.2 CSV File'!I:I)</f>
        <v>#VALUE!</v>
      </c>
      <c r="Q47" s="16" t="e">
        <f t="shared" si="8"/>
        <v>#VALUE!</v>
      </c>
      <c r="R47" s="52">
        <f>IF(J47="Prov Sum","",IF(MATCH(J47,'[1]Packet Rate Library'!J:J,0),VLOOKUP(J47,'[1]Packet Rate Library'!J:T,9,FALSE),""))</f>
        <v>0</v>
      </c>
      <c r="S47" s="53">
        <v>77.838300000000004</v>
      </c>
      <c r="T47" s="16">
        <f t="shared" si="9"/>
        <v>77.838300000000004</v>
      </c>
      <c r="V47" s="70" t="s">
        <v>68</v>
      </c>
      <c r="W47" s="73">
        <v>1</v>
      </c>
      <c r="X47" s="53">
        <v>77.838300000000004</v>
      </c>
      <c r="Y47" s="91">
        <f t="shared" si="0"/>
        <v>77.838300000000004</v>
      </c>
      <c r="Z47" s="26"/>
      <c r="AA47" s="100">
        <v>0</v>
      </c>
      <c r="AB47" s="101">
        <f t="shared" si="1"/>
        <v>0</v>
      </c>
      <c r="AC47" s="103">
        <v>0</v>
      </c>
      <c r="AD47" s="104">
        <f t="shared" si="2"/>
        <v>0</v>
      </c>
    </row>
    <row r="48" spans="1:31" ht="45" x14ac:dyDescent="0.25">
      <c r="A48" s="29"/>
      <c r="B48" s="67" t="s">
        <v>45</v>
      </c>
      <c r="C48" s="67" t="s">
        <v>24</v>
      </c>
      <c r="D48" s="68" t="s">
        <v>25</v>
      </c>
      <c r="E48" s="69" t="s">
        <v>383</v>
      </c>
      <c r="F48" s="70"/>
      <c r="G48" s="70"/>
      <c r="H48" s="71"/>
      <c r="I48" s="70"/>
      <c r="J48" s="72" t="s">
        <v>384</v>
      </c>
      <c r="K48" s="70" t="s">
        <v>31</v>
      </c>
      <c r="L48" s="73"/>
      <c r="M48" s="74">
        <v>4.8300000000000003E-2</v>
      </c>
      <c r="N48" s="75">
        <f>VLOOKUP(B48,'[1]Project Overheads &amp; Scaffold'!$W:$AI,13,FALSE)</f>
        <v>0</v>
      </c>
      <c r="O48" s="26"/>
      <c r="P48" s="15" t="e">
        <f>SUMIF('[1]Planned Maint v6.2 CSV File'!A:A,J48,'[1]Planned Maint v6.2 CSV File'!I:I)</f>
        <v>#VALUE!</v>
      </c>
      <c r="Q48" s="16" t="e">
        <f t="shared" si="8"/>
        <v>#VALUE!</v>
      </c>
      <c r="R48" s="52" t="e">
        <f>IF(J48="Prov Sum","",IF(MATCH(J48,'[1]Packet Rate Library'!J:J,0),VLOOKUP(J48,'[1]Packet Rate Library'!J:T,9,FALSE),""))</f>
        <v>#N/A</v>
      </c>
      <c r="S48" s="53" t="e">
        <v>#N/A</v>
      </c>
      <c r="T48" s="16">
        <f t="shared" si="9"/>
        <v>0</v>
      </c>
      <c r="V48" s="70" t="s">
        <v>31</v>
      </c>
      <c r="W48" s="73"/>
      <c r="X48" s="53" t="e">
        <v>#N/A</v>
      </c>
      <c r="Y48" s="91"/>
      <c r="Z48" s="26"/>
      <c r="AA48" s="100">
        <v>0</v>
      </c>
      <c r="AB48" s="101">
        <f t="shared" si="1"/>
        <v>0</v>
      </c>
      <c r="AC48" s="103">
        <v>0</v>
      </c>
      <c r="AD48" s="104">
        <f>Y48*AC48</f>
        <v>0</v>
      </c>
    </row>
    <row r="49" spans="1:30" ht="30" x14ac:dyDescent="0.25">
      <c r="A49" s="29"/>
      <c r="B49" s="67" t="s">
        <v>45</v>
      </c>
      <c r="C49" s="67" t="s">
        <v>24</v>
      </c>
      <c r="D49" s="105" t="s">
        <v>25</v>
      </c>
      <c r="E49" s="69" t="s">
        <v>406</v>
      </c>
      <c r="F49" s="106"/>
      <c r="G49" s="106"/>
      <c r="H49" s="107"/>
      <c r="I49" s="108"/>
      <c r="J49" s="72" t="s">
        <v>407</v>
      </c>
      <c r="K49" s="70" t="s">
        <v>408</v>
      </c>
      <c r="L49" s="73"/>
      <c r="M49" s="74"/>
      <c r="N49" s="75">
        <f>'[1]Project Overheads &amp; Scaffold'!AI31</f>
        <v>1432</v>
      </c>
      <c r="O49" s="26"/>
      <c r="P49" s="15" t="e">
        <f>SUMIF('[1]Planned Maint v6.2 CSV File'!A:A,J49,'[1]Planned Maint v6.2 CSV File'!I:I)</f>
        <v>#VALUE!</v>
      </c>
      <c r="Q49" s="16" t="e">
        <f t="shared" si="8"/>
        <v>#VALUE!</v>
      </c>
      <c r="R49" s="52" t="e">
        <f>IF(J49="Prov Sum","",IF(MATCH(J49,'[1]Packet Rate Library'!J:J,0),VLOOKUP(J49,'[1]Packet Rate Library'!J:T,9,FALSE),""))</f>
        <v>#N/A</v>
      </c>
      <c r="S49" s="53" t="e">
        <v>#N/A</v>
      </c>
      <c r="T49" s="16">
        <f>N49</f>
        <v>1432</v>
      </c>
      <c r="V49" s="70" t="s">
        <v>408</v>
      </c>
      <c r="W49" s="73"/>
      <c r="X49" s="53" t="e">
        <v>#N/A</v>
      </c>
      <c r="Y49" s="91">
        <v>1432</v>
      </c>
      <c r="Z49" s="26"/>
      <c r="AA49" s="100">
        <v>0</v>
      </c>
      <c r="AB49" s="101">
        <f t="shared" si="1"/>
        <v>0</v>
      </c>
      <c r="AC49" s="103">
        <v>0</v>
      </c>
      <c r="AD49" s="104">
        <f t="shared" si="2"/>
        <v>0</v>
      </c>
    </row>
    <row r="50" spans="1:30" ht="15.75" thickBot="1" x14ac:dyDescent="0.3"/>
    <row r="51" spans="1:30" ht="15.75" thickBot="1" x14ac:dyDescent="0.3">
      <c r="S51" s="88" t="s">
        <v>5</v>
      </c>
      <c r="T51" s="89">
        <f>SUM(T8:T49)</f>
        <v>75420.793435000014</v>
      </c>
      <c r="U51" s="84"/>
      <c r="V51" s="29"/>
      <c r="W51" s="36"/>
      <c r="X51" s="88" t="s">
        <v>5</v>
      </c>
      <c r="Y51" s="89">
        <f>SUM(Y8:Y49)</f>
        <v>75420.793435000014</v>
      </c>
      <c r="Z51" s="26"/>
      <c r="AA51" s="98"/>
      <c r="AB51" s="143">
        <f>SUM(AB8:AB49)</f>
        <v>0</v>
      </c>
      <c r="AC51" s="98"/>
      <c r="AD51" s="144">
        <f>SUM(AD8:AD49)</f>
        <v>0</v>
      </c>
    </row>
  </sheetData>
  <mergeCells count="5">
    <mergeCell ref="P2:T2"/>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6:S39 S8 S10:S11 S13:S25 S27:S34 S41:S49 X36:X39 X8 X10:X11 X13:X25 X27:X34 X41:X49" xr:uid="{00000000-0002-0000-0400-000000000000}">
      <formula1>P8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E32"/>
  <sheetViews>
    <sheetView tabSelected="1" topLeftCell="B1" zoomScale="70" zoomScaleNormal="70" workbookViewId="0">
      <pane xSplit="9" ySplit="5" topLeftCell="K18" activePane="bottomRight" state="frozen"/>
      <selection activeCell="B1" sqref="B1"/>
      <selection pane="topRight" activeCell="K1" sqref="K1"/>
      <selection pane="bottomLeft" activeCell="B6" sqref="B6"/>
      <selection pane="bottomRight" activeCell="V34" sqref="V34"/>
    </sheetView>
  </sheetViews>
  <sheetFormatPr defaultRowHeight="15" x14ac:dyDescent="0.25"/>
  <cols>
    <col min="1" max="1" width="14.5703125" hidden="1" customWidth="1"/>
    <col min="2" max="2" width="18.140625" customWidth="1"/>
    <col min="3" max="3" width="22.7109375" customWidth="1"/>
    <col min="4" max="4" width="12.7109375" customWidth="1"/>
    <col min="5" max="5" width="43.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19" width="16.28515625" bestFit="1" customWidth="1"/>
    <col min="20" max="20" width="16.425781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10" t="s">
        <v>409</v>
      </c>
      <c r="C3" s="19"/>
      <c r="D3" s="20"/>
      <c r="E3" s="21"/>
      <c r="F3" s="22"/>
      <c r="G3" s="22"/>
      <c r="H3" s="23"/>
      <c r="I3" s="22"/>
      <c r="J3" s="24"/>
      <c r="K3" s="22"/>
      <c r="L3" s="25"/>
      <c r="M3" s="24"/>
      <c r="N3" s="25"/>
      <c r="O3" s="26"/>
      <c r="P3" s="27"/>
      <c r="Q3" s="28"/>
      <c r="R3" s="24"/>
      <c r="S3" s="24"/>
      <c r="T3" s="24"/>
    </row>
    <row r="4" spans="1:31" ht="15.75" thickBot="1" x14ac:dyDescent="0.3">
      <c r="A4" s="29"/>
      <c r="B4" s="43"/>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5" t="s">
        <v>52</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c r="B7" s="5" t="s">
        <v>52</v>
      </c>
      <c r="C7" s="6" t="s">
        <v>372</v>
      </c>
      <c r="D7" s="7" t="s">
        <v>379</v>
      </c>
      <c r="E7" s="8"/>
      <c r="F7" s="42"/>
      <c r="G7" s="42"/>
      <c r="H7" s="10"/>
      <c r="I7" s="42"/>
      <c r="J7" s="11"/>
      <c r="K7" s="11"/>
      <c r="L7" s="11"/>
      <c r="M7" s="11"/>
      <c r="N7" s="11"/>
      <c r="O7" s="26"/>
      <c r="P7" s="24"/>
      <c r="Q7" s="50"/>
      <c r="R7" s="50"/>
      <c r="S7" s="50"/>
      <c r="T7" s="50"/>
      <c r="AA7" s="98"/>
      <c r="AB7" s="98"/>
      <c r="AC7" s="98"/>
      <c r="AD7" s="98"/>
    </row>
    <row r="8" spans="1:31" ht="135.75" thickBot="1" x14ac:dyDescent="0.3">
      <c r="A8" s="42"/>
      <c r="B8" s="5" t="s">
        <v>52</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75.75" thickBot="1" x14ac:dyDescent="0.3">
      <c r="A9" s="42"/>
      <c r="B9" s="5" t="s">
        <v>52</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28" si="0">W9*X9</f>
        <v>399.99552</v>
      </c>
      <c r="Z9" s="26"/>
      <c r="AA9" s="100">
        <v>0</v>
      </c>
      <c r="AB9" s="101">
        <f t="shared" ref="AB9:AB30" si="1">Y9*AA9</f>
        <v>0</v>
      </c>
      <c r="AC9" s="103">
        <v>0</v>
      </c>
      <c r="AD9" s="104">
        <f t="shared" ref="AD9:AD29" si="2">Y9*AC9</f>
        <v>0</v>
      </c>
      <c r="AE9" s="157"/>
    </row>
    <row r="10" spans="1:31" ht="15.75" thickBot="1" x14ac:dyDescent="0.3">
      <c r="A10" s="22"/>
      <c r="B10" s="5" t="s">
        <v>52</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ref="AE10:AE30" si="3">AB10-AD10</f>
        <v>0</v>
      </c>
    </row>
    <row r="11" spans="1:31" ht="45.75" thickBot="1" x14ac:dyDescent="0.3">
      <c r="A11" s="22"/>
      <c r="B11" s="5" t="s">
        <v>52</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52</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v>0</v>
      </c>
      <c r="AB12" s="101">
        <f t="shared" si="1"/>
        <v>0</v>
      </c>
      <c r="AC12" s="103">
        <v>0</v>
      </c>
      <c r="AD12" s="104">
        <f t="shared" si="2"/>
        <v>0</v>
      </c>
      <c r="AE12" s="157">
        <f t="shared" si="3"/>
        <v>0</v>
      </c>
    </row>
    <row r="13" spans="1:31" ht="15.75" thickBot="1" x14ac:dyDescent="0.3">
      <c r="A13" s="22"/>
      <c r="B13" s="5" t="s">
        <v>52</v>
      </c>
      <c r="C13" s="54" t="s">
        <v>189</v>
      </c>
      <c r="D13" s="7" t="s">
        <v>379</v>
      </c>
      <c r="E13" s="8"/>
      <c r="F13" s="9"/>
      <c r="G13" s="9"/>
      <c r="H13" s="10"/>
      <c r="I13" s="9"/>
      <c r="J13" s="11"/>
      <c r="K13" s="12"/>
      <c r="L13" s="51"/>
      <c r="M13" s="11"/>
      <c r="N13" s="51"/>
      <c r="O13" s="26"/>
      <c r="P13" s="35"/>
      <c r="Q13" s="55"/>
      <c r="R13" s="55"/>
      <c r="S13" s="55"/>
      <c r="T13" s="55"/>
      <c r="V13" s="12"/>
      <c r="W13" s="51"/>
      <c r="X13" s="55"/>
      <c r="Y13" s="91"/>
      <c r="Z13" s="26"/>
      <c r="AA13" s="100">
        <v>0</v>
      </c>
      <c r="AB13" s="101">
        <f t="shared" si="1"/>
        <v>0</v>
      </c>
      <c r="AC13" s="103">
        <v>0</v>
      </c>
      <c r="AD13" s="104">
        <f t="shared" si="2"/>
        <v>0</v>
      </c>
      <c r="AE13" s="157">
        <f t="shared" si="3"/>
        <v>0</v>
      </c>
    </row>
    <row r="14" spans="1:31" ht="60.75" thickBot="1" x14ac:dyDescent="0.3">
      <c r="A14" s="22"/>
      <c r="B14" s="5" t="s">
        <v>52</v>
      </c>
      <c r="C14" s="54" t="s">
        <v>189</v>
      </c>
      <c r="D14" s="7" t="s">
        <v>25</v>
      </c>
      <c r="E14" s="8" t="s">
        <v>223</v>
      </c>
      <c r="F14" s="9"/>
      <c r="G14" s="9"/>
      <c r="H14" s="10">
        <v>6.1870000000000296</v>
      </c>
      <c r="I14" s="9"/>
      <c r="J14" s="11" t="s">
        <v>224</v>
      </c>
      <c r="K14" s="12" t="s">
        <v>79</v>
      </c>
      <c r="L14" s="51">
        <v>20</v>
      </c>
      <c r="M14" s="13">
        <v>8.58</v>
      </c>
      <c r="N14" s="51">
        <v>171.6</v>
      </c>
      <c r="O14" s="26"/>
      <c r="P14" s="15" t="e">
        <f>SUMIF('[1]Planned Maint v6.2 CSV File'!A:A,J14,'[1]Planned Maint v6.2 CSV File'!I:I)</f>
        <v>#VALUE!</v>
      </c>
      <c r="Q14" s="16" t="e">
        <f>IF(J14="PROV SUM",N14,L14*P14)</f>
        <v>#VALUE!</v>
      </c>
      <c r="R14" s="52">
        <f>IF(J14="Prov Sum","",IF(MATCH(J14,'[1]Packet Rate Library'!J:J,0),VLOOKUP(J14,'[1]Packet Rate Library'!J:T,9,FALSE),""))</f>
        <v>0</v>
      </c>
      <c r="S14" s="53">
        <v>7.2930000000000001</v>
      </c>
      <c r="T14" s="16">
        <f>IF(J14="SC024",N14,IF(ISERROR(S14),"",IF(J14="PROV SUM",N14,L14*S14)))</f>
        <v>145.86000000000001</v>
      </c>
      <c r="V14" s="12" t="s">
        <v>79</v>
      </c>
      <c r="W14" s="51">
        <v>20</v>
      </c>
      <c r="X14" s="53">
        <v>7.2930000000000001</v>
      </c>
      <c r="Y14" s="91">
        <f t="shared" si="0"/>
        <v>145.86000000000001</v>
      </c>
      <c r="Z14" s="26"/>
      <c r="AA14" s="100">
        <v>0</v>
      </c>
      <c r="AB14" s="101">
        <f t="shared" si="1"/>
        <v>0</v>
      </c>
      <c r="AC14" s="103">
        <v>0</v>
      </c>
      <c r="AD14" s="104">
        <f t="shared" si="2"/>
        <v>0</v>
      </c>
      <c r="AE14" s="157">
        <f t="shared" si="3"/>
        <v>0</v>
      </c>
    </row>
    <row r="15" spans="1:31" ht="75.75" thickBot="1" x14ac:dyDescent="0.3">
      <c r="A15" s="22"/>
      <c r="B15" s="5" t="s">
        <v>52</v>
      </c>
      <c r="C15" s="54" t="s">
        <v>189</v>
      </c>
      <c r="D15" s="7" t="s">
        <v>25</v>
      </c>
      <c r="E15" s="8" t="s">
        <v>410</v>
      </c>
      <c r="F15" s="9"/>
      <c r="G15" s="9"/>
      <c r="H15" s="10">
        <v>6.2150000000000398</v>
      </c>
      <c r="I15" s="9"/>
      <c r="J15" s="11" t="s">
        <v>239</v>
      </c>
      <c r="K15" s="12" t="s">
        <v>79</v>
      </c>
      <c r="L15" s="51">
        <v>160</v>
      </c>
      <c r="M15" s="13">
        <v>16.079999999999998</v>
      </c>
      <c r="N15" s="51">
        <v>2572.8000000000002</v>
      </c>
      <c r="O15" s="26"/>
      <c r="P15" s="15" t="e">
        <f>SUMIF('[1]Planned Maint v6.2 CSV File'!A:A,J15,'[1]Planned Maint v6.2 CSV File'!I:I)</f>
        <v>#VALUE!</v>
      </c>
      <c r="Q15" s="16" t="e">
        <f>IF(J15="PROV SUM",N15,L15*P15)</f>
        <v>#VALUE!</v>
      </c>
      <c r="R15" s="52">
        <f>IF(J15="Prov Sum","",IF(MATCH(J15,'[1]Packet Rate Library'!J:J,0),VLOOKUP(J15,'[1]Packet Rate Library'!J:T,9,FALSE),""))</f>
        <v>0</v>
      </c>
      <c r="S15" s="53">
        <v>13.667999999999997</v>
      </c>
      <c r="T15" s="16">
        <f>IF(J15="SC024",N15,IF(ISERROR(S15),"",IF(J15="PROV SUM",N15,L15*S15)))</f>
        <v>2186.8799999999997</v>
      </c>
      <c r="V15" s="12" t="s">
        <v>79</v>
      </c>
      <c r="W15" s="51">
        <v>160</v>
      </c>
      <c r="X15" s="53">
        <v>13.667999999999997</v>
      </c>
      <c r="Y15" s="91">
        <f t="shared" si="0"/>
        <v>2186.8799999999997</v>
      </c>
      <c r="Z15" s="26"/>
      <c r="AA15" s="100">
        <v>0</v>
      </c>
      <c r="AB15" s="101">
        <f t="shared" si="1"/>
        <v>0</v>
      </c>
      <c r="AC15" s="103">
        <v>0</v>
      </c>
      <c r="AD15" s="104">
        <f t="shared" si="2"/>
        <v>0</v>
      </c>
      <c r="AE15" s="157">
        <f t="shared" si="3"/>
        <v>0</v>
      </c>
    </row>
    <row r="16" spans="1:31" ht="30.75" thickBot="1" x14ac:dyDescent="0.3">
      <c r="A16" s="22"/>
      <c r="B16" s="5" t="s">
        <v>52</v>
      </c>
      <c r="C16" s="54" t="s">
        <v>189</v>
      </c>
      <c r="D16" s="7" t="s">
        <v>25</v>
      </c>
      <c r="E16" s="8" t="s">
        <v>411</v>
      </c>
      <c r="F16" s="9"/>
      <c r="G16" s="9"/>
      <c r="H16" s="10">
        <v>6.399</v>
      </c>
      <c r="I16" s="9"/>
      <c r="J16" s="11" t="s">
        <v>380</v>
      </c>
      <c r="K16" s="12" t="s">
        <v>381</v>
      </c>
      <c r="L16" s="51">
        <v>1</v>
      </c>
      <c r="M16" s="13">
        <v>1000</v>
      </c>
      <c r="N16" s="51">
        <v>1000</v>
      </c>
      <c r="O16" s="26"/>
      <c r="P16" s="15" t="e">
        <f>SUMIF('[1]Planned Maint v6.2 CSV File'!A:A,J16,'[1]Planned Maint v6.2 CSV File'!I:I)</f>
        <v>#VALUE!</v>
      </c>
      <c r="Q16" s="16">
        <f>IF(J16="PROV SUM",N16,L16*P16)</f>
        <v>1000</v>
      </c>
      <c r="R16" s="52" t="str">
        <f>IF(J16="Prov Sum","",IF(MATCH(J16,'[1]Packet Rate Library'!J:J,0),VLOOKUP(J16,'[1]Packet Rate Library'!J:T,9,FALSE),""))</f>
        <v/>
      </c>
      <c r="S16" s="53" t="s">
        <v>382</v>
      </c>
      <c r="T16" s="16">
        <f>IF(J16="SC024",N16,IF(ISERROR(S16),"",IF(J16="PROV SUM",N16,L16*S16)))</f>
        <v>1000</v>
      </c>
      <c r="V16" s="12" t="s">
        <v>381</v>
      </c>
      <c r="W16" s="51">
        <v>1</v>
      </c>
      <c r="X16" s="53" t="s">
        <v>382</v>
      </c>
      <c r="Y16" s="91">
        <v>1000</v>
      </c>
      <c r="Z16" s="26"/>
      <c r="AA16" s="100">
        <v>0</v>
      </c>
      <c r="AB16" s="101">
        <f t="shared" si="1"/>
        <v>0</v>
      </c>
      <c r="AC16" s="103">
        <v>0</v>
      </c>
      <c r="AD16" s="104">
        <f t="shared" si="2"/>
        <v>0</v>
      </c>
      <c r="AE16" s="157">
        <f t="shared" si="3"/>
        <v>0</v>
      </c>
    </row>
    <row r="17" spans="1:31" ht="15.75" thickBot="1" x14ac:dyDescent="0.3">
      <c r="A17" s="22"/>
      <c r="B17" s="5" t="s">
        <v>52</v>
      </c>
      <c r="C17" s="54" t="s">
        <v>72</v>
      </c>
      <c r="D17" s="7" t="s">
        <v>379</v>
      </c>
      <c r="E17" s="8"/>
      <c r="F17" s="9"/>
      <c r="G17" s="9"/>
      <c r="H17" s="10"/>
      <c r="I17" s="9"/>
      <c r="J17" s="11"/>
      <c r="K17" s="12"/>
      <c r="L17" s="51"/>
      <c r="M17" s="11"/>
      <c r="N17" s="51"/>
      <c r="O17" s="56"/>
      <c r="P17" s="35"/>
      <c r="Q17" s="55"/>
      <c r="R17" s="55"/>
      <c r="S17" s="55"/>
      <c r="T17" s="55"/>
      <c r="V17" s="12"/>
      <c r="W17" s="51"/>
      <c r="X17" s="55"/>
      <c r="Y17" s="91"/>
      <c r="Z17" s="26"/>
      <c r="AA17" s="100">
        <v>0</v>
      </c>
      <c r="AB17" s="101">
        <f t="shared" si="1"/>
        <v>0</v>
      </c>
      <c r="AC17" s="103">
        <v>0</v>
      </c>
      <c r="AD17" s="104">
        <f t="shared" si="2"/>
        <v>0</v>
      </c>
      <c r="AE17" s="157">
        <f t="shared" si="3"/>
        <v>0</v>
      </c>
    </row>
    <row r="18" spans="1:31" ht="30.75" thickBot="1" x14ac:dyDescent="0.3">
      <c r="A18" s="22"/>
      <c r="B18" s="5" t="s">
        <v>52</v>
      </c>
      <c r="C18" s="54" t="s">
        <v>72</v>
      </c>
      <c r="D18" s="7" t="s">
        <v>25</v>
      </c>
      <c r="E18" s="8" t="s">
        <v>412</v>
      </c>
      <c r="F18" s="9"/>
      <c r="G18" s="9"/>
      <c r="H18" s="10">
        <v>3.4340000000000002</v>
      </c>
      <c r="I18" s="9"/>
      <c r="J18" s="11" t="s">
        <v>380</v>
      </c>
      <c r="K18" s="12" t="s">
        <v>28</v>
      </c>
      <c r="L18" s="51">
        <v>1</v>
      </c>
      <c r="M18" s="13">
        <v>41600</v>
      </c>
      <c r="N18" s="51">
        <v>41600</v>
      </c>
      <c r="O18" s="56"/>
      <c r="P18" s="15" t="e">
        <f>SUMIF('[1]Planned Maint v6.2 CSV File'!A:A,J18,'[1]Planned Maint v6.2 CSV File'!I:I)</f>
        <v>#VALUE!</v>
      </c>
      <c r="Q18" s="16">
        <f>IF(J18="PROV SUM",N18,L18*P18)</f>
        <v>41600</v>
      </c>
      <c r="R18" s="52"/>
      <c r="S18" s="53">
        <v>0</v>
      </c>
      <c r="T18" s="16">
        <f>IF(J18="SC024",N18,IF(ISERROR(S18),"",IF(J18="PROV SUM",N18,L18*S18)))</f>
        <v>41600</v>
      </c>
      <c r="V18" s="12" t="s">
        <v>28</v>
      </c>
      <c r="W18" s="51">
        <v>1</v>
      </c>
      <c r="X18" s="53">
        <v>0</v>
      </c>
      <c r="Y18" s="91">
        <v>41600</v>
      </c>
      <c r="Z18" s="26"/>
      <c r="AA18" s="100">
        <v>0</v>
      </c>
      <c r="AB18" s="101">
        <f t="shared" si="1"/>
        <v>0</v>
      </c>
      <c r="AC18" s="103">
        <v>0</v>
      </c>
      <c r="AD18" s="104">
        <f t="shared" si="2"/>
        <v>0</v>
      </c>
      <c r="AE18" s="157">
        <f t="shared" si="3"/>
        <v>0</v>
      </c>
    </row>
    <row r="19" spans="1:31" ht="45.75" thickBot="1" x14ac:dyDescent="0.3">
      <c r="A19" s="22"/>
      <c r="B19" s="5" t="s">
        <v>52</v>
      </c>
      <c r="C19" s="54" t="s">
        <v>72</v>
      </c>
      <c r="D19" s="7" t="s">
        <v>25</v>
      </c>
      <c r="E19" s="8" t="s">
        <v>413</v>
      </c>
      <c r="F19" s="9"/>
      <c r="G19" s="9"/>
      <c r="H19" s="10">
        <v>3.4350000000000001</v>
      </c>
      <c r="I19" s="9"/>
      <c r="J19" s="11" t="s">
        <v>380</v>
      </c>
      <c r="K19" s="12" t="s">
        <v>28</v>
      </c>
      <c r="L19" s="51">
        <v>1</v>
      </c>
      <c r="M19" s="13">
        <v>25600</v>
      </c>
      <c r="N19" s="51">
        <v>25600</v>
      </c>
      <c r="O19" s="56"/>
      <c r="P19" s="15" t="e">
        <f>SUMIF('[1]Planned Maint v6.2 CSV File'!A:A,J19,'[1]Planned Maint v6.2 CSV File'!I:I)</f>
        <v>#VALUE!</v>
      </c>
      <c r="Q19" s="16">
        <f>IF(J19="PROV SUM",N19,L19*P19)</f>
        <v>25600</v>
      </c>
      <c r="R19" s="52" t="str">
        <f>IF(J19="Prov Sum","",IF(MATCH(J19,'[1]Packet Rate Library'!J:J,0),VLOOKUP(J19,'[1]Packet Rate Library'!J:T,9,FALSE),""))</f>
        <v/>
      </c>
      <c r="S19" s="53" t="s">
        <v>382</v>
      </c>
      <c r="T19" s="16">
        <f>IF(J19="SC024",N19,IF(ISERROR(S19),"",IF(J19="PROV SUM",N19,L19*S19)))</f>
        <v>25600</v>
      </c>
      <c r="V19" s="12" t="s">
        <v>28</v>
      </c>
      <c r="W19" s="51">
        <v>1</v>
      </c>
      <c r="X19" s="53" t="s">
        <v>382</v>
      </c>
      <c r="Y19" s="91">
        <v>25600</v>
      </c>
      <c r="Z19" s="26"/>
      <c r="AA19" s="100">
        <v>0</v>
      </c>
      <c r="AB19" s="101">
        <f t="shared" si="1"/>
        <v>0</v>
      </c>
      <c r="AC19" s="103">
        <v>0</v>
      </c>
      <c r="AD19" s="104">
        <f t="shared" si="2"/>
        <v>0</v>
      </c>
      <c r="AE19" s="157">
        <f t="shared" si="3"/>
        <v>0</v>
      </c>
    </row>
    <row r="20" spans="1:31" ht="15.75" thickBot="1" x14ac:dyDescent="0.3">
      <c r="A20" s="22"/>
      <c r="B20" s="5" t="s">
        <v>52</v>
      </c>
      <c r="C20" s="54" t="s">
        <v>164</v>
      </c>
      <c r="D20" s="7" t="s">
        <v>379</v>
      </c>
      <c r="E20" s="8"/>
      <c r="F20" s="9"/>
      <c r="G20" s="9"/>
      <c r="H20" s="10"/>
      <c r="I20" s="9"/>
      <c r="J20" s="11"/>
      <c r="K20" s="12"/>
      <c r="L20" s="51"/>
      <c r="M20" s="11"/>
      <c r="N20" s="51"/>
      <c r="O20" s="56"/>
      <c r="P20" s="35"/>
      <c r="Q20" s="55"/>
      <c r="R20" s="55"/>
      <c r="S20" s="55"/>
      <c r="T20" s="55"/>
      <c r="V20" s="12"/>
      <c r="W20" s="51"/>
      <c r="X20" s="55"/>
      <c r="Y20" s="91"/>
      <c r="Z20" s="26"/>
      <c r="AA20" s="100">
        <v>0</v>
      </c>
      <c r="AB20" s="101">
        <f t="shared" si="1"/>
        <v>0</v>
      </c>
      <c r="AC20" s="103">
        <v>0</v>
      </c>
      <c r="AD20" s="104">
        <f t="shared" si="2"/>
        <v>0</v>
      </c>
      <c r="AE20" s="157">
        <f t="shared" si="3"/>
        <v>0</v>
      </c>
    </row>
    <row r="21" spans="1:31" ht="15.75" thickBot="1" x14ac:dyDescent="0.3">
      <c r="A21" s="22"/>
      <c r="B21" s="5" t="s">
        <v>52</v>
      </c>
      <c r="C21" s="54"/>
      <c r="D21" s="7"/>
      <c r="E21" s="8"/>
      <c r="F21" s="9"/>
      <c r="G21" s="9"/>
      <c r="H21" s="10"/>
      <c r="I21" s="9"/>
      <c r="J21" s="11"/>
      <c r="K21" s="12"/>
      <c r="L21" s="51"/>
      <c r="M21" s="13"/>
      <c r="N21" s="51"/>
      <c r="O21" s="56"/>
      <c r="P21" s="35"/>
      <c r="Q21" s="55"/>
      <c r="R21" s="55"/>
      <c r="S21" s="55"/>
      <c r="T21" s="55"/>
      <c r="V21" s="12"/>
      <c r="W21" s="51"/>
      <c r="X21" s="55"/>
      <c r="Y21" s="91"/>
      <c r="Z21" s="26"/>
      <c r="AA21" s="100">
        <v>0</v>
      </c>
      <c r="AB21" s="101">
        <f t="shared" si="1"/>
        <v>0</v>
      </c>
      <c r="AC21" s="103">
        <v>0</v>
      </c>
      <c r="AD21" s="104">
        <f t="shared" si="2"/>
        <v>0</v>
      </c>
      <c r="AE21" s="157">
        <f t="shared" si="3"/>
        <v>0</v>
      </c>
    </row>
    <row r="22" spans="1:31" ht="15.75" thickBot="1" x14ac:dyDescent="0.3">
      <c r="A22" s="22"/>
      <c r="B22" s="5" t="s">
        <v>52</v>
      </c>
      <c r="C22" s="58" t="s">
        <v>24</v>
      </c>
      <c r="D22" s="59" t="s">
        <v>379</v>
      </c>
      <c r="E22" s="60"/>
      <c r="F22" s="61"/>
      <c r="G22" s="61"/>
      <c r="H22" s="62"/>
      <c r="I22" s="61"/>
      <c r="J22" s="63"/>
      <c r="K22" s="64"/>
      <c r="L22" s="65"/>
      <c r="M22" s="63"/>
      <c r="N22" s="65"/>
      <c r="O22" s="56"/>
      <c r="P22" s="35"/>
      <c r="Q22" s="55"/>
      <c r="R22" s="55"/>
      <c r="S22" s="55"/>
      <c r="T22" s="55"/>
      <c r="V22" s="64"/>
      <c r="W22" s="65"/>
      <c r="X22" s="55"/>
      <c r="Y22" s="91"/>
      <c r="Z22" s="26"/>
      <c r="AA22" s="100">
        <v>0</v>
      </c>
      <c r="AB22" s="101">
        <f t="shared" si="1"/>
        <v>0</v>
      </c>
      <c r="AC22" s="103">
        <v>0</v>
      </c>
      <c r="AD22" s="104">
        <f t="shared" si="2"/>
        <v>0</v>
      </c>
      <c r="AE22" s="157">
        <f t="shared" si="3"/>
        <v>0</v>
      </c>
    </row>
    <row r="23" spans="1:31" ht="210.75" thickBot="1" x14ac:dyDescent="0.3">
      <c r="A23" s="29"/>
      <c r="B23" s="5" t="s">
        <v>52</v>
      </c>
      <c r="C23" s="67" t="s">
        <v>24</v>
      </c>
      <c r="D23" s="68" t="s">
        <v>25</v>
      </c>
      <c r="E23" s="69" t="s">
        <v>26</v>
      </c>
      <c r="F23" s="70"/>
      <c r="G23" s="70"/>
      <c r="H23" s="71">
        <v>2.1</v>
      </c>
      <c r="I23" s="70"/>
      <c r="J23" s="72" t="s">
        <v>27</v>
      </c>
      <c r="K23" s="70" t="s">
        <v>28</v>
      </c>
      <c r="L23" s="73">
        <v>40</v>
      </c>
      <c r="M23" s="74">
        <v>12.92</v>
      </c>
      <c r="N23" s="75">
        <v>516.79999999999995</v>
      </c>
      <c r="O23" s="26"/>
      <c r="P23" s="15" t="e">
        <f>SUMIF('[1]Planned Maint v6.2 CSV File'!A:A,J23,'[1]Planned Maint v6.2 CSV File'!I:I)</f>
        <v>#VALUE!</v>
      </c>
      <c r="Q23" s="16" t="e">
        <f t="shared" ref="Q23:Q30" si="4">IF(J23="PROV SUM",N23,L23*P23)</f>
        <v>#VALUE!</v>
      </c>
      <c r="R23" s="52">
        <f>IF(J23="Prov Sum","",IF(MATCH(J23,'[1]Packet Rate Library'!J:J,0),VLOOKUP(J23,'[1]Packet Rate Library'!J:T,9,FALSE),""))</f>
        <v>0</v>
      </c>
      <c r="S23" s="53">
        <v>16.4084</v>
      </c>
      <c r="T23" s="16">
        <f t="shared" ref="T23:T29" si="5">IF(J23="SC024",N23,IF(ISERROR(S23),"",IF(J23="PROV SUM",N23,L23*S23)))</f>
        <v>656.33600000000001</v>
      </c>
      <c r="V23" s="70" t="s">
        <v>28</v>
      </c>
      <c r="W23" s="73">
        <v>750</v>
      </c>
      <c r="X23" s="53">
        <v>16.4084</v>
      </c>
      <c r="Y23" s="91">
        <f t="shared" si="0"/>
        <v>12306.300000000001</v>
      </c>
      <c r="Z23" s="26"/>
      <c r="AA23" s="100">
        <v>0.7</v>
      </c>
      <c r="AB23" s="101">
        <f t="shared" si="1"/>
        <v>8614.41</v>
      </c>
      <c r="AC23" s="103">
        <v>0</v>
      </c>
      <c r="AD23" s="104">
        <f t="shared" si="2"/>
        <v>0</v>
      </c>
      <c r="AE23" s="157">
        <f t="shared" si="3"/>
        <v>8614.41</v>
      </c>
    </row>
    <row r="24" spans="1:31" ht="45.75" thickBot="1" x14ac:dyDescent="0.3">
      <c r="A24" s="29"/>
      <c r="B24" s="5" t="s">
        <v>52</v>
      </c>
      <c r="C24" s="67" t="s">
        <v>24</v>
      </c>
      <c r="D24" s="68" t="s">
        <v>25</v>
      </c>
      <c r="E24" s="69" t="s">
        <v>29</v>
      </c>
      <c r="F24" s="70"/>
      <c r="G24" s="70"/>
      <c r="H24" s="71">
        <v>2.5</v>
      </c>
      <c r="I24" s="70"/>
      <c r="J24" s="72" t="s">
        <v>30</v>
      </c>
      <c r="K24" s="70" t="s">
        <v>31</v>
      </c>
      <c r="L24" s="73">
        <v>1</v>
      </c>
      <c r="M24" s="74">
        <v>420</v>
      </c>
      <c r="N24" s="75">
        <v>420</v>
      </c>
      <c r="O24" s="26"/>
      <c r="P24" s="15" t="e">
        <f>SUMIF('[1]Planned Maint v6.2 CSV File'!A:A,J24,'[1]Planned Maint v6.2 CSV File'!I:I)</f>
        <v>#VALUE!</v>
      </c>
      <c r="Q24" s="16" t="e">
        <f t="shared" si="4"/>
        <v>#VALUE!</v>
      </c>
      <c r="R24" s="52">
        <f>IF(J24="Prov Sum","",IF(MATCH(J24,'[1]Packet Rate Library'!J:J,0),VLOOKUP(J24,'[1]Packet Rate Library'!J:T,9,FALSE),""))</f>
        <v>0</v>
      </c>
      <c r="S24" s="53">
        <v>533.4</v>
      </c>
      <c r="T24" s="16">
        <f t="shared" si="5"/>
        <v>533.4</v>
      </c>
      <c r="V24" s="70" t="s">
        <v>31</v>
      </c>
      <c r="W24" s="73">
        <v>1</v>
      </c>
      <c r="X24" s="53">
        <v>533.4</v>
      </c>
      <c r="Y24" s="91">
        <f t="shared" si="0"/>
        <v>533.4</v>
      </c>
      <c r="Z24" s="26"/>
      <c r="AA24" s="100">
        <v>0</v>
      </c>
      <c r="AB24" s="101">
        <f t="shared" si="1"/>
        <v>0</v>
      </c>
      <c r="AC24" s="103">
        <v>0</v>
      </c>
      <c r="AD24" s="104">
        <f t="shared" si="2"/>
        <v>0</v>
      </c>
      <c r="AE24" s="157">
        <f t="shared" si="3"/>
        <v>0</v>
      </c>
    </row>
    <row r="25" spans="1:31" s="249" customFormat="1" ht="15.75" thickBot="1" x14ac:dyDescent="0.3">
      <c r="A25" s="234"/>
      <c r="B25" s="235" t="s">
        <v>52</v>
      </c>
      <c r="C25" s="236" t="s">
        <v>24</v>
      </c>
      <c r="D25" s="237" t="s">
        <v>25</v>
      </c>
      <c r="E25" s="238" t="s">
        <v>46</v>
      </c>
      <c r="F25" s="237"/>
      <c r="G25" s="237"/>
      <c r="H25" s="239">
        <v>2.1800000000000002</v>
      </c>
      <c r="I25" s="237"/>
      <c r="J25" s="240" t="s">
        <v>47</v>
      </c>
      <c r="K25" s="237" t="s">
        <v>48</v>
      </c>
      <c r="L25" s="241">
        <v>1</v>
      </c>
      <c r="M25" s="242">
        <v>45</v>
      </c>
      <c r="N25" s="243">
        <v>45</v>
      </c>
      <c r="O25" s="244"/>
      <c r="P25" s="245" t="e">
        <f>SUMIF('[1]Planned Maint v6.2 CSV File'!A:A,J25,'[1]Planned Maint v6.2 CSV File'!I:I)</f>
        <v>#VALUE!</v>
      </c>
      <c r="Q25" s="246" t="e">
        <f t="shared" si="4"/>
        <v>#VALUE!</v>
      </c>
      <c r="R25" s="247">
        <f>IF(J25="Prov Sum","",IF(MATCH(J25,'[1]Packet Rate Library'!J:J,0),VLOOKUP(J25,'[1]Packet Rate Library'!J:T,9,FALSE),""))</f>
        <v>0</v>
      </c>
      <c r="S25" s="248">
        <v>57.15</v>
      </c>
      <c r="T25" s="246">
        <f t="shared" si="5"/>
        <v>57.15</v>
      </c>
      <c r="V25" s="237" t="s">
        <v>48</v>
      </c>
      <c r="W25" s="241">
        <v>0</v>
      </c>
      <c r="X25" s="248">
        <v>57.15</v>
      </c>
      <c r="Y25" s="250">
        <f t="shared" si="0"/>
        <v>0</v>
      </c>
      <c r="Z25" s="244"/>
      <c r="AA25" s="251">
        <v>0</v>
      </c>
      <c r="AB25" s="252">
        <f t="shared" si="1"/>
        <v>0</v>
      </c>
      <c r="AC25" s="253">
        <v>0</v>
      </c>
      <c r="AD25" s="254">
        <f t="shared" si="2"/>
        <v>0</v>
      </c>
      <c r="AE25" s="255">
        <f t="shared" si="3"/>
        <v>0</v>
      </c>
    </row>
    <row r="26" spans="1:31" s="249" customFormat="1" ht="30.75" thickBot="1" x14ac:dyDescent="0.3">
      <c r="A26" s="234"/>
      <c r="B26" s="235" t="s">
        <v>52</v>
      </c>
      <c r="C26" s="236" t="s">
        <v>24</v>
      </c>
      <c r="D26" s="237" t="s">
        <v>25</v>
      </c>
      <c r="E26" s="238" t="s">
        <v>53</v>
      </c>
      <c r="F26" s="237"/>
      <c r="G26" s="237"/>
      <c r="H26" s="239">
        <v>2.21</v>
      </c>
      <c r="I26" s="237"/>
      <c r="J26" s="240" t="s">
        <v>54</v>
      </c>
      <c r="K26" s="237" t="s">
        <v>48</v>
      </c>
      <c r="L26" s="241">
        <v>150</v>
      </c>
      <c r="M26" s="242">
        <v>16.25</v>
      </c>
      <c r="N26" s="243">
        <v>2437.5</v>
      </c>
      <c r="O26" s="244"/>
      <c r="P26" s="245" t="e">
        <f>SUMIF('[1]Planned Maint v6.2 CSV File'!A:A,J26,'[1]Planned Maint v6.2 CSV File'!I:I)</f>
        <v>#VALUE!</v>
      </c>
      <c r="Q26" s="246" t="e">
        <f t="shared" si="4"/>
        <v>#VALUE!</v>
      </c>
      <c r="R26" s="247">
        <f>IF(J26="Prov Sum","",IF(MATCH(J26,'[1]Packet Rate Library'!J:J,0),VLOOKUP(J26,'[1]Packet Rate Library'!J:T,9,FALSE),""))</f>
        <v>0</v>
      </c>
      <c r="S26" s="248">
        <v>20.637499999999999</v>
      </c>
      <c r="T26" s="246">
        <f t="shared" si="5"/>
        <v>3095.625</v>
      </c>
      <c r="V26" s="237" t="s">
        <v>48</v>
      </c>
      <c r="W26" s="241">
        <v>0</v>
      </c>
      <c r="X26" s="248">
        <v>20.637499999999999</v>
      </c>
      <c r="Y26" s="250">
        <f t="shared" si="0"/>
        <v>0</v>
      </c>
      <c r="Z26" s="244"/>
      <c r="AA26" s="251">
        <v>0</v>
      </c>
      <c r="AB26" s="252">
        <f t="shared" si="1"/>
        <v>0</v>
      </c>
      <c r="AC26" s="253">
        <v>0</v>
      </c>
      <c r="AD26" s="254">
        <f t="shared" si="2"/>
        <v>0</v>
      </c>
      <c r="AE26" s="255">
        <f t="shared" si="3"/>
        <v>0</v>
      </c>
    </row>
    <row r="27" spans="1:31" s="249" customFormat="1" ht="15.75" thickBot="1" x14ac:dyDescent="0.3">
      <c r="A27" s="234"/>
      <c r="B27" s="235" t="s">
        <v>52</v>
      </c>
      <c r="C27" s="236" t="s">
        <v>24</v>
      </c>
      <c r="D27" s="237" t="s">
        <v>25</v>
      </c>
      <c r="E27" s="238" t="s">
        <v>58</v>
      </c>
      <c r="F27" s="237"/>
      <c r="G27" s="237"/>
      <c r="H27" s="239">
        <v>2.25</v>
      </c>
      <c r="I27" s="237"/>
      <c r="J27" s="240" t="s">
        <v>59</v>
      </c>
      <c r="K27" s="237" t="s">
        <v>60</v>
      </c>
      <c r="L27" s="241">
        <v>1</v>
      </c>
      <c r="M27" s="242">
        <v>185.64</v>
      </c>
      <c r="N27" s="243">
        <v>185.64</v>
      </c>
      <c r="O27" s="244"/>
      <c r="P27" s="245" t="e">
        <f>SUMIF('[1]Planned Maint v6.2 CSV File'!A:A,J27,'[1]Planned Maint v6.2 CSV File'!I:I)</f>
        <v>#VALUE!</v>
      </c>
      <c r="Q27" s="246" t="e">
        <f t="shared" si="4"/>
        <v>#VALUE!</v>
      </c>
      <c r="R27" s="247">
        <f>IF(J27="Prov Sum","",IF(MATCH(J27,'[1]Packet Rate Library'!J:J,0),VLOOKUP(J27,'[1]Packet Rate Library'!J:T,9,FALSE),""))</f>
        <v>0</v>
      </c>
      <c r="S27" s="248">
        <v>235.7628</v>
      </c>
      <c r="T27" s="246">
        <f t="shared" si="5"/>
        <v>235.7628</v>
      </c>
      <c r="V27" s="237" t="s">
        <v>60</v>
      </c>
      <c r="W27" s="241">
        <v>0</v>
      </c>
      <c r="X27" s="248">
        <v>235.7628</v>
      </c>
      <c r="Y27" s="250">
        <f t="shared" si="0"/>
        <v>0</v>
      </c>
      <c r="Z27" s="244"/>
      <c r="AA27" s="251">
        <v>0</v>
      </c>
      <c r="AB27" s="252">
        <f t="shared" si="1"/>
        <v>0</v>
      </c>
      <c r="AC27" s="253">
        <v>0</v>
      </c>
      <c r="AD27" s="254">
        <f t="shared" si="2"/>
        <v>0</v>
      </c>
      <c r="AE27" s="255">
        <f t="shared" si="3"/>
        <v>0</v>
      </c>
    </row>
    <row r="28" spans="1:31" s="249" customFormat="1" ht="30.75" thickBot="1" x14ac:dyDescent="0.3">
      <c r="A28" s="234"/>
      <c r="B28" s="235" t="s">
        <v>52</v>
      </c>
      <c r="C28" s="236" t="s">
        <v>24</v>
      </c>
      <c r="D28" s="237" t="s">
        <v>25</v>
      </c>
      <c r="E28" s="238" t="s">
        <v>69</v>
      </c>
      <c r="F28" s="237"/>
      <c r="G28" s="237"/>
      <c r="H28" s="239">
        <v>2.2999999999999998</v>
      </c>
      <c r="I28" s="237"/>
      <c r="J28" s="240" t="s">
        <v>70</v>
      </c>
      <c r="K28" s="237"/>
      <c r="L28" s="241">
        <v>10</v>
      </c>
      <c r="M28" s="242">
        <v>695</v>
      </c>
      <c r="N28" s="243">
        <v>6950</v>
      </c>
      <c r="O28" s="244"/>
      <c r="P28" s="245" t="e">
        <f>SUMIF('[1]Planned Maint v6.2 CSV File'!A:A,J28,'[1]Planned Maint v6.2 CSV File'!I:I)</f>
        <v>#VALUE!</v>
      </c>
      <c r="Q28" s="246" t="e">
        <f t="shared" si="4"/>
        <v>#VALUE!</v>
      </c>
      <c r="R28" s="247">
        <f>IF(J28="Prov Sum","",IF(MATCH(J28,'[1]Packet Rate Library'!J:J,0),VLOOKUP(J28,'[1]Packet Rate Library'!J:T,9,FALSE),""))</f>
        <v>0</v>
      </c>
      <c r="S28" s="248">
        <v>882.65</v>
      </c>
      <c r="T28" s="246">
        <f t="shared" si="5"/>
        <v>8826.5</v>
      </c>
      <c r="V28" s="237"/>
      <c r="W28" s="241">
        <v>0</v>
      </c>
      <c r="X28" s="248">
        <v>882.65</v>
      </c>
      <c r="Y28" s="250">
        <f t="shared" si="0"/>
        <v>0</v>
      </c>
      <c r="Z28" s="244"/>
      <c r="AA28" s="251">
        <v>0</v>
      </c>
      <c r="AB28" s="252">
        <f t="shared" si="1"/>
        <v>0</v>
      </c>
      <c r="AC28" s="253">
        <v>0</v>
      </c>
      <c r="AD28" s="254">
        <f t="shared" si="2"/>
        <v>0</v>
      </c>
      <c r="AE28" s="255">
        <f t="shared" si="3"/>
        <v>0</v>
      </c>
    </row>
    <row r="29" spans="1:31" ht="90.75" thickBot="1" x14ac:dyDescent="0.3">
      <c r="A29" s="29"/>
      <c r="B29" s="5" t="str">
        <f>B5</f>
        <v>REPB11024</v>
      </c>
      <c r="C29" s="67" t="s">
        <v>24</v>
      </c>
      <c r="D29" s="68" t="s">
        <v>25</v>
      </c>
      <c r="E29" s="69" t="s">
        <v>383</v>
      </c>
      <c r="F29" s="70"/>
      <c r="G29" s="70"/>
      <c r="H29" s="71"/>
      <c r="I29" s="70"/>
      <c r="J29" s="72" t="s">
        <v>384</v>
      </c>
      <c r="K29" s="70" t="s">
        <v>31</v>
      </c>
      <c r="L29" s="73"/>
      <c r="M29" s="74">
        <v>4.8300000000000003E-2</v>
      </c>
      <c r="N29" s="75">
        <f>VLOOKUP(B29,'[1]Project Overheads &amp; Scaffold'!$W:$AI,13,FALSE)</f>
        <v>0</v>
      </c>
      <c r="O29" s="26"/>
      <c r="P29" s="15" t="e">
        <f>SUMIF('[1]Planned Maint v6.2 CSV File'!A:A,J29,'[1]Planned Maint v6.2 CSV File'!I:I)</f>
        <v>#VALUE!</v>
      </c>
      <c r="Q29" s="16" t="e">
        <f t="shared" si="4"/>
        <v>#VALUE!</v>
      </c>
      <c r="R29" s="52" t="e">
        <f>IF(J29="Prov Sum","",IF(MATCH(J29,'[1]Packet Rate Library'!J:J,0),VLOOKUP(J29,'[1]Packet Rate Library'!J:T,9,FALSE),""))</f>
        <v>#N/A</v>
      </c>
      <c r="S29" s="53" t="e">
        <v>#N/A</v>
      </c>
      <c r="T29" s="16">
        <f t="shared" si="5"/>
        <v>0</v>
      </c>
      <c r="V29" s="70" t="s">
        <v>31</v>
      </c>
      <c r="W29" s="73"/>
      <c r="X29" s="53" t="e">
        <v>#N/A</v>
      </c>
      <c r="Y29" s="91"/>
      <c r="Z29" s="26"/>
      <c r="AA29" s="100">
        <v>0</v>
      </c>
      <c r="AB29" s="101">
        <f t="shared" si="1"/>
        <v>0</v>
      </c>
      <c r="AC29" s="103">
        <v>0</v>
      </c>
      <c r="AD29" s="104">
        <f t="shared" si="2"/>
        <v>0</v>
      </c>
      <c r="AE29" s="157">
        <f t="shared" si="3"/>
        <v>0</v>
      </c>
    </row>
    <row r="30" spans="1:31" ht="45.75" thickBot="1" x14ac:dyDescent="0.3">
      <c r="A30" s="29"/>
      <c r="B30" s="5" t="s">
        <v>52</v>
      </c>
      <c r="C30" s="67" t="s">
        <v>24</v>
      </c>
      <c r="D30" s="105" t="s">
        <v>25</v>
      </c>
      <c r="E30" s="69" t="s">
        <v>406</v>
      </c>
      <c r="F30" s="106"/>
      <c r="G30" s="106"/>
      <c r="H30" s="107"/>
      <c r="I30" s="108"/>
      <c r="J30" s="72" t="s">
        <v>407</v>
      </c>
      <c r="K30" s="70" t="s">
        <v>408</v>
      </c>
      <c r="L30" s="73"/>
      <c r="M30" s="74"/>
      <c r="N30" s="75">
        <f>'[1]Project Overheads &amp; Scaffold'!AI30</f>
        <v>1432</v>
      </c>
      <c r="O30" s="26"/>
      <c r="P30" s="15" t="e">
        <f>SUMIF('[1]Planned Maint v6.2 CSV File'!A:A,J30,'[1]Planned Maint v6.2 CSV File'!I:I)</f>
        <v>#VALUE!</v>
      </c>
      <c r="Q30" s="16" t="e">
        <f t="shared" si="4"/>
        <v>#VALUE!</v>
      </c>
      <c r="R30" s="52" t="e">
        <f>IF(J30="Prov Sum","",IF(MATCH(J30,'[1]Packet Rate Library'!J:J,0),VLOOKUP(J30,'[1]Packet Rate Library'!J:T,9,FALSE),""))</f>
        <v>#N/A</v>
      </c>
      <c r="S30" s="53" t="e">
        <v>#N/A</v>
      </c>
      <c r="T30" s="16">
        <f>N30</f>
        <v>1432</v>
      </c>
      <c r="V30" s="70" t="s">
        <v>408</v>
      </c>
      <c r="W30" s="73"/>
      <c r="X30" s="53" t="e">
        <v>#N/A</v>
      </c>
      <c r="Y30" s="91">
        <v>1432</v>
      </c>
      <c r="Z30" s="26"/>
      <c r="AA30" s="100">
        <v>0</v>
      </c>
      <c r="AB30" s="101">
        <f t="shared" si="1"/>
        <v>0</v>
      </c>
      <c r="AC30" s="103">
        <v>0</v>
      </c>
      <c r="AD30" s="104">
        <f>Y30*AC30</f>
        <v>0</v>
      </c>
      <c r="AE30" s="157">
        <f t="shared" si="3"/>
        <v>0</v>
      </c>
    </row>
    <row r="31" spans="1:31" ht="15.75" thickBot="1" x14ac:dyDescent="0.3"/>
    <row r="32" spans="1:31" ht="15.75" thickBot="1" x14ac:dyDescent="0.3">
      <c r="S32" s="88" t="s">
        <v>5</v>
      </c>
      <c r="T32" s="89">
        <f>SUM(T8:T30)</f>
        <v>85991.809319999986</v>
      </c>
      <c r="U32" s="84"/>
      <c r="V32" s="29"/>
      <c r="W32" s="36"/>
      <c r="X32" s="88" t="s">
        <v>5</v>
      </c>
      <c r="Y32" s="89">
        <f>SUM(Y8:Y30)</f>
        <v>85426.735520000002</v>
      </c>
      <c r="Z32" s="26"/>
      <c r="AA32" s="98"/>
      <c r="AB32" s="143">
        <f>SUM(AB8:AB30)</f>
        <v>8614.41</v>
      </c>
      <c r="AC32" s="98"/>
      <c r="AD32" s="144">
        <f>SUM(AD8:AD30)</f>
        <v>0</v>
      </c>
      <c r="AE32" s="158">
        <f>SUM(AE8:AE30)</f>
        <v>8614.41</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8:S19 S8:S9 S11 S14:S16 S23:S30 X18:X19 X8:X9 X11 X14:X16 X23:X30" xr:uid="{00000000-0002-0000-0500-000000000000}">
      <formula1>P8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E53"/>
  <sheetViews>
    <sheetView topLeftCell="B1" zoomScale="70" zoomScaleNormal="70" workbookViewId="0">
      <selection activeCell="T59" sqref="T59"/>
    </sheetView>
  </sheetViews>
  <sheetFormatPr defaultRowHeight="15" x14ac:dyDescent="0.25"/>
  <cols>
    <col min="1" max="1" width="14.5703125" hidden="1" customWidth="1"/>
    <col min="2" max="2" width="18.140625" customWidth="1"/>
    <col min="3" max="3" width="22.7109375" customWidth="1"/>
    <col min="4" max="4" width="12.7109375" customWidth="1"/>
    <col min="5" max="5" width="89.285156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414</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76</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22"/>
      <c r="B7" s="5" t="s">
        <v>76</v>
      </c>
      <c r="C7" s="6" t="s">
        <v>308</v>
      </c>
      <c r="D7" s="7" t="s">
        <v>379</v>
      </c>
      <c r="E7" s="8"/>
      <c r="F7" s="9"/>
      <c r="G7" s="9"/>
      <c r="H7" s="10"/>
      <c r="I7" s="9"/>
      <c r="J7" s="11"/>
      <c r="K7" s="12"/>
      <c r="L7" s="51"/>
      <c r="M7" s="11"/>
      <c r="N7" s="14"/>
      <c r="O7" s="26"/>
      <c r="P7" s="24"/>
      <c r="Q7" s="50"/>
      <c r="R7" s="50"/>
      <c r="S7" s="50"/>
      <c r="T7" s="50"/>
      <c r="AA7" s="98"/>
      <c r="AB7" s="98"/>
      <c r="AC7" s="98"/>
      <c r="AD7" s="98"/>
    </row>
    <row r="8" spans="1:31" ht="30.75" thickBot="1" x14ac:dyDescent="0.3">
      <c r="A8" s="22"/>
      <c r="B8" s="5" t="s">
        <v>76</v>
      </c>
      <c r="C8" s="6" t="s">
        <v>308</v>
      </c>
      <c r="D8" s="7" t="s">
        <v>25</v>
      </c>
      <c r="E8" s="8" t="s">
        <v>309</v>
      </c>
      <c r="F8" s="9"/>
      <c r="G8" s="9"/>
      <c r="H8" s="10">
        <v>1.3</v>
      </c>
      <c r="I8" s="9"/>
      <c r="J8" s="11" t="s">
        <v>310</v>
      </c>
      <c r="K8" s="12" t="s">
        <v>311</v>
      </c>
      <c r="L8" s="51">
        <v>2</v>
      </c>
      <c r="M8" s="13">
        <v>234</v>
      </c>
      <c r="N8" s="14">
        <v>468</v>
      </c>
      <c r="O8" s="26"/>
      <c r="P8" s="15" t="e">
        <f>SUMIF('[1]Planned Maint v6.2 CSV File'!A:A,J8,'[1]Planned Maint v6.2 CSV File'!I:I)</f>
        <v>#VALUE!</v>
      </c>
      <c r="Q8" s="16" t="e">
        <f>IF(J8="PROV SUM",N8,L8*P8)</f>
        <v>#VALUE!</v>
      </c>
      <c r="R8" s="52">
        <f>IF(J8="Prov Sum","",IF(MATCH(J8,'[1]Packet Rate Library'!J:J,0),VLOOKUP(J8,'[1]Packet Rate Library'!J:T,9,FALSE),""))</f>
        <v>0</v>
      </c>
      <c r="S8" s="53">
        <v>222.29999999999998</v>
      </c>
      <c r="T8" s="16">
        <f>IF(J8="SC024",N8,IF(ISERROR(S8),"",IF(J8="PROV SUM",N8,L8*S8)))</f>
        <v>444.59999999999997</v>
      </c>
      <c r="V8" s="12" t="s">
        <v>311</v>
      </c>
      <c r="W8" s="51">
        <v>2</v>
      </c>
      <c r="X8" s="148">
        <v>222.29999999999998</v>
      </c>
      <c r="Y8" s="91">
        <f>W8*X8</f>
        <v>444.59999999999997</v>
      </c>
      <c r="Z8" s="26"/>
      <c r="AA8" s="100">
        <v>0</v>
      </c>
      <c r="AB8" s="101">
        <f>Y8*AA8</f>
        <v>0</v>
      </c>
      <c r="AC8" s="103">
        <v>0</v>
      </c>
      <c r="AD8" s="104">
        <f>Y8*AC8</f>
        <v>0</v>
      </c>
      <c r="AE8" s="157">
        <f>AB8-AD8</f>
        <v>0</v>
      </c>
    </row>
    <row r="9" spans="1:31" ht="15.75" thickBot="1" x14ac:dyDescent="0.3">
      <c r="A9" s="22"/>
      <c r="B9" s="5" t="s">
        <v>76</v>
      </c>
      <c r="C9" s="6" t="s">
        <v>285</v>
      </c>
      <c r="D9" s="7" t="s">
        <v>379</v>
      </c>
      <c r="E9" s="8"/>
      <c r="F9" s="9"/>
      <c r="G9" s="9"/>
      <c r="H9" s="10"/>
      <c r="I9" s="9"/>
      <c r="J9" s="11"/>
      <c r="K9" s="12"/>
      <c r="L9" s="51"/>
      <c r="M9" s="11"/>
      <c r="N9" s="14"/>
      <c r="O9" s="26"/>
      <c r="P9" s="24"/>
      <c r="Q9" s="50"/>
      <c r="R9" s="50"/>
      <c r="S9" s="50"/>
      <c r="T9" s="50"/>
      <c r="V9" s="42"/>
      <c r="W9" s="49"/>
      <c r="X9" s="84"/>
      <c r="Y9" s="147"/>
      <c r="Z9" s="26"/>
      <c r="AA9" s="100"/>
      <c r="AB9" s="101"/>
      <c r="AC9" s="103"/>
      <c r="AD9" s="104"/>
      <c r="AE9" s="157"/>
    </row>
    <row r="10" spans="1:31" ht="15.75" thickBot="1" x14ac:dyDescent="0.3">
      <c r="A10" s="22"/>
      <c r="B10" s="5" t="s">
        <v>76</v>
      </c>
      <c r="C10" s="6"/>
      <c r="D10" s="7"/>
      <c r="E10" s="8"/>
      <c r="F10" s="9"/>
      <c r="G10" s="9"/>
      <c r="H10" s="10"/>
      <c r="I10" s="9"/>
      <c r="J10" s="11"/>
      <c r="K10" s="12"/>
      <c r="L10" s="51"/>
      <c r="M10" s="13"/>
      <c r="N10" s="14"/>
      <c r="O10" s="26"/>
      <c r="P10" s="24"/>
      <c r="Q10" s="50"/>
      <c r="R10" s="50"/>
      <c r="S10" s="50"/>
      <c r="T10" s="50"/>
      <c r="V10" s="42"/>
      <c r="W10" s="49"/>
      <c r="X10" s="84"/>
      <c r="Y10" s="147"/>
      <c r="Z10" s="26"/>
      <c r="AA10" s="100"/>
      <c r="AB10" s="101"/>
      <c r="AC10" s="103"/>
      <c r="AD10" s="104"/>
      <c r="AE10" s="157"/>
    </row>
    <row r="11" spans="1:31" ht="15.75" thickBot="1" x14ac:dyDescent="0.3">
      <c r="A11" s="22"/>
      <c r="B11" s="5" t="s">
        <v>76</v>
      </c>
      <c r="C11" s="54" t="s">
        <v>189</v>
      </c>
      <c r="D11" s="7" t="s">
        <v>379</v>
      </c>
      <c r="E11" s="8"/>
      <c r="F11" s="9"/>
      <c r="G11" s="9"/>
      <c r="H11" s="10"/>
      <c r="I11" s="9"/>
      <c r="J11" s="11"/>
      <c r="K11" s="12"/>
      <c r="L11" s="51"/>
      <c r="M11" s="11"/>
      <c r="N11" s="51"/>
      <c r="O11" s="26"/>
      <c r="P11" s="35"/>
      <c r="Q11" s="55"/>
      <c r="R11" s="55"/>
      <c r="S11" s="55"/>
      <c r="T11" s="55"/>
      <c r="V11" s="42"/>
      <c r="W11" s="49"/>
      <c r="X11" s="85"/>
      <c r="Y11" s="147"/>
      <c r="Z11" s="26"/>
      <c r="AA11" s="100"/>
      <c r="AB11" s="101"/>
      <c r="AC11" s="103"/>
      <c r="AD11" s="104"/>
      <c r="AE11" s="157"/>
    </row>
    <row r="12" spans="1:31" ht="30.75" thickBot="1" x14ac:dyDescent="0.3">
      <c r="A12" s="22"/>
      <c r="B12" s="5" t="s">
        <v>76</v>
      </c>
      <c r="C12" s="54" t="s">
        <v>189</v>
      </c>
      <c r="D12" s="7" t="s">
        <v>25</v>
      </c>
      <c r="E12" s="8" t="s">
        <v>194</v>
      </c>
      <c r="F12" s="9"/>
      <c r="G12" s="9"/>
      <c r="H12" s="10">
        <v>6.85</v>
      </c>
      <c r="I12" s="9"/>
      <c r="J12" s="11" t="s">
        <v>195</v>
      </c>
      <c r="K12" s="12" t="s">
        <v>139</v>
      </c>
      <c r="L12" s="51">
        <v>5</v>
      </c>
      <c r="M12" s="13">
        <v>21.92</v>
      </c>
      <c r="N12" s="51">
        <v>109.6</v>
      </c>
      <c r="O12" s="26"/>
      <c r="P12" s="15" t="e">
        <f>SUMIF('[1]Planned Maint v6.2 CSV File'!A:A,J12,'[1]Planned Maint v6.2 CSV File'!I:I)</f>
        <v>#VALUE!</v>
      </c>
      <c r="Q12" s="16" t="e">
        <f t="shared" ref="Q12:Q22" si="0">IF(J12="PROV SUM",N12,L12*P12)</f>
        <v>#VALUE!</v>
      </c>
      <c r="R12" s="52">
        <f>IF(J12="Prov Sum","",IF(MATCH(J12,'[1]Packet Rate Library'!J:J,0),VLOOKUP(J12,'[1]Packet Rate Library'!J:T,9,FALSE),""))</f>
        <v>0</v>
      </c>
      <c r="S12" s="53">
        <v>15.892000000000001</v>
      </c>
      <c r="T12" s="16">
        <f t="shared" ref="T12:T22" si="1">IF(J12="SC024",N12,IF(ISERROR(S12),"",IF(J12="PROV SUM",N12,L12*S12)))</f>
        <v>79.460000000000008</v>
      </c>
      <c r="V12" s="12" t="s">
        <v>139</v>
      </c>
      <c r="W12" s="51">
        <v>5</v>
      </c>
      <c r="X12" s="149">
        <v>15.892000000000001</v>
      </c>
      <c r="Y12" s="91">
        <f>W12*X12</f>
        <v>79.460000000000008</v>
      </c>
      <c r="Z12" s="26"/>
      <c r="AA12" s="100">
        <v>0</v>
      </c>
      <c r="AB12" s="101">
        <f t="shared" ref="AB12:AB49" si="2">Y12*AA12</f>
        <v>0</v>
      </c>
      <c r="AC12" s="103">
        <v>0</v>
      </c>
      <c r="AD12" s="104">
        <f t="shared" ref="AD12:AD49" si="3">Y12*AC12</f>
        <v>0</v>
      </c>
      <c r="AE12" s="157">
        <f t="shared" ref="AE12:AE32" si="4">AB12-AD12</f>
        <v>0</v>
      </c>
    </row>
    <row r="13" spans="1:31" ht="30.75" thickBot="1" x14ac:dyDescent="0.3">
      <c r="A13" s="22"/>
      <c r="B13" s="5" t="s">
        <v>76</v>
      </c>
      <c r="C13" s="54" t="s">
        <v>189</v>
      </c>
      <c r="D13" s="7" t="s">
        <v>25</v>
      </c>
      <c r="E13" s="8" t="s">
        <v>337</v>
      </c>
      <c r="F13" s="9"/>
      <c r="G13" s="9"/>
      <c r="H13" s="10">
        <v>6.91</v>
      </c>
      <c r="I13" s="9"/>
      <c r="J13" s="11" t="s">
        <v>338</v>
      </c>
      <c r="K13" s="12" t="s">
        <v>79</v>
      </c>
      <c r="L13" s="51">
        <v>8</v>
      </c>
      <c r="M13" s="13">
        <v>20.13</v>
      </c>
      <c r="N13" s="51">
        <v>161.04</v>
      </c>
      <c r="O13" s="26"/>
      <c r="P13" s="15" t="e">
        <f>SUMIF('[1]Planned Maint v6.2 CSV File'!A:A,J13,'[1]Planned Maint v6.2 CSV File'!I:I)</f>
        <v>#VALUE!</v>
      </c>
      <c r="Q13" s="16" t="e">
        <f t="shared" si="0"/>
        <v>#VALUE!</v>
      </c>
      <c r="R13" s="52">
        <f>IF(J13="Prov Sum","",IF(MATCH(J13,'[1]Packet Rate Library'!J:J,0),VLOOKUP(J13,'[1]Packet Rate Library'!J:T,9,FALSE),""))</f>
        <v>0</v>
      </c>
      <c r="S13" s="53">
        <v>14.594249999999999</v>
      </c>
      <c r="T13" s="16">
        <f t="shared" si="1"/>
        <v>116.75399999999999</v>
      </c>
      <c r="V13" s="12" t="s">
        <v>79</v>
      </c>
      <c r="W13" s="51">
        <v>8</v>
      </c>
      <c r="X13" s="53">
        <v>14.594249999999999</v>
      </c>
      <c r="Y13" s="91">
        <f t="shared" ref="Y13:Y49" si="5">W13*X13</f>
        <v>116.75399999999999</v>
      </c>
      <c r="Z13" s="26"/>
      <c r="AA13" s="100">
        <v>0</v>
      </c>
      <c r="AB13" s="101">
        <f t="shared" si="2"/>
        <v>0</v>
      </c>
      <c r="AC13" s="103">
        <v>0</v>
      </c>
      <c r="AD13" s="104">
        <f t="shared" si="3"/>
        <v>0</v>
      </c>
      <c r="AE13" s="157">
        <f t="shared" si="4"/>
        <v>0</v>
      </c>
    </row>
    <row r="14" spans="1:31" ht="46.5" thickBot="1" x14ac:dyDescent="0.3">
      <c r="A14" s="22"/>
      <c r="B14" s="5" t="s">
        <v>76</v>
      </c>
      <c r="C14" s="54" t="s">
        <v>189</v>
      </c>
      <c r="D14" s="7" t="s">
        <v>25</v>
      </c>
      <c r="E14" s="153" t="s">
        <v>524</v>
      </c>
      <c r="F14" s="9"/>
      <c r="G14" s="9"/>
      <c r="H14" s="10">
        <v>6.1159999999999997</v>
      </c>
      <c r="I14" s="9"/>
      <c r="J14" s="11" t="s">
        <v>199</v>
      </c>
      <c r="K14" s="12" t="s">
        <v>75</v>
      </c>
      <c r="L14" s="51">
        <v>8</v>
      </c>
      <c r="M14" s="13">
        <v>38.74</v>
      </c>
      <c r="N14" s="51">
        <v>309.92</v>
      </c>
      <c r="O14" s="26"/>
      <c r="P14" s="15" t="e">
        <f>SUMIF('[1]Planned Maint v6.2 CSV File'!A:A,J14,'[1]Planned Maint v6.2 CSV File'!I:I)</f>
        <v>#VALUE!</v>
      </c>
      <c r="Q14" s="16" t="e">
        <f t="shared" si="0"/>
        <v>#VALUE!</v>
      </c>
      <c r="R14" s="52">
        <f>IF(J14="Prov Sum","",IF(MATCH(J14,'[1]Packet Rate Library'!J:J,0),VLOOKUP(J14,'[1]Packet Rate Library'!J:T,9,FALSE),""))</f>
        <v>0</v>
      </c>
      <c r="S14" s="53">
        <v>28.086500000000001</v>
      </c>
      <c r="T14" s="16">
        <f t="shared" si="1"/>
        <v>224.69200000000001</v>
      </c>
      <c r="V14" s="12" t="s">
        <v>75</v>
      </c>
      <c r="W14" s="51">
        <v>8</v>
      </c>
      <c r="X14" s="53">
        <v>28.086500000000001</v>
      </c>
      <c r="Y14" s="91">
        <f t="shared" si="5"/>
        <v>224.69200000000001</v>
      </c>
      <c r="Z14" s="26"/>
      <c r="AA14" s="100">
        <v>0</v>
      </c>
      <c r="AB14" s="101">
        <f t="shared" si="2"/>
        <v>0</v>
      </c>
      <c r="AC14" s="103">
        <v>0</v>
      </c>
      <c r="AD14" s="104">
        <f t="shared" si="3"/>
        <v>0</v>
      </c>
      <c r="AE14" s="157">
        <f t="shared" si="4"/>
        <v>0</v>
      </c>
    </row>
    <row r="15" spans="1:31" ht="30.75" thickBot="1" x14ac:dyDescent="0.3">
      <c r="A15" s="22"/>
      <c r="B15" s="5" t="s">
        <v>76</v>
      </c>
      <c r="C15" s="54" t="s">
        <v>189</v>
      </c>
      <c r="D15" s="7" t="s">
        <v>25</v>
      </c>
      <c r="E15" s="8" t="s">
        <v>221</v>
      </c>
      <c r="F15" s="9"/>
      <c r="G15" s="9"/>
      <c r="H15" s="10">
        <v>6.1860000000000301</v>
      </c>
      <c r="I15" s="9"/>
      <c r="J15" s="11" t="s">
        <v>222</v>
      </c>
      <c r="K15" s="12" t="s">
        <v>79</v>
      </c>
      <c r="L15" s="51">
        <v>25</v>
      </c>
      <c r="M15" s="13">
        <v>11.63</v>
      </c>
      <c r="N15" s="51">
        <v>290.75</v>
      </c>
      <c r="O15" s="26"/>
      <c r="P15" s="15" t="e">
        <f>SUMIF('[1]Planned Maint v6.2 CSV File'!A:A,J15,'[1]Planned Maint v6.2 CSV File'!I:I)</f>
        <v>#VALUE!</v>
      </c>
      <c r="Q15" s="16" t="e">
        <f t="shared" si="0"/>
        <v>#VALUE!</v>
      </c>
      <c r="R15" s="52">
        <f>IF(J15="Prov Sum","",IF(MATCH(J15,'[1]Packet Rate Library'!J:J,0),VLOOKUP(J15,'[1]Packet Rate Library'!J:T,9,FALSE),""))</f>
        <v>0</v>
      </c>
      <c r="S15" s="53">
        <v>9.8855000000000004</v>
      </c>
      <c r="T15" s="16">
        <f t="shared" si="1"/>
        <v>247.13750000000002</v>
      </c>
      <c r="V15" s="12" t="s">
        <v>79</v>
      </c>
      <c r="W15" s="51">
        <v>25</v>
      </c>
      <c r="X15" s="53">
        <v>9.8855000000000004</v>
      </c>
      <c r="Y15" s="91">
        <f t="shared" si="5"/>
        <v>247.13750000000002</v>
      </c>
      <c r="Z15" s="26"/>
      <c r="AA15" s="100">
        <v>0</v>
      </c>
      <c r="AB15" s="101">
        <f t="shared" si="2"/>
        <v>0</v>
      </c>
      <c r="AC15" s="103">
        <v>0</v>
      </c>
      <c r="AD15" s="104">
        <f t="shared" si="3"/>
        <v>0</v>
      </c>
      <c r="AE15" s="157">
        <f t="shared" si="4"/>
        <v>0</v>
      </c>
    </row>
    <row r="16" spans="1:31" ht="30.75" thickBot="1" x14ac:dyDescent="0.3">
      <c r="A16" s="22"/>
      <c r="B16" s="5" t="s">
        <v>76</v>
      </c>
      <c r="C16" s="54" t="s">
        <v>189</v>
      </c>
      <c r="D16" s="7" t="s">
        <v>25</v>
      </c>
      <c r="E16" s="8" t="s">
        <v>225</v>
      </c>
      <c r="F16" s="9"/>
      <c r="G16" s="9"/>
      <c r="H16" s="10">
        <v>6.1880000000000299</v>
      </c>
      <c r="I16" s="9"/>
      <c r="J16" s="11" t="s">
        <v>226</v>
      </c>
      <c r="K16" s="12" t="s">
        <v>79</v>
      </c>
      <c r="L16" s="51">
        <v>40</v>
      </c>
      <c r="M16" s="13">
        <v>9.82</v>
      </c>
      <c r="N16" s="51">
        <v>392.8</v>
      </c>
      <c r="O16" s="26"/>
      <c r="P16" s="15" t="e">
        <f>SUMIF('[1]Planned Maint v6.2 CSV File'!A:A,J16,'[1]Planned Maint v6.2 CSV File'!I:I)</f>
        <v>#VALUE!</v>
      </c>
      <c r="Q16" s="16" t="e">
        <f t="shared" si="0"/>
        <v>#VALUE!</v>
      </c>
      <c r="R16" s="52">
        <f>IF(J16="Prov Sum","",IF(MATCH(J16,'[1]Packet Rate Library'!J:J,0),VLOOKUP(J16,'[1]Packet Rate Library'!J:T,9,FALSE),""))</f>
        <v>0</v>
      </c>
      <c r="S16" s="53">
        <v>8.3469999999999995</v>
      </c>
      <c r="T16" s="16">
        <f t="shared" si="1"/>
        <v>333.88</v>
      </c>
      <c r="V16" s="12" t="s">
        <v>79</v>
      </c>
      <c r="W16" s="51">
        <v>40</v>
      </c>
      <c r="X16" s="53">
        <v>8.3469999999999995</v>
      </c>
      <c r="Y16" s="91">
        <f t="shared" si="5"/>
        <v>333.88</v>
      </c>
      <c r="Z16" s="26"/>
      <c r="AA16" s="100">
        <v>0</v>
      </c>
      <c r="AB16" s="101">
        <f t="shared" si="2"/>
        <v>0</v>
      </c>
      <c r="AC16" s="103">
        <v>0</v>
      </c>
      <c r="AD16" s="104">
        <f t="shared" si="3"/>
        <v>0</v>
      </c>
      <c r="AE16" s="157">
        <f t="shared" si="4"/>
        <v>0</v>
      </c>
    </row>
    <row r="17" spans="1:31" ht="45.75" thickBot="1" x14ac:dyDescent="0.3">
      <c r="A17" s="22"/>
      <c r="B17" s="5" t="s">
        <v>76</v>
      </c>
      <c r="C17" s="54" t="s">
        <v>189</v>
      </c>
      <c r="D17" s="7" t="s">
        <v>25</v>
      </c>
      <c r="E17" s="8" t="s">
        <v>244</v>
      </c>
      <c r="F17" s="9"/>
      <c r="G17" s="9"/>
      <c r="H17" s="10">
        <v>6.2250000000000396</v>
      </c>
      <c r="I17" s="9"/>
      <c r="J17" s="11" t="s">
        <v>245</v>
      </c>
      <c r="K17" s="12" t="s">
        <v>79</v>
      </c>
      <c r="L17" s="51">
        <v>36</v>
      </c>
      <c r="M17" s="13">
        <v>11.66</v>
      </c>
      <c r="N17" s="51">
        <v>419.76</v>
      </c>
      <c r="O17" s="26"/>
      <c r="P17" s="15" t="e">
        <f>SUMIF('[1]Planned Maint v6.2 CSV File'!A:A,J17,'[1]Planned Maint v6.2 CSV File'!I:I)</f>
        <v>#VALUE!</v>
      </c>
      <c r="Q17" s="16" t="e">
        <f t="shared" si="0"/>
        <v>#VALUE!</v>
      </c>
      <c r="R17" s="52">
        <f>IF(J17="Prov Sum","",IF(MATCH(J17,'[1]Packet Rate Library'!J:J,0),VLOOKUP(J17,'[1]Packet Rate Library'!J:T,9,FALSE),""))</f>
        <v>0</v>
      </c>
      <c r="S17" s="53">
        <v>9.9109999999999996</v>
      </c>
      <c r="T17" s="16">
        <f t="shared" si="1"/>
        <v>356.79599999999999</v>
      </c>
      <c r="V17" s="12" t="s">
        <v>79</v>
      </c>
      <c r="W17" s="51">
        <v>36</v>
      </c>
      <c r="X17" s="53">
        <v>9.9109999999999996</v>
      </c>
      <c r="Y17" s="91">
        <f t="shared" si="5"/>
        <v>356.79599999999999</v>
      </c>
      <c r="Z17" s="26"/>
      <c r="AA17" s="100">
        <v>0</v>
      </c>
      <c r="AB17" s="101">
        <f t="shared" si="2"/>
        <v>0</v>
      </c>
      <c r="AC17" s="103">
        <v>0</v>
      </c>
      <c r="AD17" s="104">
        <f t="shared" si="3"/>
        <v>0</v>
      </c>
      <c r="AE17" s="157">
        <f t="shared" si="4"/>
        <v>0</v>
      </c>
    </row>
    <row r="18" spans="1:31" ht="30.75" thickBot="1" x14ac:dyDescent="0.3">
      <c r="A18" s="22"/>
      <c r="B18" s="5" t="s">
        <v>76</v>
      </c>
      <c r="C18" s="54" t="s">
        <v>189</v>
      </c>
      <c r="D18" s="7" t="s">
        <v>25</v>
      </c>
      <c r="E18" s="8" t="s">
        <v>415</v>
      </c>
      <c r="F18" s="9"/>
      <c r="G18" s="9"/>
      <c r="H18" s="10">
        <v>6.2360000000000504</v>
      </c>
      <c r="I18" s="9"/>
      <c r="J18" s="11" t="s">
        <v>251</v>
      </c>
      <c r="K18" s="12" t="s">
        <v>79</v>
      </c>
      <c r="L18" s="51">
        <v>165</v>
      </c>
      <c r="M18" s="13">
        <v>25.87</v>
      </c>
      <c r="N18" s="51">
        <v>4268.55</v>
      </c>
      <c r="O18" s="26"/>
      <c r="P18" s="15" t="e">
        <f>SUMIF('[1]Planned Maint v6.2 CSV File'!A:A,J18,'[1]Planned Maint v6.2 CSV File'!I:I)</f>
        <v>#VALUE!</v>
      </c>
      <c r="Q18" s="16" t="e">
        <f t="shared" si="0"/>
        <v>#VALUE!</v>
      </c>
      <c r="R18" s="52">
        <f>IF(J18="Prov Sum","",IF(MATCH(J18,'[1]Packet Rate Library'!J:J,0),VLOOKUP(J18,'[1]Packet Rate Library'!J:T,9,FALSE),""))</f>
        <v>0</v>
      </c>
      <c r="S18" s="53">
        <v>21.9895</v>
      </c>
      <c r="T18" s="16">
        <f t="shared" si="1"/>
        <v>3628.2674999999999</v>
      </c>
      <c r="V18" s="12" t="s">
        <v>79</v>
      </c>
      <c r="W18" s="51">
        <v>165</v>
      </c>
      <c r="X18" s="53">
        <v>21.9895</v>
      </c>
      <c r="Y18" s="91">
        <f t="shared" si="5"/>
        <v>3628.2674999999999</v>
      </c>
      <c r="Z18" s="26"/>
      <c r="AA18" s="100">
        <v>0</v>
      </c>
      <c r="AB18" s="101">
        <f t="shared" si="2"/>
        <v>0</v>
      </c>
      <c r="AC18" s="103">
        <v>0</v>
      </c>
      <c r="AD18" s="104">
        <f t="shared" si="3"/>
        <v>0</v>
      </c>
      <c r="AE18" s="157">
        <f t="shared" si="4"/>
        <v>0</v>
      </c>
    </row>
    <row r="19" spans="1:31" ht="30.75" thickBot="1" x14ac:dyDescent="0.3">
      <c r="A19" s="22"/>
      <c r="B19" s="5" t="s">
        <v>76</v>
      </c>
      <c r="C19" s="54" t="s">
        <v>189</v>
      </c>
      <c r="D19" s="7" t="s">
        <v>25</v>
      </c>
      <c r="E19" s="8" t="s">
        <v>416</v>
      </c>
      <c r="F19" s="9"/>
      <c r="G19" s="9"/>
      <c r="H19" s="10">
        <v>6.2370000000000498</v>
      </c>
      <c r="I19" s="9"/>
      <c r="J19" s="11" t="s">
        <v>253</v>
      </c>
      <c r="K19" s="12" t="s">
        <v>104</v>
      </c>
      <c r="L19" s="51">
        <v>12</v>
      </c>
      <c r="M19" s="13">
        <v>6.28</v>
      </c>
      <c r="N19" s="51">
        <v>75.36</v>
      </c>
      <c r="O19" s="26"/>
      <c r="P19" s="15" t="e">
        <f>SUMIF('[1]Planned Maint v6.2 CSV File'!A:A,J19,'[1]Planned Maint v6.2 CSV File'!I:I)</f>
        <v>#VALUE!</v>
      </c>
      <c r="Q19" s="16" t="e">
        <f t="shared" si="0"/>
        <v>#VALUE!</v>
      </c>
      <c r="R19" s="52">
        <f>IF(J19="Prov Sum","",IF(MATCH(J19,'[1]Packet Rate Library'!J:J,0),VLOOKUP(J19,'[1]Packet Rate Library'!J:T,9,FALSE),""))</f>
        <v>0</v>
      </c>
      <c r="S19" s="53">
        <v>5.3380000000000001</v>
      </c>
      <c r="T19" s="16">
        <f t="shared" si="1"/>
        <v>64.055999999999997</v>
      </c>
      <c r="V19" s="12" t="s">
        <v>104</v>
      </c>
      <c r="W19" s="51">
        <v>12</v>
      </c>
      <c r="X19" s="53">
        <v>5.3380000000000001</v>
      </c>
      <c r="Y19" s="91">
        <f t="shared" si="5"/>
        <v>64.055999999999997</v>
      </c>
      <c r="Z19" s="26"/>
      <c r="AA19" s="100">
        <v>0</v>
      </c>
      <c r="AB19" s="101">
        <f t="shared" si="2"/>
        <v>0</v>
      </c>
      <c r="AC19" s="103">
        <v>0</v>
      </c>
      <c r="AD19" s="104">
        <f t="shared" si="3"/>
        <v>0</v>
      </c>
      <c r="AE19" s="157">
        <f t="shared" si="4"/>
        <v>0</v>
      </c>
    </row>
    <row r="20" spans="1:31" ht="30.75" thickBot="1" x14ac:dyDescent="0.3">
      <c r="A20" s="22"/>
      <c r="B20" s="5" t="s">
        <v>76</v>
      </c>
      <c r="C20" s="54" t="s">
        <v>189</v>
      </c>
      <c r="D20" s="7" t="s">
        <v>25</v>
      </c>
      <c r="E20" s="8" t="s">
        <v>417</v>
      </c>
      <c r="F20" s="9"/>
      <c r="G20" s="9"/>
      <c r="H20" s="10">
        <v>6.2380000000000502</v>
      </c>
      <c r="I20" s="9"/>
      <c r="J20" s="11" t="s">
        <v>255</v>
      </c>
      <c r="K20" s="12" t="s">
        <v>139</v>
      </c>
      <c r="L20" s="51">
        <v>1</v>
      </c>
      <c r="M20" s="13">
        <v>20.71</v>
      </c>
      <c r="N20" s="51">
        <v>20.71</v>
      </c>
      <c r="O20" s="26"/>
      <c r="P20" s="15" t="e">
        <f>SUMIF('[1]Planned Maint v6.2 CSV File'!A:A,J20,'[1]Planned Maint v6.2 CSV File'!I:I)</f>
        <v>#VALUE!</v>
      </c>
      <c r="Q20" s="16" t="e">
        <f t="shared" si="0"/>
        <v>#VALUE!</v>
      </c>
      <c r="R20" s="52">
        <f>IF(J20="Prov Sum","",IF(MATCH(J20,'[1]Packet Rate Library'!J:J,0),VLOOKUP(J20,'[1]Packet Rate Library'!J:T,9,FALSE),""))</f>
        <v>0</v>
      </c>
      <c r="S20" s="53">
        <v>17.6035</v>
      </c>
      <c r="T20" s="16">
        <f t="shared" si="1"/>
        <v>17.6035</v>
      </c>
      <c r="V20" s="12" t="s">
        <v>139</v>
      </c>
      <c r="W20" s="51">
        <v>1</v>
      </c>
      <c r="X20" s="53">
        <v>17.6035</v>
      </c>
      <c r="Y20" s="91">
        <f t="shared" si="5"/>
        <v>17.6035</v>
      </c>
      <c r="Z20" s="26"/>
      <c r="AA20" s="100">
        <v>0</v>
      </c>
      <c r="AB20" s="101">
        <f t="shared" si="2"/>
        <v>0</v>
      </c>
      <c r="AC20" s="103">
        <v>0</v>
      </c>
      <c r="AD20" s="104">
        <f t="shared" si="3"/>
        <v>0</v>
      </c>
      <c r="AE20" s="157">
        <f t="shared" si="4"/>
        <v>0</v>
      </c>
    </row>
    <row r="21" spans="1:31" ht="30.75" thickBot="1" x14ac:dyDescent="0.3">
      <c r="A21" s="22"/>
      <c r="B21" s="5" t="s">
        <v>76</v>
      </c>
      <c r="C21" s="54" t="s">
        <v>189</v>
      </c>
      <c r="D21" s="7" t="s">
        <v>25</v>
      </c>
      <c r="E21" s="8" t="s">
        <v>265</v>
      </c>
      <c r="F21" s="9"/>
      <c r="G21" s="9"/>
      <c r="H21" s="10">
        <v>6.2580000000000497</v>
      </c>
      <c r="I21" s="9"/>
      <c r="J21" s="11" t="s">
        <v>266</v>
      </c>
      <c r="K21" s="12" t="s">
        <v>79</v>
      </c>
      <c r="L21" s="51">
        <v>2</v>
      </c>
      <c r="M21" s="13">
        <v>12.41</v>
      </c>
      <c r="N21" s="51">
        <v>24.82</v>
      </c>
      <c r="O21" s="26"/>
      <c r="P21" s="15" t="e">
        <f>SUMIF('[1]Planned Maint v6.2 CSV File'!A:A,J21,'[1]Planned Maint v6.2 CSV File'!I:I)</f>
        <v>#VALUE!</v>
      </c>
      <c r="Q21" s="16" t="e">
        <f t="shared" si="0"/>
        <v>#VALUE!</v>
      </c>
      <c r="R21" s="52">
        <f>IF(J21="Prov Sum","",IF(MATCH(J21,'[1]Packet Rate Library'!J:J,0),VLOOKUP(J21,'[1]Packet Rate Library'!J:T,9,FALSE),""))</f>
        <v>0</v>
      </c>
      <c r="S21" s="53">
        <v>10.548500000000001</v>
      </c>
      <c r="T21" s="16">
        <f t="shared" si="1"/>
        <v>21.097000000000001</v>
      </c>
      <c r="V21" s="12" t="s">
        <v>79</v>
      </c>
      <c r="W21" s="51">
        <v>2</v>
      </c>
      <c r="X21" s="53">
        <v>10.548500000000001</v>
      </c>
      <c r="Y21" s="91">
        <f t="shared" si="5"/>
        <v>21.097000000000001</v>
      </c>
      <c r="Z21" s="26"/>
      <c r="AA21" s="100">
        <v>0</v>
      </c>
      <c r="AB21" s="101">
        <f t="shared" si="2"/>
        <v>0</v>
      </c>
      <c r="AC21" s="103">
        <v>0</v>
      </c>
      <c r="AD21" s="104">
        <f t="shared" si="3"/>
        <v>0</v>
      </c>
      <c r="AE21" s="157">
        <f t="shared" si="4"/>
        <v>0</v>
      </c>
    </row>
    <row r="22" spans="1:31" ht="45.75" thickBot="1" x14ac:dyDescent="0.3">
      <c r="A22" s="22"/>
      <c r="B22" s="5" t="s">
        <v>76</v>
      </c>
      <c r="C22" s="54" t="s">
        <v>189</v>
      </c>
      <c r="D22" s="7" t="s">
        <v>25</v>
      </c>
      <c r="E22" s="8" t="s">
        <v>418</v>
      </c>
      <c r="F22" s="9"/>
      <c r="G22" s="9"/>
      <c r="H22" s="10">
        <v>6.2600000000000504</v>
      </c>
      <c r="I22" s="9"/>
      <c r="J22" s="11" t="s">
        <v>268</v>
      </c>
      <c r="K22" s="12" t="s">
        <v>104</v>
      </c>
      <c r="L22" s="51">
        <v>12</v>
      </c>
      <c r="M22" s="13">
        <v>3.74</v>
      </c>
      <c r="N22" s="51">
        <v>44.88</v>
      </c>
      <c r="O22" s="26"/>
      <c r="P22" s="15" t="e">
        <f>SUMIF('[1]Planned Maint v6.2 CSV File'!A:A,J22,'[1]Planned Maint v6.2 CSV File'!I:I)</f>
        <v>#VALUE!</v>
      </c>
      <c r="Q22" s="16" t="e">
        <f t="shared" si="0"/>
        <v>#VALUE!</v>
      </c>
      <c r="R22" s="52">
        <f>IF(J22="Prov Sum","",IF(MATCH(J22,'[1]Packet Rate Library'!J:J,0),VLOOKUP(J22,'[1]Packet Rate Library'!J:T,9,FALSE),""))</f>
        <v>0</v>
      </c>
      <c r="S22" s="53">
        <v>3.1790000000000003</v>
      </c>
      <c r="T22" s="16">
        <f t="shared" si="1"/>
        <v>38.148000000000003</v>
      </c>
      <c r="V22" s="12" t="s">
        <v>104</v>
      </c>
      <c r="W22" s="51">
        <v>12</v>
      </c>
      <c r="X22" s="53">
        <v>3.1790000000000003</v>
      </c>
      <c r="Y22" s="91">
        <f t="shared" si="5"/>
        <v>38.148000000000003</v>
      </c>
      <c r="Z22" s="26"/>
      <c r="AA22" s="100">
        <v>0</v>
      </c>
      <c r="AB22" s="101">
        <f t="shared" si="2"/>
        <v>0</v>
      </c>
      <c r="AC22" s="103">
        <v>0</v>
      </c>
      <c r="AD22" s="104">
        <f t="shared" si="3"/>
        <v>0</v>
      </c>
      <c r="AE22" s="157">
        <f>AB22-AD22</f>
        <v>0</v>
      </c>
    </row>
    <row r="23" spans="1:31" ht="15.75" thickBot="1" x14ac:dyDescent="0.3">
      <c r="A23" s="22"/>
      <c r="B23" s="5" t="s">
        <v>76</v>
      </c>
      <c r="C23" s="54" t="s">
        <v>72</v>
      </c>
      <c r="D23" s="7" t="s">
        <v>379</v>
      </c>
      <c r="E23" s="8"/>
      <c r="F23" s="9"/>
      <c r="G23" s="9"/>
      <c r="H23" s="10"/>
      <c r="I23" s="9"/>
      <c r="J23" s="11"/>
      <c r="K23" s="12"/>
      <c r="L23" s="51"/>
      <c r="M23" s="11"/>
      <c r="N23" s="51"/>
      <c r="O23" s="56"/>
      <c r="P23" s="35"/>
      <c r="Q23" s="55"/>
      <c r="R23" s="55"/>
      <c r="S23" s="55"/>
      <c r="T23" s="55"/>
      <c r="V23" s="12"/>
      <c r="W23" s="51"/>
      <c r="X23" s="55"/>
      <c r="Y23" s="91"/>
      <c r="Z23" s="26"/>
      <c r="AA23" s="100">
        <v>0</v>
      </c>
      <c r="AB23" s="101">
        <f t="shared" si="2"/>
        <v>0</v>
      </c>
      <c r="AC23" s="103">
        <v>0</v>
      </c>
      <c r="AD23" s="104">
        <f t="shared" si="3"/>
        <v>0</v>
      </c>
      <c r="AE23" s="157">
        <f t="shared" si="4"/>
        <v>0</v>
      </c>
    </row>
    <row r="24" spans="1:31" ht="45.75" thickBot="1" x14ac:dyDescent="0.3">
      <c r="A24" s="22"/>
      <c r="B24" s="5" t="s">
        <v>76</v>
      </c>
      <c r="C24" s="54" t="s">
        <v>72</v>
      </c>
      <c r="D24" s="7" t="s">
        <v>25</v>
      </c>
      <c r="E24" s="8" t="s">
        <v>158</v>
      </c>
      <c r="F24" s="9"/>
      <c r="G24" s="9"/>
      <c r="H24" s="10">
        <v>3.26</v>
      </c>
      <c r="I24" s="9"/>
      <c r="J24" s="11" t="s">
        <v>159</v>
      </c>
      <c r="K24" s="12" t="s">
        <v>160</v>
      </c>
      <c r="L24" s="51">
        <v>210</v>
      </c>
      <c r="M24" s="13">
        <v>34.5</v>
      </c>
      <c r="N24" s="51">
        <v>7245</v>
      </c>
      <c r="O24" s="56"/>
      <c r="P24" s="15" t="e">
        <f>SUMIF('[1]Planned Maint v6.2 CSV File'!A:A,J24,'[1]Planned Maint v6.2 CSV File'!I:I)</f>
        <v>#VALUE!</v>
      </c>
      <c r="Q24" s="16" t="e">
        <f t="shared" ref="Q24:Q36" si="6">IF(J24="PROV SUM",N24,L24*P24)</f>
        <v>#VALUE!</v>
      </c>
      <c r="R24" s="52">
        <f>IF(J24="Prov Sum","",IF(MATCH(J24,'[1]Packet Rate Library'!J:J,0),VLOOKUP(J24,'[1]Packet Rate Library'!J:T,9,FALSE),""))</f>
        <v>0</v>
      </c>
      <c r="S24" s="53">
        <v>26.668500000000002</v>
      </c>
      <c r="T24" s="16">
        <f t="shared" ref="T24:T36" si="7">IF(J24="SC024",N24,IF(ISERROR(S24),"",IF(J24="PROV SUM",N24,L24*S24)))</f>
        <v>5600.3850000000002</v>
      </c>
      <c r="V24" s="12" t="s">
        <v>160</v>
      </c>
      <c r="W24" s="51">
        <v>210</v>
      </c>
      <c r="X24" s="53">
        <v>26.668500000000002</v>
      </c>
      <c r="Y24" s="91">
        <f t="shared" si="5"/>
        <v>5600.3850000000002</v>
      </c>
      <c r="Z24" s="26"/>
      <c r="AA24" s="100">
        <v>0</v>
      </c>
      <c r="AB24" s="101">
        <f t="shared" si="2"/>
        <v>0</v>
      </c>
      <c r="AC24" s="103">
        <v>0</v>
      </c>
      <c r="AD24" s="104">
        <f t="shared" si="3"/>
        <v>0</v>
      </c>
      <c r="AE24" s="157">
        <f t="shared" si="4"/>
        <v>0</v>
      </c>
    </row>
    <row r="25" spans="1:31" ht="30.75" thickBot="1" x14ac:dyDescent="0.3">
      <c r="A25" s="22"/>
      <c r="B25" s="5" t="s">
        <v>76</v>
      </c>
      <c r="C25" s="54" t="s">
        <v>72</v>
      </c>
      <c r="D25" s="7" t="s">
        <v>25</v>
      </c>
      <c r="E25" s="8" t="s">
        <v>161</v>
      </c>
      <c r="F25" s="9"/>
      <c r="G25" s="9"/>
      <c r="H25" s="10">
        <v>3.4199999999999902</v>
      </c>
      <c r="I25" s="9"/>
      <c r="J25" s="11" t="s">
        <v>162</v>
      </c>
      <c r="K25" s="12" t="s">
        <v>163</v>
      </c>
      <c r="L25" s="51">
        <v>50</v>
      </c>
      <c r="M25" s="13">
        <v>21</v>
      </c>
      <c r="N25" s="51">
        <v>1050</v>
      </c>
      <c r="O25" s="56"/>
      <c r="P25" s="15" t="e">
        <f>SUMIF('[1]Planned Maint v6.2 CSV File'!A:A,J25,'[1]Planned Maint v6.2 CSV File'!I:I)</f>
        <v>#VALUE!</v>
      </c>
      <c r="Q25" s="16" t="e">
        <f t="shared" si="6"/>
        <v>#VALUE!</v>
      </c>
      <c r="R25" s="52">
        <f>IF(J25="Prov Sum","",IF(MATCH(J25,'[1]Packet Rate Library'!J:J,0),VLOOKUP(J25,'[1]Packet Rate Library'!J:T,9,FALSE),""))</f>
        <v>0</v>
      </c>
      <c r="S25" s="53">
        <v>16.233000000000001</v>
      </c>
      <c r="T25" s="16">
        <f t="shared" si="7"/>
        <v>811.65</v>
      </c>
      <c r="V25" s="12" t="s">
        <v>163</v>
      </c>
      <c r="W25" s="51">
        <v>50</v>
      </c>
      <c r="X25" s="53">
        <v>16.233000000000001</v>
      </c>
      <c r="Y25" s="91">
        <f t="shared" si="5"/>
        <v>811.65</v>
      </c>
      <c r="Z25" s="26"/>
      <c r="AA25" s="100">
        <v>0</v>
      </c>
      <c r="AB25" s="101">
        <f t="shared" si="2"/>
        <v>0</v>
      </c>
      <c r="AC25" s="103">
        <v>0</v>
      </c>
      <c r="AD25" s="104">
        <f t="shared" si="3"/>
        <v>0</v>
      </c>
      <c r="AE25" s="157">
        <f t="shared" si="4"/>
        <v>0</v>
      </c>
    </row>
    <row r="26" spans="1:31" ht="45.75" thickBot="1" x14ac:dyDescent="0.3">
      <c r="A26" s="22"/>
      <c r="B26" s="5" t="s">
        <v>76</v>
      </c>
      <c r="C26" s="54" t="s">
        <v>72</v>
      </c>
      <c r="D26" s="7" t="s">
        <v>25</v>
      </c>
      <c r="E26" s="8" t="s">
        <v>114</v>
      </c>
      <c r="F26" s="9"/>
      <c r="G26" s="9"/>
      <c r="H26" s="10">
        <v>3.7100000000000102</v>
      </c>
      <c r="I26" s="9"/>
      <c r="J26" s="11" t="s">
        <v>115</v>
      </c>
      <c r="K26" s="12" t="s">
        <v>79</v>
      </c>
      <c r="L26" s="51">
        <v>10</v>
      </c>
      <c r="M26" s="13">
        <v>149.09</v>
      </c>
      <c r="N26" s="51">
        <v>1490.9</v>
      </c>
      <c r="O26" s="56"/>
      <c r="P26" s="15" t="e">
        <f>SUMIF('[1]Planned Maint v6.2 CSV File'!A:A,J26,'[1]Planned Maint v6.2 CSV File'!I:I)</f>
        <v>#VALUE!</v>
      </c>
      <c r="Q26" s="16" t="e">
        <f t="shared" si="6"/>
        <v>#VALUE!</v>
      </c>
      <c r="R26" s="52">
        <f>IF(J26="Prov Sum","",IF(MATCH(J26,'[1]Packet Rate Library'!J:J,0),VLOOKUP(J26,'[1]Packet Rate Library'!J:T,9,FALSE),""))</f>
        <v>0</v>
      </c>
      <c r="S26" s="53">
        <v>119.27200000000001</v>
      </c>
      <c r="T26" s="16">
        <f t="shared" si="7"/>
        <v>1192.72</v>
      </c>
      <c r="V26" s="12" t="s">
        <v>79</v>
      </c>
      <c r="W26" s="51">
        <v>10</v>
      </c>
      <c r="X26" s="53">
        <v>119.27200000000001</v>
      </c>
      <c r="Y26" s="91">
        <f t="shared" si="5"/>
        <v>1192.72</v>
      </c>
      <c r="Z26" s="26"/>
      <c r="AA26" s="100">
        <v>0</v>
      </c>
      <c r="AB26" s="101">
        <f t="shared" si="2"/>
        <v>0</v>
      </c>
      <c r="AC26" s="103">
        <v>0</v>
      </c>
      <c r="AD26" s="104">
        <f t="shared" si="3"/>
        <v>0</v>
      </c>
      <c r="AE26" s="157">
        <f t="shared" si="4"/>
        <v>0</v>
      </c>
    </row>
    <row r="27" spans="1:31" ht="15.75" thickBot="1" x14ac:dyDescent="0.3">
      <c r="A27" s="22"/>
      <c r="B27" s="5" t="s">
        <v>76</v>
      </c>
      <c r="C27" s="54" t="s">
        <v>72</v>
      </c>
      <c r="D27" s="7" t="s">
        <v>25</v>
      </c>
      <c r="E27" s="8" t="s">
        <v>116</v>
      </c>
      <c r="F27" s="9"/>
      <c r="G27" s="9"/>
      <c r="H27" s="10">
        <v>3.72000000000001</v>
      </c>
      <c r="I27" s="9"/>
      <c r="J27" s="11" t="s">
        <v>117</v>
      </c>
      <c r="K27" s="12" t="s">
        <v>79</v>
      </c>
      <c r="L27" s="51">
        <v>450</v>
      </c>
      <c r="M27" s="13">
        <v>10.6</v>
      </c>
      <c r="N27" s="51">
        <v>4770</v>
      </c>
      <c r="O27" s="56"/>
      <c r="P27" s="15" t="e">
        <f>SUMIF('[1]Planned Maint v6.2 CSV File'!A:A,J27,'[1]Planned Maint v6.2 CSV File'!I:I)</f>
        <v>#VALUE!</v>
      </c>
      <c r="Q27" s="16" t="e">
        <f t="shared" si="6"/>
        <v>#VALUE!</v>
      </c>
      <c r="R27" s="52">
        <f>IF(J27="Prov Sum","",IF(MATCH(J27,'[1]Packet Rate Library'!J:J,0),VLOOKUP(J27,'[1]Packet Rate Library'!J:T,9,FALSE),""))</f>
        <v>0</v>
      </c>
      <c r="S27" s="53">
        <v>8.48</v>
      </c>
      <c r="T27" s="16">
        <f t="shared" si="7"/>
        <v>3816</v>
      </c>
      <c r="V27" s="12" t="s">
        <v>79</v>
      </c>
      <c r="W27" s="51">
        <v>450</v>
      </c>
      <c r="X27" s="53">
        <v>8.48</v>
      </c>
      <c r="Y27" s="91">
        <f t="shared" si="5"/>
        <v>3816</v>
      </c>
      <c r="Z27" s="26"/>
      <c r="AA27" s="100">
        <v>0</v>
      </c>
      <c r="AB27" s="101">
        <f t="shared" si="2"/>
        <v>0</v>
      </c>
      <c r="AC27" s="103">
        <v>0</v>
      </c>
      <c r="AD27" s="104">
        <f t="shared" si="3"/>
        <v>0</v>
      </c>
      <c r="AE27" s="157">
        <f t="shared" si="4"/>
        <v>0</v>
      </c>
    </row>
    <row r="28" spans="1:31" ht="105.75" thickBot="1" x14ac:dyDescent="0.3">
      <c r="A28" s="22"/>
      <c r="B28" s="5" t="s">
        <v>76</v>
      </c>
      <c r="C28" s="54" t="s">
        <v>72</v>
      </c>
      <c r="D28" s="7" t="s">
        <v>25</v>
      </c>
      <c r="E28" s="8" t="s">
        <v>120</v>
      </c>
      <c r="F28" s="9"/>
      <c r="G28" s="9"/>
      <c r="H28" s="10">
        <v>3.7500000000000102</v>
      </c>
      <c r="I28" s="9"/>
      <c r="J28" s="11" t="s">
        <v>121</v>
      </c>
      <c r="K28" s="12" t="s">
        <v>79</v>
      </c>
      <c r="L28" s="51">
        <v>210</v>
      </c>
      <c r="M28" s="13">
        <v>140.96</v>
      </c>
      <c r="N28" s="51">
        <v>29601.599999999999</v>
      </c>
      <c r="O28" s="56"/>
      <c r="P28" s="15" t="e">
        <f>SUMIF('[1]Planned Maint v6.2 CSV File'!A:A,J28,'[1]Planned Maint v6.2 CSV File'!I:I)</f>
        <v>#VALUE!</v>
      </c>
      <c r="Q28" s="16" t="e">
        <f t="shared" si="6"/>
        <v>#VALUE!</v>
      </c>
      <c r="R28" s="52">
        <f>IF(J28="Prov Sum","",IF(MATCH(J28,'[1]Packet Rate Library'!J:J,0),VLOOKUP(J28,'[1]Packet Rate Library'!J:T,9,FALSE),""))</f>
        <v>0</v>
      </c>
      <c r="S28" s="53">
        <v>112.76800000000001</v>
      </c>
      <c r="T28" s="16">
        <f t="shared" si="7"/>
        <v>23681.280000000002</v>
      </c>
      <c r="V28" s="12" t="s">
        <v>79</v>
      </c>
      <c r="W28" s="51">
        <v>210</v>
      </c>
      <c r="X28" s="53">
        <v>112.76800000000001</v>
      </c>
      <c r="Y28" s="91">
        <f t="shared" si="5"/>
        <v>23681.280000000002</v>
      </c>
      <c r="Z28" s="26"/>
      <c r="AA28" s="100">
        <v>0</v>
      </c>
      <c r="AB28" s="101">
        <f t="shared" si="2"/>
        <v>0</v>
      </c>
      <c r="AC28" s="103">
        <v>0</v>
      </c>
      <c r="AD28" s="104">
        <f t="shared" si="3"/>
        <v>0</v>
      </c>
      <c r="AE28" s="157">
        <f t="shared" si="4"/>
        <v>0</v>
      </c>
    </row>
    <row r="29" spans="1:31" ht="30.75" thickBot="1" x14ac:dyDescent="0.3">
      <c r="A29" s="22"/>
      <c r="B29" s="5" t="s">
        <v>76</v>
      </c>
      <c r="C29" s="54" t="s">
        <v>72</v>
      </c>
      <c r="D29" s="7" t="s">
        <v>25</v>
      </c>
      <c r="E29" s="8" t="s">
        <v>83</v>
      </c>
      <c r="F29" s="9"/>
      <c r="G29" s="9"/>
      <c r="H29" s="10">
        <v>3.8700000000000099</v>
      </c>
      <c r="I29" s="9"/>
      <c r="J29" s="11" t="s">
        <v>84</v>
      </c>
      <c r="K29" s="12" t="s">
        <v>79</v>
      </c>
      <c r="L29" s="51">
        <v>90</v>
      </c>
      <c r="M29" s="13">
        <v>108.19</v>
      </c>
      <c r="N29" s="51">
        <v>9737.1</v>
      </c>
      <c r="O29" s="56"/>
      <c r="P29" s="15" t="e">
        <f>SUMIF('[1]Planned Maint v6.2 CSV File'!A:A,J29,'[1]Planned Maint v6.2 CSV File'!I:I)</f>
        <v>#VALUE!</v>
      </c>
      <c r="Q29" s="16" t="e">
        <f t="shared" si="6"/>
        <v>#VALUE!</v>
      </c>
      <c r="R29" s="52">
        <f>IF(J29="Prov Sum","",IF(MATCH(J29,'[1]Packet Rate Library'!J:J,0),VLOOKUP(J29,'[1]Packet Rate Library'!J:T,9,FALSE),""))</f>
        <v>0</v>
      </c>
      <c r="S29" s="53">
        <v>86.552000000000007</v>
      </c>
      <c r="T29" s="16">
        <f t="shared" si="7"/>
        <v>7789.68</v>
      </c>
      <c r="V29" s="12" t="s">
        <v>79</v>
      </c>
      <c r="W29" s="51">
        <v>90</v>
      </c>
      <c r="X29" s="53">
        <v>86.552000000000007</v>
      </c>
      <c r="Y29" s="91">
        <f t="shared" si="5"/>
        <v>7789.68</v>
      </c>
      <c r="Z29" s="26"/>
      <c r="AA29" s="100">
        <v>0</v>
      </c>
      <c r="AB29" s="101">
        <f t="shared" si="2"/>
        <v>0</v>
      </c>
      <c r="AC29" s="103">
        <v>0</v>
      </c>
      <c r="AD29" s="104">
        <f t="shared" si="3"/>
        <v>0</v>
      </c>
      <c r="AE29" s="157">
        <f t="shared" si="4"/>
        <v>0</v>
      </c>
    </row>
    <row r="30" spans="1:31" ht="60.75" thickBot="1" x14ac:dyDescent="0.3">
      <c r="A30" s="22"/>
      <c r="B30" s="5" t="s">
        <v>76</v>
      </c>
      <c r="C30" s="54" t="s">
        <v>72</v>
      </c>
      <c r="D30" s="7" t="s">
        <v>25</v>
      </c>
      <c r="E30" s="8" t="s">
        <v>85</v>
      </c>
      <c r="F30" s="9"/>
      <c r="G30" s="9"/>
      <c r="H30" s="10">
        <v>3.8800000000000101</v>
      </c>
      <c r="I30" s="9"/>
      <c r="J30" s="11" t="s">
        <v>86</v>
      </c>
      <c r="K30" s="12" t="s">
        <v>79</v>
      </c>
      <c r="L30" s="51">
        <v>90</v>
      </c>
      <c r="M30" s="13">
        <v>30.56</v>
      </c>
      <c r="N30" s="51">
        <v>2750.4</v>
      </c>
      <c r="O30" s="56"/>
      <c r="P30" s="15" t="e">
        <f>SUMIF('[1]Planned Maint v6.2 CSV File'!A:A,J30,'[1]Planned Maint v6.2 CSV File'!I:I)</f>
        <v>#VALUE!</v>
      </c>
      <c r="Q30" s="16" t="e">
        <f t="shared" si="6"/>
        <v>#VALUE!</v>
      </c>
      <c r="R30" s="52">
        <f>IF(J30="Prov Sum","",IF(MATCH(J30,'[1]Packet Rate Library'!J:J,0),VLOOKUP(J30,'[1]Packet Rate Library'!J:T,9,FALSE),""))</f>
        <v>0</v>
      </c>
      <c r="S30" s="53">
        <v>24.448</v>
      </c>
      <c r="T30" s="16">
        <f t="shared" si="7"/>
        <v>2200.3200000000002</v>
      </c>
      <c r="V30" s="12" t="s">
        <v>79</v>
      </c>
      <c r="W30" s="51">
        <v>90</v>
      </c>
      <c r="X30" s="53">
        <v>24.448</v>
      </c>
      <c r="Y30" s="91">
        <f t="shared" si="5"/>
        <v>2200.3200000000002</v>
      </c>
      <c r="Z30" s="26"/>
      <c r="AA30" s="100">
        <v>0</v>
      </c>
      <c r="AB30" s="101">
        <f t="shared" si="2"/>
        <v>0</v>
      </c>
      <c r="AC30" s="103">
        <v>0</v>
      </c>
      <c r="AD30" s="104">
        <f t="shared" si="3"/>
        <v>0</v>
      </c>
      <c r="AE30" s="157">
        <f t="shared" si="4"/>
        <v>0</v>
      </c>
    </row>
    <row r="31" spans="1:31" ht="30.75" thickBot="1" x14ac:dyDescent="0.3">
      <c r="A31" s="22"/>
      <c r="B31" s="5" t="s">
        <v>76</v>
      </c>
      <c r="C31" s="54" t="s">
        <v>72</v>
      </c>
      <c r="D31" s="7" t="s">
        <v>25</v>
      </c>
      <c r="E31" s="8" t="s">
        <v>419</v>
      </c>
      <c r="F31" s="9"/>
      <c r="G31" s="9"/>
      <c r="H31" s="10">
        <v>3.8900000000000099</v>
      </c>
      <c r="I31" s="9"/>
      <c r="J31" s="11" t="s">
        <v>87</v>
      </c>
      <c r="K31" s="12" t="s">
        <v>79</v>
      </c>
      <c r="L31" s="51">
        <v>90</v>
      </c>
      <c r="M31" s="13">
        <v>21.88</v>
      </c>
      <c r="N31" s="51">
        <v>1969.2</v>
      </c>
      <c r="O31" s="56"/>
      <c r="P31" s="15" t="e">
        <f>SUMIF('[1]Planned Maint v6.2 CSV File'!A:A,J31,'[1]Planned Maint v6.2 CSV File'!I:I)</f>
        <v>#VALUE!</v>
      </c>
      <c r="Q31" s="16" t="e">
        <f t="shared" si="6"/>
        <v>#VALUE!</v>
      </c>
      <c r="R31" s="52">
        <f>IF(J31="Prov Sum","",IF(MATCH(J31,'[1]Packet Rate Library'!J:J,0),VLOOKUP(J31,'[1]Packet Rate Library'!J:T,9,FALSE),""))</f>
        <v>0</v>
      </c>
      <c r="S31" s="53">
        <v>17.504000000000001</v>
      </c>
      <c r="T31" s="16">
        <f t="shared" si="7"/>
        <v>1575.3600000000001</v>
      </c>
      <c r="V31" s="12" t="s">
        <v>79</v>
      </c>
      <c r="W31" s="51">
        <v>90</v>
      </c>
      <c r="X31" s="53">
        <v>17.504000000000001</v>
      </c>
      <c r="Y31" s="91">
        <f t="shared" si="5"/>
        <v>1575.3600000000001</v>
      </c>
      <c r="Z31" s="26"/>
      <c r="AA31" s="100">
        <v>0</v>
      </c>
      <c r="AB31" s="101">
        <f t="shared" si="2"/>
        <v>0</v>
      </c>
      <c r="AC31" s="103">
        <v>0</v>
      </c>
      <c r="AD31" s="104">
        <f t="shared" si="3"/>
        <v>0</v>
      </c>
      <c r="AE31" s="157">
        <f t="shared" si="4"/>
        <v>0</v>
      </c>
    </row>
    <row r="32" spans="1:31" ht="45.75" thickBot="1" x14ac:dyDescent="0.3">
      <c r="A32" s="22"/>
      <c r="B32" s="5" t="s">
        <v>76</v>
      </c>
      <c r="C32" s="54" t="s">
        <v>72</v>
      </c>
      <c r="D32" s="7" t="s">
        <v>25</v>
      </c>
      <c r="E32" s="8" t="s">
        <v>126</v>
      </c>
      <c r="F32" s="9"/>
      <c r="G32" s="9"/>
      <c r="H32" s="10">
        <v>3.1759999999999899</v>
      </c>
      <c r="I32" s="9"/>
      <c r="J32" s="11" t="s">
        <v>127</v>
      </c>
      <c r="K32" s="12" t="s">
        <v>79</v>
      </c>
      <c r="L32" s="51">
        <v>25</v>
      </c>
      <c r="M32" s="13">
        <v>156.5</v>
      </c>
      <c r="N32" s="51">
        <v>3912.5</v>
      </c>
      <c r="O32" s="56"/>
      <c r="P32" s="15" t="e">
        <f>SUMIF('[1]Planned Maint v6.2 CSV File'!A:A,J32,'[1]Planned Maint v6.2 CSV File'!I:I)</f>
        <v>#VALUE!</v>
      </c>
      <c r="Q32" s="16" t="e">
        <f t="shared" si="6"/>
        <v>#VALUE!</v>
      </c>
      <c r="R32" s="52">
        <f>IF(J32="Prov Sum","",IF(MATCH(J32,'[1]Packet Rate Library'!J:J,0),VLOOKUP(J32,'[1]Packet Rate Library'!J:T,9,FALSE),""))</f>
        <v>0</v>
      </c>
      <c r="S32" s="53">
        <v>125.2</v>
      </c>
      <c r="T32" s="16">
        <f t="shared" si="7"/>
        <v>3130</v>
      </c>
      <c r="V32" s="12" t="s">
        <v>79</v>
      </c>
      <c r="W32" s="51">
        <v>25</v>
      </c>
      <c r="X32" s="53">
        <v>125.2</v>
      </c>
      <c r="Y32" s="91">
        <f t="shared" si="5"/>
        <v>3130</v>
      </c>
      <c r="Z32" s="26"/>
      <c r="AA32" s="100">
        <v>0</v>
      </c>
      <c r="AB32" s="101">
        <f t="shared" si="2"/>
        <v>0</v>
      </c>
      <c r="AC32" s="103">
        <v>0</v>
      </c>
      <c r="AD32" s="104">
        <f t="shared" si="3"/>
        <v>0</v>
      </c>
      <c r="AE32" s="157">
        <f t="shared" si="4"/>
        <v>0</v>
      </c>
    </row>
    <row r="33" spans="1:31" ht="60.75" thickBot="1" x14ac:dyDescent="0.3">
      <c r="A33" s="22"/>
      <c r="B33" s="5" t="s">
        <v>76</v>
      </c>
      <c r="C33" s="54" t="s">
        <v>72</v>
      </c>
      <c r="D33" s="7" t="s">
        <v>25</v>
      </c>
      <c r="E33" s="8" t="s">
        <v>128</v>
      </c>
      <c r="F33" s="9"/>
      <c r="G33" s="9"/>
      <c r="H33" s="10">
        <v>3.1789999999999901</v>
      </c>
      <c r="I33" s="9"/>
      <c r="J33" s="11" t="s">
        <v>129</v>
      </c>
      <c r="K33" s="12" t="s">
        <v>79</v>
      </c>
      <c r="L33" s="51">
        <v>10</v>
      </c>
      <c r="M33" s="13">
        <v>147.56</v>
      </c>
      <c r="N33" s="51">
        <v>1475.6</v>
      </c>
      <c r="O33" s="56"/>
      <c r="P33" s="15" t="e">
        <f>SUMIF('[1]Planned Maint v6.2 CSV File'!A:A,J33,'[1]Planned Maint v6.2 CSV File'!I:I)</f>
        <v>#VALUE!</v>
      </c>
      <c r="Q33" s="16" t="e">
        <f t="shared" si="6"/>
        <v>#VALUE!</v>
      </c>
      <c r="R33" s="52">
        <f>IF(J33="Prov Sum","",IF(MATCH(J33,'[1]Packet Rate Library'!J:J,0),VLOOKUP(J33,'[1]Packet Rate Library'!J:T,9,FALSE),""))</f>
        <v>0</v>
      </c>
      <c r="S33" s="53">
        <v>118.048</v>
      </c>
      <c r="T33" s="16">
        <f t="shared" si="7"/>
        <v>1180.48</v>
      </c>
      <c r="V33" s="12" t="s">
        <v>79</v>
      </c>
      <c r="W33" s="51">
        <v>10</v>
      </c>
      <c r="X33" s="53">
        <v>118.048</v>
      </c>
      <c r="Y33" s="91">
        <f t="shared" si="5"/>
        <v>1180.48</v>
      </c>
      <c r="Z33" s="26"/>
      <c r="AA33" s="100">
        <v>0</v>
      </c>
      <c r="AB33" s="101">
        <f t="shared" si="2"/>
        <v>0</v>
      </c>
      <c r="AC33" s="103">
        <v>0</v>
      </c>
      <c r="AD33" s="104">
        <f t="shared" si="3"/>
        <v>0</v>
      </c>
      <c r="AE33" s="157">
        <f>AB33-AD33</f>
        <v>0</v>
      </c>
    </row>
    <row r="34" spans="1:31" ht="30.75" thickBot="1" x14ac:dyDescent="0.3">
      <c r="A34" s="22"/>
      <c r="B34" s="5" t="s">
        <v>76</v>
      </c>
      <c r="C34" s="54" t="s">
        <v>72</v>
      </c>
      <c r="D34" s="7" t="s">
        <v>25</v>
      </c>
      <c r="E34" s="8" t="s">
        <v>150</v>
      </c>
      <c r="F34" s="9"/>
      <c r="G34" s="9"/>
      <c r="H34" s="10">
        <v>3.3620000000000099</v>
      </c>
      <c r="I34" s="9"/>
      <c r="J34" s="11" t="s">
        <v>151</v>
      </c>
      <c r="K34" s="12" t="s">
        <v>139</v>
      </c>
      <c r="L34" s="51">
        <v>10</v>
      </c>
      <c r="M34" s="13">
        <v>11.18</v>
      </c>
      <c r="N34" s="51">
        <v>111.8</v>
      </c>
      <c r="O34" s="56"/>
      <c r="P34" s="15" t="e">
        <f>SUMIF('[1]Planned Maint v6.2 CSV File'!A:A,J34,'[1]Planned Maint v6.2 CSV File'!I:I)</f>
        <v>#VALUE!</v>
      </c>
      <c r="Q34" s="16" t="e">
        <f t="shared" si="6"/>
        <v>#VALUE!</v>
      </c>
      <c r="R34" s="52">
        <f>IF(J34="Prov Sum","",IF(MATCH(J34,'[1]Packet Rate Library'!J:J,0),VLOOKUP(J34,'[1]Packet Rate Library'!J:T,9,FALSE),""))</f>
        <v>0</v>
      </c>
      <c r="S34" s="53">
        <v>8.2854979999999987</v>
      </c>
      <c r="T34" s="16">
        <f t="shared" si="7"/>
        <v>82.854979999999983</v>
      </c>
      <c r="V34" s="12" t="s">
        <v>139</v>
      </c>
      <c r="W34" s="51">
        <v>10</v>
      </c>
      <c r="X34" s="53">
        <v>8.2854979999999987</v>
      </c>
      <c r="Y34" s="91">
        <f t="shared" si="5"/>
        <v>82.854979999999983</v>
      </c>
      <c r="Z34" s="26"/>
      <c r="AA34" s="100">
        <v>0</v>
      </c>
      <c r="AB34" s="101">
        <f t="shared" si="2"/>
        <v>0</v>
      </c>
      <c r="AC34" s="103">
        <v>0</v>
      </c>
      <c r="AD34" s="104">
        <f t="shared" si="3"/>
        <v>0</v>
      </c>
      <c r="AE34" s="157">
        <f t="shared" ref="AE34:AE51" si="8">AB34-AD34</f>
        <v>0</v>
      </c>
    </row>
    <row r="35" spans="1:31" ht="30.75" thickBot="1" x14ac:dyDescent="0.3">
      <c r="A35" s="22"/>
      <c r="B35" s="5" t="s">
        <v>76</v>
      </c>
      <c r="C35" s="54" t="s">
        <v>72</v>
      </c>
      <c r="D35" s="7" t="s">
        <v>25</v>
      </c>
      <c r="E35" s="8" t="s">
        <v>154</v>
      </c>
      <c r="F35" s="9"/>
      <c r="G35" s="9"/>
      <c r="H35" s="10">
        <v>3.3640000000000101</v>
      </c>
      <c r="I35" s="9"/>
      <c r="J35" s="11" t="s">
        <v>155</v>
      </c>
      <c r="K35" s="12" t="s">
        <v>139</v>
      </c>
      <c r="L35" s="51">
        <v>30</v>
      </c>
      <c r="M35" s="13">
        <v>20.13</v>
      </c>
      <c r="N35" s="51">
        <v>603.9</v>
      </c>
      <c r="O35" s="56"/>
      <c r="P35" s="15" t="e">
        <f>SUMIF('[1]Planned Maint v6.2 CSV File'!A:A,J35,'[1]Planned Maint v6.2 CSV File'!I:I)</f>
        <v>#VALUE!</v>
      </c>
      <c r="Q35" s="16" t="e">
        <f t="shared" si="6"/>
        <v>#VALUE!</v>
      </c>
      <c r="R35" s="52">
        <f>IF(J35="Prov Sum","",IF(MATCH(J35,'[1]Packet Rate Library'!J:J,0),VLOOKUP(J35,'[1]Packet Rate Library'!J:T,9,FALSE),""))</f>
        <v>0</v>
      </c>
      <c r="S35" s="53">
        <v>14.918342999999998</v>
      </c>
      <c r="T35" s="16">
        <f t="shared" si="7"/>
        <v>447.55028999999996</v>
      </c>
      <c r="V35" s="12" t="s">
        <v>139</v>
      </c>
      <c r="W35" s="51">
        <v>30</v>
      </c>
      <c r="X35" s="53">
        <v>14.918342999999998</v>
      </c>
      <c r="Y35" s="91">
        <f t="shared" si="5"/>
        <v>447.55028999999996</v>
      </c>
      <c r="Z35" s="26"/>
      <c r="AA35" s="100">
        <v>0</v>
      </c>
      <c r="AB35" s="101">
        <f t="shared" si="2"/>
        <v>0</v>
      </c>
      <c r="AC35" s="103">
        <v>0</v>
      </c>
      <c r="AD35" s="104">
        <f t="shared" si="3"/>
        <v>0</v>
      </c>
      <c r="AE35" s="157">
        <f t="shared" si="8"/>
        <v>0</v>
      </c>
    </row>
    <row r="36" spans="1:31" ht="30.75" thickBot="1" x14ac:dyDescent="0.3">
      <c r="A36" s="22"/>
      <c r="B36" s="5" t="s">
        <v>76</v>
      </c>
      <c r="C36" s="54" t="s">
        <v>72</v>
      </c>
      <c r="D36" s="7" t="s">
        <v>25</v>
      </c>
      <c r="E36" s="8" t="s">
        <v>77</v>
      </c>
      <c r="F36" s="9"/>
      <c r="G36" s="9"/>
      <c r="H36" s="10">
        <v>3.42300000000002</v>
      </c>
      <c r="I36" s="9"/>
      <c r="J36" s="11" t="s">
        <v>78</v>
      </c>
      <c r="K36" s="12" t="s">
        <v>79</v>
      </c>
      <c r="L36" s="51">
        <v>30</v>
      </c>
      <c r="M36" s="13">
        <v>22.29</v>
      </c>
      <c r="N36" s="51">
        <v>668.7</v>
      </c>
      <c r="O36" s="56"/>
      <c r="P36" s="15" t="e">
        <f>SUMIF('[1]Planned Maint v6.2 CSV File'!A:A,J36,'[1]Planned Maint v6.2 CSV File'!I:I)</f>
        <v>#VALUE!</v>
      </c>
      <c r="Q36" s="16" t="e">
        <f t="shared" si="6"/>
        <v>#VALUE!</v>
      </c>
      <c r="R36" s="52">
        <f>IF(J36="Prov Sum","",IF(MATCH(J36,'[1]Packet Rate Library'!J:J,0),VLOOKUP(J36,'[1]Packet Rate Library'!J:T,9,FALSE),""))</f>
        <v>0</v>
      </c>
      <c r="S36" s="53">
        <v>16.160249999999998</v>
      </c>
      <c r="T36" s="16">
        <f t="shared" si="7"/>
        <v>484.80749999999995</v>
      </c>
      <c r="V36" s="12" t="s">
        <v>79</v>
      </c>
      <c r="W36" s="51">
        <v>30</v>
      </c>
      <c r="X36" s="53">
        <v>16.160249999999998</v>
      </c>
      <c r="Y36" s="91">
        <f t="shared" si="5"/>
        <v>484.80749999999995</v>
      </c>
      <c r="Z36" s="26"/>
      <c r="AA36" s="100">
        <v>0</v>
      </c>
      <c r="AB36" s="101">
        <f t="shared" si="2"/>
        <v>0</v>
      </c>
      <c r="AC36" s="103">
        <v>0</v>
      </c>
      <c r="AD36" s="104">
        <f t="shared" si="3"/>
        <v>0</v>
      </c>
      <c r="AE36" s="157">
        <f t="shared" si="8"/>
        <v>0</v>
      </c>
    </row>
    <row r="37" spans="1:31" ht="15.75" thickBot="1" x14ac:dyDescent="0.3">
      <c r="A37" s="22"/>
      <c r="B37" s="5" t="s">
        <v>76</v>
      </c>
      <c r="C37" s="54" t="s">
        <v>164</v>
      </c>
      <c r="D37" s="7" t="s">
        <v>379</v>
      </c>
      <c r="E37" s="8"/>
      <c r="F37" s="9"/>
      <c r="G37" s="9"/>
      <c r="H37" s="10"/>
      <c r="I37" s="9"/>
      <c r="J37" s="11"/>
      <c r="K37" s="12"/>
      <c r="L37" s="51"/>
      <c r="M37" s="11"/>
      <c r="N37" s="51"/>
      <c r="O37" s="56"/>
      <c r="P37" s="35"/>
      <c r="Q37" s="55"/>
      <c r="R37" s="55"/>
      <c r="S37" s="55"/>
      <c r="T37" s="55"/>
      <c r="V37" s="12"/>
      <c r="W37" s="51"/>
      <c r="X37" s="55"/>
      <c r="Y37" s="91">
        <f t="shared" si="5"/>
        <v>0</v>
      </c>
      <c r="Z37" s="26"/>
      <c r="AA37" s="100">
        <v>0</v>
      </c>
      <c r="AB37" s="101">
        <f t="shared" si="2"/>
        <v>0</v>
      </c>
      <c r="AC37" s="103">
        <v>0</v>
      </c>
      <c r="AD37" s="104">
        <f t="shared" si="3"/>
        <v>0</v>
      </c>
      <c r="AE37" s="157">
        <f t="shared" si="8"/>
        <v>0</v>
      </c>
    </row>
    <row r="38" spans="1:31" ht="90.75" thickBot="1" x14ac:dyDescent="0.3">
      <c r="A38" s="22"/>
      <c r="B38" s="5" t="s">
        <v>76</v>
      </c>
      <c r="C38" s="54" t="s">
        <v>164</v>
      </c>
      <c r="D38" s="7" t="s">
        <v>25</v>
      </c>
      <c r="E38" s="8" t="s">
        <v>183</v>
      </c>
      <c r="F38" s="9"/>
      <c r="G38" s="9"/>
      <c r="H38" s="10">
        <v>4.1100000000000003</v>
      </c>
      <c r="I38" s="9"/>
      <c r="J38" s="11" t="s">
        <v>184</v>
      </c>
      <c r="K38" s="12" t="s">
        <v>57</v>
      </c>
      <c r="L38" s="51">
        <v>16</v>
      </c>
      <c r="M38" s="13">
        <v>36.75</v>
      </c>
      <c r="N38" s="51">
        <v>588</v>
      </c>
      <c r="O38" s="56"/>
      <c r="P38" s="15" t="e">
        <f>SUMIF('[1]Planned Maint v6.2 CSV File'!A:A,J38,'[1]Planned Maint v6.2 CSV File'!I:I)</f>
        <v>#VALUE!</v>
      </c>
      <c r="Q38" s="16" t="e">
        <f>IF(J38="PROV SUM",N38,L38*P38)</f>
        <v>#VALUE!</v>
      </c>
      <c r="R38" s="52">
        <f>IF(J38="Prov Sum","",IF(MATCH(J38,'[1]Packet Rate Library'!J:J,0),VLOOKUP(J38,'[1]Packet Rate Library'!J:T,9,FALSE),""))</f>
        <v>0</v>
      </c>
      <c r="S38" s="53">
        <v>34.912500000000001</v>
      </c>
      <c r="T38" s="16">
        <f>IF(J38="SC024",N38,IF(ISERROR(S38),"",IF(J38="PROV SUM",N38,L38*S38)))</f>
        <v>558.6</v>
      </c>
      <c r="V38" s="12" t="s">
        <v>57</v>
      </c>
      <c r="W38" s="51">
        <v>16</v>
      </c>
      <c r="X38" s="53">
        <v>34.912500000000001</v>
      </c>
      <c r="Y38" s="91">
        <f t="shared" si="5"/>
        <v>558.6</v>
      </c>
      <c r="Z38" s="26"/>
      <c r="AA38" s="100">
        <v>0</v>
      </c>
      <c r="AB38" s="101">
        <f t="shared" si="2"/>
        <v>0</v>
      </c>
      <c r="AC38" s="103">
        <v>0</v>
      </c>
      <c r="AD38" s="104">
        <f t="shared" si="3"/>
        <v>0</v>
      </c>
      <c r="AE38" s="157">
        <f t="shared" si="8"/>
        <v>0</v>
      </c>
    </row>
    <row r="39" spans="1:31" ht="45.75" thickBot="1" x14ac:dyDescent="0.3">
      <c r="A39" s="22"/>
      <c r="B39" s="57" t="s">
        <v>76</v>
      </c>
      <c r="C39" s="58" t="s">
        <v>164</v>
      </c>
      <c r="D39" s="59" t="s">
        <v>25</v>
      </c>
      <c r="E39" s="60" t="s">
        <v>185</v>
      </c>
      <c r="F39" s="61"/>
      <c r="G39" s="61"/>
      <c r="H39" s="62">
        <v>4.13</v>
      </c>
      <c r="I39" s="61"/>
      <c r="J39" s="63" t="s">
        <v>186</v>
      </c>
      <c r="K39" s="64" t="s">
        <v>57</v>
      </c>
      <c r="L39" s="65">
        <v>100</v>
      </c>
      <c r="M39" s="66">
        <v>4.25</v>
      </c>
      <c r="N39" s="65">
        <v>425</v>
      </c>
      <c r="O39" s="56"/>
      <c r="P39" s="15" t="e">
        <f>SUMIF('[1]Planned Maint v6.2 CSV File'!A:A,J39,'[1]Planned Maint v6.2 CSV File'!I:I)</f>
        <v>#VALUE!</v>
      </c>
      <c r="Q39" s="16" t="e">
        <f>IF(J39="PROV SUM",N39,L39*P39)</f>
        <v>#VALUE!</v>
      </c>
      <c r="R39" s="52">
        <f>IF(J39="Prov Sum","",IF(MATCH(J39,'[1]Packet Rate Library'!J:J,0),VLOOKUP(J39,'[1]Packet Rate Library'!J:T,9,FALSE),""))</f>
        <v>0</v>
      </c>
      <c r="S39" s="53">
        <v>4.0374999999999996</v>
      </c>
      <c r="T39" s="16">
        <f>IF(J39="SC024",N39,IF(ISERROR(S39),"",IF(J39="PROV SUM",N39,L39*S39)))</f>
        <v>403.74999999999994</v>
      </c>
      <c r="V39" s="64" t="s">
        <v>57</v>
      </c>
      <c r="W39" s="65">
        <v>100</v>
      </c>
      <c r="X39" s="53">
        <v>4.0374999999999996</v>
      </c>
      <c r="Y39" s="91">
        <f t="shared" si="5"/>
        <v>403.74999999999994</v>
      </c>
      <c r="Z39" s="26"/>
      <c r="AA39" s="100">
        <v>0</v>
      </c>
      <c r="AB39" s="101">
        <f t="shared" si="2"/>
        <v>0</v>
      </c>
      <c r="AC39" s="103">
        <v>0</v>
      </c>
      <c r="AD39" s="104">
        <f t="shared" si="3"/>
        <v>0</v>
      </c>
      <c r="AE39" s="157">
        <f t="shared" si="8"/>
        <v>0</v>
      </c>
    </row>
    <row r="40" spans="1:31" ht="45.75" thickBot="1" x14ac:dyDescent="0.3">
      <c r="A40" s="22"/>
      <c r="B40" s="57" t="s">
        <v>76</v>
      </c>
      <c r="C40" s="58" t="s">
        <v>164</v>
      </c>
      <c r="D40" s="59" t="s">
        <v>25</v>
      </c>
      <c r="E40" s="60" t="s">
        <v>187</v>
      </c>
      <c r="F40" s="61"/>
      <c r="G40" s="61"/>
      <c r="H40" s="62">
        <v>4.1399999999999997</v>
      </c>
      <c r="I40" s="61"/>
      <c r="J40" s="63" t="s">
        <v>188</v>
      </c>
      <c r="K40" s="64" t="s">
        <v>57</v>
      </c>
      <c r="L40" s="65">
        <v>16</v>
      </c>
      <c r="M40" s="66">
        <v>6.75</v>
      </c>
      <c r="N40" s="65">
        <v>108</v>
      </c>
      <c r="O40" s="56"/>
      <c r="P40" s="15" t="e">
        <f>SUMIF('[1]Planned Maint v6.2 CSV File'!A:A,J40,'[1]Planned Maint v6.2 CSV File'!I:I)</f>
        <v>#VALUE!</v>
      </c>
      <c r="Q40" s="16" t="e">
        <f>IF(J40="PROV SUM",N40,L40*P40)</f>
        <v>#VALUE!</v>
      </c>
      <c r="R40" s="52">
        <f>IF(J40="Prov Sum","",IF(MATCH(J40,'[1]Packet Rate Library'!J:J,0),VLOOKUP(J40,'[1]Packet Rate Library'!J:T,9,FALSE),""))</f>
        <v>0</v>
      </c>
      <c r="S40" s="53">
        <v>6.4124999999999996</v>
      </c>
      <c r="T40" s="16">
        <f>IF(J40="SC024",N40,IF(ISERROR(S40),"",IF(J40="PROV SUM",N40,L40*S40)))</f>
        <v>102.6</v>
      </c>
      <c r="V40" s="64" t="s">
        <v>57</v>
      </c>
      <c r="W40" s="65">
        <v>16</v>
      </c>
      <c r="X40" s="53">
        <v>6.4124999999999996</v>
      </c>
      <c r="Y40" s="91">
        <f t="shared" si="5"/>
        <v>102.6</v>
      </c>
      <c r="Z40" s="26"/>
      <c r="AA40" s="100">
        <v>0</v>
      </c>
      <c r="AB40" s="101">
        <f t="shared" si="2"/>
        <v>0</v>
      </c>
      <c r="AC40" s="103">
        <v>0</v>
      </c>
      <c r="AD40" s="104">
        <f t="shared" si="3"/>
        <v>0</v>
      </c>
      <c r="AE40" s="157">
        <f t="shared" si="8"/>
        <v>0</v>
      </c>
    </row>
    <row r="41" spans="1:31" ht="75.75" thickBot="1" x14ac:dyDescent="0.3">
      <c r="A41" s="22"/>
      <c r="B41" s="57" t="s">
        <v>76</v>
      </c>
      <c r="C41" s="58" t="s">
        <v>164</v>
      </c>
      <c r="D41" s="59" t="s">
        <v>25</v>
      </c>
      <c r="E41" s="60" t="s">
        <v>171</v>
      </c>
      <c r="F41" s="61"/>
      <c r="G41" s="61"/>
      <c r="H41" s="62">
        <v>4.8999999999999799</v>
      </c>
      <c r="I41" s="61"/>
      <c r="J41" s="63" t="s">
        <v>172</v>
      </c>
      <c r="K41" s="64" t="s">
        <v>75</v>
      </c>
      <c r="L41" s="65">
        <v>12</v>
      </c>
      <c r="M41" s="66">
        <v>35.61</v>
      </c>
      <c r="N41" s="65">
        <v>427.32</v>
      </c>
      <c r="O41" s="56"/>
      <c r="P41" s="15" t="e">
        <f>SUMIF('[1]Planned Maint v6.2 CSV File'!A:A,J41,'[1]Planned Maint v6.2 CSV File'!I:I)</f>
        <v>#VALUE!</v>
      </c>
      <c r="Q41" s="16" t="e">
        <f>IF(J41="PROV SUM",N41,L41*P41)</f>
        <v>#VALUE!</v>
      </c>
      <c r="R41" s="52">
        <f>IF(J41="Prov Sum","",IF(MATCH(J41,'[1]Packet Rate Library'!J:J,0),VLOOKUP(J41,'[1]Packet Rate Library'!J:T,9,FALSE),""))</f>
        <v>0</v>
      </c>
      <c r="S41" s="53">
        <v>31.568264999999997</v>
      </c>
      <c r="T41" s="16">
        <f>IF(J41="SC024",N41,IF(ISERROR(S41),"",IF(J41="PROV SUM",N41,L41*S41)))</f>
        <v>378.81917999999996</v>
      </c>
      <c r="V41" s="64" t="s">
        <v>75</v>
      </c>
      <c r="W41" s="65">
        <v>12</v>
      </c>
      <c r="X41" s="53">
        <v>31.568264999999997</v>
      </c>
      <c r="Y41" s="91">
        <f t="shared" si="5"/>
        <v>378.81917999999996</v>
      </c>
      <c r="Z41" s="26"/>
      <c r="AA41" s="100">
        <v>0</v>
      </c>
      <c r="AB41" s="101">
        <f t="shared" si="2"/>
        <v>0</v>
      </c>
      <c r="AC41" s="103">
        <v>0</v>
      </c>
      <c r="AD41" s="104">
        <f t="shared" si="3"/>
        <v>0</v>
      </c>
      <c r="AE41" s="157">
        <f t="shared" si="8"/>
        <v>0</v>
      </c>
    </row>
    <row r="42" spans="1:31" ht="15.75" thickBot="1" x14ac:dyDescent="0.3">
      <c r="A42" s="22"/>
      <c r="B42" s="57" t="s">
        <v>76</v>
      </c>
      <c r="C42" s="58" t="s">
        <v>24</v>
      </c>
      <c r="D42" s="59" t="s">
        <v>379</v>
      </c>
      <c r="E42" s="60"/>
      <c r="F42" s="61"/>
      <c r="G42" s="61"/>
      <c r="H42" s="62"/>
      <c r="I42" s="61"/>
      <c r="J42" s="63"/>
      <c r="K42" s="64"/>
      <c r="L42" s="65"/>
      <c r="M42" s="63"/>
      <c r="N42" s="65"/>
      <c r="O42" s="56"/>
      <c r="P42" s="35"/>
      <c r="Q42" s="55"/>
      <c r="R42" s="55"/>
      <c r="S42" s="55"/>
      <c r="T42" s="55"/>
      <c r="V42" s="64"/>
      <c r="W42" s="65"/>
      <c r="X42" s="55"/>
      <c r="Y42" s="91">
        <f t="shared" si="5"/>
        <v>0</v>
      </c>
      <c r="Z42" s="26"/>
      <c r="AA42" s="100">
        <v>0</v>
      </c>
      <c r="AB42" s="101">
        <f t="shared" si="2"/>
        <v>0</v>
      </c>
      <c r="AC42" s="103">
        <v>0</v>
      </c>
      <c r="AD42" s="104">
        <f t="shared" si="3"/>
        <v>0</v>
      </c>
      <c r="AE42" s="157">
        <f t="shared" si="8"/>
        <v>0</v>
      </c>
    </row>
    <row r="43" spans="1:31" ht="105.75" thickBot="1" x14ac:dyDescent="0.3">
      <c r="A43" s="29"/>
      <c r="B43" s="67" t="s">
        <v>76</v>
      </c>
      <c r="C43" s="67" t="s">
        <v>24</v>
      </c>
      <c r="D43" s="68" t="s">
        <v>25</v>
      </c>
      <c r="E43" s="69" t="s">
        <v>26</v>
      </c>
      <c r="F43" s="70"/>
      <c r="G43" s="70"/>
      <c r="H43" s="71">
        <v>2.1</v>
      </c>
      <c r="I43" s="70"/>
      <c r="J43" s="72" t="s">
        <v>27</v>
      </c>
      <c r="K43" s="70" t="s">
        <v>28</v>
      </c>
      <c r="L43" s="73">
        <v>750</v>
      </c>
      <c r="M43" s="74">
        <v>12.92</v>
      </c>
      <c r="N43" s="75">
        <v>9690</v>
      </c>
      <c r="O43" s="26"/>
      <c r="P43" s="15" t="e">
        <f>SUMIF('[1]Planned Maint v6.2 CSV File'!A:A,J43,'[1]Planned Maint v6.2 CSV File'!I:I)</f>
        <v>#VALUE!</v>
      </c>
      <c r="Q43" s="16" t="e">
        <f t="shared" ref="Q43:Q51" si="9">IF(J43="PROV SUM",N43,L43*P43)</f>
        <v>#VALUE!</v>
      </c>
      <c r="R43" s="52">
        <f>IF(J43="Prov Sum","",IF(MATCH(J43,'[1]Packet Rate Library'!J:J,0),VLOOKUP(J43,'[1]Packet Rate Library'!J:T,9,FALSE),""))</f>
        <v>0</v>
      </c>
      <c r="S43" s="53">
        <v>16.4084</v>
      </c>
      <c r="T43" s="16">
        <f t="shared" ref="T43:T50" si="10">IF(J43="SC024",N43,IF(ISERROR(S43),"",IF(J43="PROV SUM",N43,L43*S43)))</f>
        <v>12306.300000000001</v>
      </c>
      <c r="V43" s="70" t="s">
        <v>28</v>
      </c>
      <c r="W43" s="73">
        <v>750</v>
      </c>
      <c r="X43" s="53">
        <v>16.4084</v>
      </c>
      <c r="Y43" s="91">
        <f t="shared" si="5"/>
        <v>12306.300000000001</v>
      </c>
      <c r="Z43" s="26"/>
      <c r="AA43" s="100">
        <v>0</v>
      </c>
      <c r="AB43" s="101">
        <f t="shared" si="2"/>
        <v>0</v>
      </c>
      <c r="AC43" s="103">
        <v>0</v>
      </c>
      <c r="AD43" s="104">
        <f t="shared" si="3"/>
        <v>0</v>
      </c>
      <c r="AE43" s="157">
        <f t="shared" si="8"/>
        <v>0</v>
      </c>
    </row>
    <row r="44" spans="1:31" ht="30.75" thickBot="1" x14ac:dyDescent="0.3">
      <c r="A44" s="29"/>
      <c r="B44" s="67" t="s">
        <v>76</v>
      </c>
      <c r="C44" s="67" t="s">
        <v>24</v>
      </c>
      <c r="D44" s="68" t="s">
        <v>25</v>
      </c>
      <c r="E44" s="69" t="s">
        <v>29</v>
      </c>
      <c r="F44" s="70"/>
      <c r="G44" s="70"/>
      <c r="H44" s="71">
        <v>2.5</v>
      </c>
      <c r="I44" s="70"/>
      <c r="J44" s="72" t="s">
        <v>30</v>
      </c>
      <c r="K44" s="70" t="s">
        <v>31</v>
      </c>
      <c r="L44" s="73">
        <v>1</v>
      </c>
      <c r="M44" s="74">
        <v>420</v>
      </c>
      <c r="N44" s="75">
        <v>420</v>
      </c>
      <c r="O44" s="26"/>
      <c r="P44" s="15" t="e">
        <f>SUMIF('[1]Planned Maint v6.2 CSV File'!A:A,J44,'[1]Planned Maint v6.2 CSV File'!I:I)</f>
        <v>#VALUE!</v>
      </c>
      <c r="Q44" s="16" t="e">
        <f t="shared" si="9"/>
        <v>#VALUE!</v>
      </c>
      <c r="R44" s="52">
        <f>IF(J44="Prov Sum","",IF(MATCH(J44,'[1]Packet Rate Library'!J:J,0),VLOOKUP(J44,'[1]Packet Rate Library'!J:T,9,FALSE),""))</f>
        <v>0</v>
      </c>
      <c r="S44" s="53">
        <v>533.4</v>
      </c>
      <c r="T44" s="16">
        <f t="shared" si="10"/>
        <v>533.4</v>
      </c>
      <c r="V44" s="70" t="s">
        <v>31</v>
      </c>
      <c r="W44" s="73">
        <v>1</v>
      </c>
      <c r="X44" s="53">
        <v>533.4</v>
      </c>
      <c r="Y44" s="91">
        <f t="shared" si="5"/>
        <v>533.4</v>
      </c>
      <c r="Z44" s="26"/>
      <c r="AA44" s="100">
        <v>0</v>
      </c>
      <c r="AB44" s="101">
        <f t="shared" si="2"/>
        <v>0</v>
      </c>
      <c r="AC44" s="103">
        <v>0</v>
      </c>
      <c r="AD44" s="104">
        <f t="shared" si="3"/>
        <v>0</v>
      </c>
      <c r="AE44" s="157">
        <f t="shared" si="8"/>
        <v>0</v>
      </c>
    </row>
    <row r="45" spans="1:31" ht="15.75" thickBot="1" x14ac:dyDescent="0.3">
      <c r="A45" s="29"/>
      <c r="B45" s="67" t="s">
        <v>76</v>
      </c>
      <c r="C45" s="67" t="s">
        <v>24</v>
      </c>
      <c r="D45" s="68" t="s">
        <v>25</v>
      </c>
      <c r="E45" s="69" t="s">
        <v>32</v>
      </c>
      <c r="F45" s="70"/>
      <c r="G45" s="70"/>
      <c r="H45" s="71">
        <v>2.6</v>
      </c>
      <c r="I45" s="70"/>
      <c r="J45" s="72" t="s">
        <v>33</v>
      </c>
      <c r="K45" s="70" t="s">
        <v>31</v>
      </c>
      <c r="L45" s="73">
        <v>1</v>
      </c>
      <c r="M45" s="74">
        <v>50</v>
      </c>
      <c r="N45" s="75">
        <v>50</v>
      </c>
      <c r="O45" s="26"/>
      <c r="P45" s="15" t="e">
        <f>SUMIF('[1]Planned Maint v6.2 CSV File'!A:A,J45,'[1]Planned Maint v6.2 CSV File'!I:I)</f>
        <v>#VALUE!</v>
      </c>
      <c r="Q45" s="16" t="e">
        <f t="shared" si="9"/>
        <v>#VALUE!</v>
      </c>
      <c r="R45" s="52">
        <f>IF(J45="Prov Sum","",IF(MATCH(J45,'[1]Packet Rate Library'!J:J,0),VLOOKUP(J45,'[1]Packet Rate Library'!J:T,9,FALSE),""))</f>
        <v>0</v>
      </c>
      <c r="S45" s="53">
        <v>63.5</v>
      </c>
      <c r="T45" s="16">
        <f t="shared" si="10"/>
        <v>63.5</v>
      </c>
      <c r="V45" s="70" t="s">
        <v>31</v>
      </c>
      <c r="W45" s="73">
        <v>1</v>
      </c>
      <c r="X45" s="53">
        <v>63.5</v>
      </c>
      <c r="Y45" s="91">
        <f t="shared" si="5"/>
        <v>63.5</v>
      </c>
      <c r="Z45" s="26"/>
      <c r="AA45" s="100">
        <v>0</v>
      </c>
      <c r="AB45" s="101">
        <f t="shared" si="2"/>
        <v>0</v>
      </c>
      <c r="AC45" s="103">
        <v>0</v>
      </c>
      <c r="AD45" s="104">
        <f t="shared" si="3"/>
        <v>0</v>
      </c>
      <c r="AE45" s="157">
        <f t="shared" si="8"/>
        <v>0</v>
      </c>
    </row>
    <row r="46" spans="1:31" ht="15.75" thickBot="1" x14ac:dyDescent="0.3">
      <c r="A46" s="29"/>
      <c r="B46" s="67" t="s">
        <v>76</v>
      </c>
      <c r="C46" s="67" t="s">
        <v>24</v>
      </c>
      <c r="D46" s="68" t="s">
        <v>25</v>
      </c>
      <c r="E46" s="69" t="s">
        <v>46</v>
      </c>
      <c r="F46" s="70"/>
      <c r="G46" s="70"/>
      <c r="H46" s="71">
        <v>2.1800000000000002</v>
      </c>
      <c r="I46" s="70"/>
      <c r="J46" s="72" t="s">
        <v>47</v>
      </c>
      <c r="K46" s="70" t="s">
        <v>48</v>
      </c>
      <c r="L46" s="73">
        <v>15</v>
      </c>
      <c r="M46" s="74">
        <v>45</v>
      </c>
      <c r="N46" s="75">
        <v>675</v>
      </c>
      <c r="O46" s="26"/>
      <c r="P46" s="15" t="e">
        <f>SUMIF('[1]Planned Maint v6.2 CSV File'!A:A,J46,'[1]Planned Maint v6.2 CSV File'!I:I)</f>
        <v>#VALUE!</v>
      </c>
      <c r="Q46" s="16" t="e">
        <f t="shared" si="9"/>
        <v>#VALUE!</v>
      </c>
      <c r="R46" s="52">
        <f>IF(J46="Prov Sum","",IF(MATCH(J46,'[1]Packet Rate Library'!J:J,0),VLOOKUP(J46,'[1]Packet Rate Library'!J:T,9,FALSE),""))</f>
        <v>0</v>
      </c>
      <c r="S46" s="53">
        <v>57.15</v>
      </c>
      <c r="T46" s="16">
        <f t="shared" si="10"/>
        <v>857.25</v>
      </c>
      <c r="V46" s="70" t="s">
        <v>48</v>
      </c>
      <c r="W46" s="73">
        <v>15</v>
      </c>
      <c r="X46" s="53">
        <v>57.15</v>
      </c>
      <c r="Y46" s="91">
        <f t="shared" si="5"/>
        <v>857.25</v>
      </c>
      <c r="Z46" s="26"/>
      <c r="AA46" s="100">
        <v>0</v>
      </c>
      <c r="AB46" s="101">
        <f t="shared" si="2"/>
        <v>0</v>
      </c>
      <c r="AC46" s="103">
        <v>0</v>
      </c>
      <c r="AD46" s="104">
        <f t="shared" si="3"/>
        <v>0</v>
      </c>
      <c r="AE46" s="157">
        <f t="shared" si="8"/>
        <v>0</v>
      </c>
    </row>
    <row r="47" spans="1:31" ht="45.75" thickBot="1" x14ac:dyDescent="0.3">
      <c r="A47" s="29"/>
      <c r="B47" s="67" t="s">
        <v>76</v>
      </c>
      <c r="C47" s="67" t="s">
        <v>24</v>
      </c>
      <c r="D47" s="68" t="s">
        <v>25</v>
      </c>
      <c r="E47" s="69" t="s">
        <v>383</v>
      </c>
      <c r="F47" s="70"/>
      <c r="G47" s="70"/>
      <c r="H47" s="71">
        <v>2.2400000000000002</v>
      </c>
      <c r="I47" s="70"/>
      <c r="J47" s="72" t="s">
        <v>384</v>
      </c>
      <c r="K47" s="70" t="s">
        <v>420</v>
      </c>
      <c r="L47" s="73">
        <v>16</v>
      </c>
      <c r="M47" s="74">
        <v>0.05</v>
      </c>
      <c r="N47" s="75">
        <v>0.77</v>
      </c>
      <c r="O47" s="26"/>
      <c r="P47" s="15" t="e">
        <f>SUMIF('[1]Planned Maint v6.2 CSV File'!A:A,J47,'[1]Planned Maint v6.2 CSV File'!I:I)</f>
        <v>#VALUE!</v>
      </c>
      <c r="Q47" s="16" t="e">
        <f t="shared" si="9"/>
        <v>#VALUE!</v>
      </c>
      <c r="R47" s="52" t="e">
        <f>IF(J47="Prov Sum","",IF(MATCH(J47,'[1]Packet Rate Library'!J:J,0),VLOOKUP(J47,'[1]Packet Rate Library'!J:T,9,FALSE),""))</f>
        <v>#N/A</v>
      </c>
      <c r="S47" s="53" t="e">
        <v>#N/A</v>
      </c>
      <c r="T47" s="16">
        <f t="shared" si="10"/>
        <v>0.77</v>
      </c>
      <c r="V47" s="70" t="s">
        <v>420</v>
      </c>
      <c r="W47" s="73">
        <v>16</v>
      </c>
      <c r="X47" s="53" t="e">
        <v>#N/A</v>
      </c>
      <c r="Y47" s="91">
        <v>0.77</v>
      </c>
      <c r="Z47" s="26"/>
      <c r="AA47" s="100">
        <v>0</v>
      </c>
      <c r="AB47" s="101">
        <f t="shared" si="2"/>
        <v>0</v>
      </c>
      <c r="AC47" s="103">
        <v>0</v>
      </c>
      <c r="AD47" s="104">
        <f t="shared" si="3"/>
        <v>0</v>
      </c>
      <c r="AE47" s="157">
        <f t="shared" si="8"/>
        <v>0</v>
      </c>
    </row>
    <row r="48" spans="1:31" ht="15.75" thickBot="1" x14ac:dyDescent="0.3">
      <c r="A48" s="29"/>
      <c r="B48" s="67" t="s">
        <v>76</v>
      </c>
      <c r="C48" s="67" t="s">
        <v>24</v>
      </c>
      <c r="D48" s="68" t="s">
        <v>25</v>
      </c>
      <c r="E48" s="69" t="s">
        <v>58</v>
      </c>
      <c r="F48" s="70"/>
      <c r="G48" s="70"/>
      <c r="H48" s="71">
        <v>2.25</v>
      </c>
      <c r="I48" s="70"/>
      <c r="J48" s="72" t="s">
        <v>59</v>
      </c>
      <c r="K48" s="70" t="s">
        <v>60</v>
      </c>
      <c r="L48" s="73">
        <v>5</v>
      </c>
      <c r="M48" s="74">
        <v>185.64</v>
      </c>
      <c r="N48" s="75">
        <v>928.2</v>
      </c>
      <c r="O48" s="26"/>
      <c r="P48" s="15" t="e">
        <f>SUMIF('[1]Planned Maint v6.2 CSV File'!A:A,J48,'[1]Planned Maint v6.2 CSV File'!I:I)</f>
        <v>#VALUE!</v>
      </c>
      <c r="Q48" s="16" t="e">
        <f t="shared" si="9"/>
        <v>#VALUE!</v>
      </c>
      <c r="R48" s="52">
        <f>IF(J48="Prov Sum","",IF(MATCH(J48,'[1]Packet Rate Library'!J:J,0),VLOOKUP(J48,'[1]Packet Rate Library'!J:T,9,FALSE),""))</f>
        <v>0</v>
      </c>
      <c r="S48" s="53">
        <v>235.7628</v>
      </c>
      <c r="T48" s="16">
        <f t="shared" si="10"/>
        <v>1178.8140000000001</v>
      </c>
      <c r="V48" s="70" t="s">
        <v>60</v>
      </c>
      <c r="W48" s="73">
        <v>5</v>
      </c>
      <c r="X48" s="53">
        <v>235.7628</v>
      </c>
      <c r="Y48" s="91">
        <f t="shared" si="5"/>
        <v>1178.8140000000001</v>
      </c>
      <c r="Z48" s="26"/>
      <c r="AA48" s="100">
        <v>0</v>
      </c>
      <c r="AB48" s="101">
        <f t="shared" si="2"/>
        <v>0</v>
      </c>
      <c r="AC48" s="103">
        <v>0</v>
      </c>
      <c r="AD48" s="104">
        <f t="shared" si="3"/>
        <v>0</v>
      </c>
      <c r="AE48" s="157">
        <f t="shared" si="8"/>
        <v>0</v>
      </c>
    </row>
    <row r="49" spans="1:31" ht="15.75" thickBot="1" x14ac:dyDescent="0.3">
      <c r="A49" s="29"/>
      <c r="B49" s="67" t="s">
        <v>76</v>
      </c>
      <c r="C49" s="67" t="s">
        <v>24</v>
      </c>
      <c r="D49" s="68" t="s">
        <v>25</v>
      </c>
      <c r="E49" s="69" t="s">
        <v>61</v>
      </c>
      <c r="F49" s="70"/>
      <c r="G49" s="70"/>
      <c r="H49" s="71">
        <v>2.2599999999999998</v>
      </c>
      <c r="I49" s="70"/>
      <c r="J49" s="72" t="s">
        <v>62</v>
      </c>
      <c r="K49" s="70" t="s">
        <v>31</v>
      </c>
      <c r="L49" s="73">
        <v>1</v>
      </c>
      <c r="M49" s="74">
        <v>1127.5</v>
      </c>
      <c r="N49" s="75">
        <v>1127.5</v>
      </c>
      <c r="O49" s="26"/>
      <c r="P49" s="15" t="e">
        <f>SUMIF('[1]Planned Maint v6.2 CSV File'!A:A,J49,'[1]Planned Maint v6.2 CSV File'!I:I)</f>
        <v>#VALUE!</v>
      </c>
      <c r="Q49" s="16" t="e">
        <f t="shared" si="9"/>
        <v>#VALUE!</v>
      </c>
      <c r="R49" s="52">
        <f>IF(J49="Prov Sum","",IF(MATCH(J49,'[1]Packet Rate Library'!J:J,0),VLOOKUP(J49,'[1]Packet Rate Library'!J:T,9,FALSE),""))</f>
        <v>0</v>
      </c>
      <c r="S49" s="53">
        <v>1431.925</v>
      </c>
      <c r="T49" s="16">
        <f t="shared" si="10"/>
        <v>1431.925</v>
      </c>
      <c r="V49" s="70" t="s">
        <v>31</v>
      </c>
      <c r="W49" s="73">
        <v>1</v>
      </c>
      <c r="X49" s="145">
        <v>1431.925</v>
      </c>
      <c r="Y49" s="146">
        <f t="shared" si="5"/>
        <v>1431.925</v>
      </c>
      <c r="Z49" s="26"/>
      <c r="AA49" s="100">
        <v>0</v>
      </c>
      <c r="AB49" s="101">
        <f t="shared" si="2"/>
        <v>0</v>
      </c>
      <c r="AC49" s="103">
        <v>0</v>
      </c>
      <c r="AD49" s="104">
        <f t="shared" si="3"/>
        <v>0</v>
      </c>
      <c r="AE49" s="157">
        <f t="shared" si="8"/>
        <v>0</v>
      </c>
    </row>
    <row r="50" spans="1:31" ht="45.75" thickBot="1" x14ac:dyDescent="0.3">
      <c r="A50" s="29"/>
      <c r="B50" s="67" t="s">
        <v>76</v>
      </c>
      <c r="C50" s="67" t="s">
        <v>24</v>
      </c>
      <c r="D50" s="68" t="s">
        <v>25</v>
      </c>
      <c r="E50" s="69" t="s">
        <v>383</v>
      </c>
      <c r="F50" s="70"/>
      <c r="G50" s="70"/>
      <c r="H50" s="71"/>
      <c r="I50" s="70"/>
      <c r="J50" s="72" t="s">
        <v>384</v>
      </c>
      <c r="K50" s="70" t="s">
        <v>31</v>
      </c>
      <c r="L50" s="73"/>
      <c r="M50" s="74">
        <v>4.8300000000000003E-2</v>
      </c>
      <c r="N50" s="75">
        <f>VLOOKUP(B50,'[1]Project Overheads &amp; Scaffold'!$W:$AI,13,FALSE)</f>
        <v>0</v>
      </c>
      <c r="O50" s="26"/>
      <c r="P50" s="15" t="e">
        <f>SUMIF('[1]Planned Maint v6.2 CSV File'!A:A,J50,'[1]Planned Maint v6.2 CSV File'!I:I)</f>
        <v>#VALUE!</v>
      </c>
      <c r="Q50" s="16" t="e">
        <f t="shared" si="9"/>
        <v>#VALUE!</v>
      </c>
      <c r="R50" s="52" t="e">
        <f>IF(J50="Prov Sum","",IF(MATCH(J50,'[1]Packet Rate Library'!J:J,0),VLOOKUP(J50,'[1]Packet Rate Library'!J:T,9,FALSE),""))</f>
        <v>#N/A</v>
      </c>
      <c r="S50" s="53">
        <v>4.8300000000000003E-2</v>
      </c>
      <c r="T50" s="16">
        <f t="shared" si="10"/>
        <v>0</v>
      </c>
      <c r="V50" s="70" t="s">
        <v>31</v>
      </c>
      <c r="W50" s="150"/>
      <c r="X50" s="151">
        <v>4.8300000000000003E-2</v>
      </c>
      <c r="Y50" s="152"/>
      <c r="Z50" s="26"/>
      <c r="AA50" s="100">
        <v>0</v>
      </c>
      <c r="AB50" s="101">
        <f t="shared" ref="AB50:AB51" si="11">Y50*AA50</f>
        <v>0</v>
      </c>
      <c r="AC50" s="103">
        <v>0</v>
      </c>
      <c r="AD50" s="104">
        <f t="shared" ref="AD50:AD51" si="12">Y50*AC50</f>
        <v>0</v>
      </c>
      <c r="AE50" s="157">
        <f t="shared" si="8"/>
        <v>0</v>
      </c>
    </row>
    <row r="51" spans="1:31" ht="30.75" thickBot="1" x14ac:dyDescent="0.3">
      <c r="A51" s="29"/>
      <c r="B51" s="67" t="s">
        <v>76</v>
      </c>
      <c r="C51" s="67" t="s">
        <v>24</v>
      </c>
      <c r="D51" s="105" t="s">
        <v>25</v>
      </c>
      <c r="E51" s="69" t="s">
        <v>406</v>
      </c>
      <c r="F51" s="106"/>
      <c r="G51" s="106"/>
      <c r="H51" s="107"/>
      <c r="I51" s="108"/>
      <c r="J51" s="72" t="s">
        <v>407</v>
      </c>
      <c r="K51" s="70" t="s">
        <v>408</v>
      </c>
      <c r="L51" s="73"/>
      <c r="M51" s="74"/>
      <c r="N51" s="75">
        <f>'[1]Project Overheads &amp; Scaffold'!AI31</f>
        <v>1432</v>
      </c>
      <c r="O51" s="26"/>
      <c r="P51" s="15" t="e">
        <f>SUMIF('[1]Planned Maint v6.2 CSV File'!A:A,J51,'[1]Planned Maint v6.2 CSV File'!I:I)</f>
        <v>#VALUE!</v>
      </c>
      <c r="Q51" s="16" t="e">
        <f t="shared" si="9"/>
        <v>#VALUE!</v>
      </c>
      <c r="R51" s="52" t="e">
        <f>IF(J51="Prov Sum","",IF(MATCH(J51,'[1]Packet Rate Library'!J:J,0),VLOOKUP(J51,'[1]Packet Rate Library'!J:T,9,FALSE),""))</f>
        <v>#N/A</v>
      </c>
      <c r="S51" s="53"/>
      <c r="T51" s="16"/>
      <c r="V51" s="70" t="s">
        <v>408</v>
      </c>
      <c r="W51" s="150"/>
      <c r="X51" s="151"/>
      <c r="Y51" s="152">
        <f>'[1]Project Overheads &amp; Scaffold'!AT31</f>
        <v>0</v>
      </c>
      <c r="Z51" s="26"/>
      <c r="AA51" s="100">
        <v>0</v>
      </c>
      <c r="AB51" s="101">
        <f t="shared" si="11"/>
        <v>0</v>
      </c>
      <c r="AC51" s="103">
        <v>0</v>
      </c>
      <c r="AD51" s="104">
        <f t="shared" si="12"/>
        <v>0</v>
      </c>
      <c r="AE51" s="157">
        <f t="shared" si="8"/>
        <v>0</v>
      </c>
    </row>
    <row r="52" spans="1:31" ht="15.75" thickBot="1" x14ac:dyDescent="0.3">
      <c r="A52" s="29"/>
      <c r="B52" s="30"/>
      <c r="C52" s="31"/>
      <c r="D52" s="32"/>
      <c r="E52" s="33"/>
      <c r="F52" s="29"/>
      <c r="G52" s="29"/>
      <c r="H52" s="34"/>
      <c r="I52" s="29"/>
      <c r="J52" s="35"/>
      <c r="K52" s="29"/>
      <c r="L52" s="36"/>
      <c r="M52" s="35"/>
      <c r="N52" s="25"/>
      <c r="O52" s="26"/>
      <c r="P52" s="24"/>
      <c r="Q52" s="50"/>
      <c r="R52" s="50"/>
      <c r="S52" s="50"/>
      <c r="T52" s="50"/>
    </row>
    <row r="53" spans="1:31" ht="15.75" thickBot="1" x14ac:dyDescent="0.3">
      <c r="S53" s="88" t="s">
        <v>5</v>
      </c>
      <c r="T53" s="89">
        <f>SUM(T8:T51)</f>
        <v>75381.307449999993</v>
      </c>
      <c r="U53" s="84"/>
      <c r="V53" s="29"/>
      <c r="W53" s="36"/>
      <c r="X53" s="88" t="s">
        <v>5</v>
      </c>
      <c r="Y53" s="89">
        <f>SUM(Y8:Y51)</f>
        <v>75381.307449999993</v>
      </c>
      <c r="Z53" s="26"/>
      <c r="AA53" s="98"/>
      <c r="AB53" s="143">
        <f>SUM(AB8:AB51)</f>
        <v>0</v>
      </c>
      <c r="AC53" s="98"/>
      <c r="AD53" s="144">
        <f>SUM(AD8:AD51)</f>
        <v>0</v>
      </c>
      <c r="AE53" s="158">
        <f>SUM(AE8:AE51)</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1 S8 S12:S22 S24:S36 S43:S51 X38:X41 X8 X12:X22 X24:X36 X43:X49" xr:uid="{00000000-0002-0000-0600-000000000000}">
      <formula1>P8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E45"/>
  <sheetViews>
    <sheetView topLeftCell="B1" zoomScale="70" zoomScaleNormal="70" workbookViewId="0">
      <pane xSplit="9" ySplit="5" topLeftCell="K42" activePane="bottomRight" state="frozen"/>
      <selection activeCell="B1" sqref="B1"/>
      <selection pane="topRight" activeCell="K1" sqref="K1"/>
      <selection pane="bottomLeft" activeCell="B6" sqref="B6"/>
      <selection pane="bottomRight" activeCell="AA36" sqref="AA36"/>
    </sheetView>
  </sheetViews>
  <sheetFormatPr defaultRowHeight="15" x14ac:dyDescent="0.25"/>
  <cols>
    <col min="1" max="1" width="14.5703125" hidden="1" customWidth="1"/>
    <col min="2" max="2" width="18.140625" customWidth="1"/>
    <col min="3" max="3" width="22.7109375" customWidth="1"/>
    <col min="4" max="4" width="12.7109375" customWidth="1"/>
    <col min="5" max="5" width="75.5703125" customWidth="1"/>
    <col min="6" max="7" width="0" hidden="1" customWidth="1"/>
    <col min="8" max="8" width="18.7109375" hidden="1" customWidth="1"/>
    <col min="9" max="9" width="0" hidden="1" customWidth="1"/>
    <col min="10" max="10" width="12.28515625" hidden="1"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421</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40</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c r="B7" s="5" t="s">
        <v>40</v>
      </c>
      <c r="C7" s="6" t="s">
        <v>372</v>
      </c>
      <c r="D7" s="7" t="s">
        <v>379</v>
      </c>
      <c r="E7" s="8"/>
      <c r="F7" s="42"/>
      <c r="G7" s="42"/>
      <c r="H7" s="10"/>
      <c r="I7" s="42"/>
      <c r="J7" s="11"/>
      <c r="K7" s="11"/>
      <c r="L7" s="11"/>
      <c r="M7" s="11"/>
      <c r="N7" s="11"/>
      <c r="O7" s="26"/>
      <c r="P7" s="24"/>
      <c r="Q7" s="50"/>
      <c r="R7" s="50"/>
      <c r="S7" s="50"/>
      <c r="T7" s="50"/>
      <c r="AA7" s="98"/>
      <c r="AB7" s="98"/>
      <c r="AC7" s="98"/>
      <c r="AD7" s="98"/>
    </row>
    <row r="8" spans="1:31" ht="90.75" thickBot="1" x14ac:dyDescent="0.3">
      <c r="A8" s="42"/>
      <c r="B8" s="5" t="s">
        <v>40</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45.75" thickBot="1" x14ac:dyDescent="0.3">
      <c r="A9" s="42"/>
      <c r="B9" s="5" t="s">
        <v>40</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2" si="0">W9*X9</f>
        <v>399.99552</v>
      </c>
      <c r="Z9" s="26"/>
      <c r="AA9" s="100">
        <v>0</v>
      </c>
      <c r="AB9" s="101">
        <f t="shared" ref="AB9:AB43" si="1">Y9*AA9</f>
        <v>0</v>
      </c>
      <c r="AC9" s="103">
        <v>0</v>
      </c>
      <c r="AD9" s="104">
        <f t="shared" ref="AD9:AD43" si="2">Y9*AC9</f>
        <v>0</v>
      </c>
      <c r="AE9" s="157">
        <f t="shared" ref="AE9:AE11" si="3">AB9-AD9</f>
        <v>0</v>
      </c>
    </row>
    <row r="10" spans="1:31" ht="15.75" thickBot="1" x14ac:dyDescent="0.3">
      <c r="A10" s="22"/>
      <c r="B10" s="5" t="s">
        <v>40</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c r="AB10" s="101"/>
      <c r="AC10" s="103"/>
      <c r="AD10" s="104"/>
      <c r="AE10" s="157"/>
    </row>
    <row r="11" spans="1:31" ht="30.75" thickBot="1" x14ac:dyDescent="0.3">
      <c r="A11" s="22"/>
      <c r="B11" s="5" t="s">
        <v>40</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40</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row>
    <row r="13" spans="1:31" ht="15.75" thickBot="1" x14ac:dyDescent="0.3">
      <c r="A13" s="22"/>
      <c r="B13" s="5" t="s">
        <v>40</v>
      </c>
      <c r="C13" s="6"/>
      <c r="D13" s="7"/>
      <c r="E13" s="8"/>
      <c r="F13" s="9"/>
      <c r="G13" s="9"/>
      <c r="H13" s="10"/>
      <c r="I13" s="9"/>
      <c r="J13" s="11"/>
      <c r="K13" s="12"/>
      <c r="L13" s="51"/>
      <c r="M13" s="13"/>
      <c r="N13" s="14"/>
      <c r="O13" s="26"/>
      <c r="P13" s="24"/>
      <c r="Q13" s="50"/>
      <c r="R13" s="50"/>
      <c r="S13" s="50"/>
      <c r="T13" s="50"/>
      <c r="V13" s="12"/>
      <c r="W13" s="51"/>
      <c r="X13" s="50"/>
      <c r="Y13" s="91"/>
      <c r="Z13" s="26"/>
      <c r="AA13" s="100"/>
      <c r="AB13" s="101"/>
      <c r="AC13" s="103"/>
      <c r="AD13" s="104"/>
      <c r="AE13" s="157"/>
    </row>
    <row r="14" spans="1:31" ht="61.5" thickBot="1" x14ac:dyDescent="0.3">
      <c r="A14" s="22"/>
      <c r="B14" s="5" t="s">
        <v>40</v>
      </c>
      <c r="C14" s="54" t="s">
        <v>189</v>
      </c>
      <c r="D14" s="7" t="s">
        <v>379</v>
      </c>
      <c r="E14" s="153" t="s">
        <v>524</v>
      </c>
      <c r="F14" s="9"/>
      <c r="G14" s="9"/>
      <c r="H14" s="10"/>
      <c r="I14" s="9"/>
      <c r="J14" s="11"/>
      <c r="K14" s="12"/>
      <c r="L14" s="51"/>
      <c r="M14" s="11"/>
      <c r="N14" s="51"/>
      <c r="O14" s="26"/>
      <c r="P14" s="35"/>
      <c r="Q14" s="55"/>
      <c r="R14" s="55"/>
      <c r="S14" s="55"/>
      <c r="T14" s="55"/>
      <c r="V14" s="12"/>
      <c r="W14" s="51"/>
      <c r="X14" s="55"/>
      <c r="Y14" s="91"/>
      <c r="Z14" s="26"/>
      <c r="AA14" s="100"/>
      <c r="AB14" s="101"/>
      <c r="AC14" s="103"/>
      <c r="AD14" s="104"/>
      <c r="AE14" s="157"/>
    </row>
    <row r="15" spans="1:31" ht="75.75" thickBot="1" x14ac:dyDescent="0.3">
      <c r="A15" s="22"/>
      <c r="B15" s="5" t="s">
        <v>40</v>
      </c>
      <c r="C15" s="54" t="s">
        <v>189</v>
      </c>
      <c r="D15" s="7" t="s">
        <v>25</v>
      </c>
      <c r="E15" s="8" t="s">
        <v>282</v>
      </c>
      <c r="F15" s="9"/>
      <c r="G15" s="9"/>
      <c r="H15" s="10">
        <v>6.11</v>
      </c>
      <c r="I15" s="9"/>
      <c r="J15" s="11" t="s">
        <v>283</v>
      </c>
      <c r="K15" s="12" t="s">
        <v>284</v>
      </c>
      <c r="L15" s="51">
        <v>1</v>
      </c>
      <c r="M15" s="13">
        <v>79.14</v>
      </c>
      <c r="N15" s="51">
        <v>79.14</v>
      </c>
      <c r="O15" s="26"/>
      <c r="P15" s="15" t="e">
        <f>SUMIF('[1]Planned Maint v6.2 CSV File'!A:A,J15,'[1]Planned Maint v6.2 CSV File'!I:I)</f>
        <v>#VALUE!</v>
      </c>
      <c r="Q15" s="16" t="e">
        <f t="shared" ref="Q15:Q23" si="4">IF(J15="PROV SUM",N15,L15*P15)</f>
        <v>#VALUE!</v>
      </c>
      <c r="R15" s="52">
        <f>IF(J15="Prov Sum","",IF(MATCH(J15,'[1]Packet Rate Library'!J:J,0),VLOOKUP(J15,'[1]Packet Rate Library'!J:T,9,FALSE),""))</f>
        <v>0</v>
      </c>
      <c r="S15" s="53">
        <v>63.312000000000005</v>
      </c>
      <c r="T15" s="16">
        <f t="shared" ref="T15:T23" si="5">IF(J15="SC024",N15,IF(ISERROR(S15),"",IF(J15="PROV SUM",N15,L15*S15)))</f>
        <v>63.312000000000005</v>
      </c>
      <c r="V15" s="12" t="s">
        <v>284</v>
      </c>
      <c r="W15" s="51">
        <v>1</v>
      </c>
      <c r="X15" s="53">
        <v>63.312000000000005</v>
      </c>
      <c r="Y15" s="91">
        <f t="shared" si="0"/>
        <v>63.312000000000005</v>
      </c>
      <c r="Z15" s="26"/>
      <c r="AA15" s="100">
        <v>0</v>
      </c>
      <c r="AB15" s="101">
        <f t="shared" si="1"/>
        <v>0</v>
      </c>
      <c r="AC15" s="103">
        <v>0</v>
      </c>
      <c r="AD15" s="104">
        <f t="shared" si="2"/>
        <v>0</v>
      </c>
      <c r="AE15" s="157">
        <f t="shared" ref="AE15:AE43" si="6">AB15-AD15</f>
        <v>0</v>
      </c>
    </row>
    <row r="16" spans="1:31" ht="60.75" thickBot="1" x14ac:dyDescent="0.3">
      <c r="A16" s="22"/>
      <c r="B16" s="5" t="s">
        <v>40</v>
      </c>
      <c r="C16" s="54" t="s">
        <v>189</v>
      </c>
      <c r="D16" s="7" t="s">
        <v>25</v>
      </c>
      <c r="E16" s="8" t="s">
        <v>190</v>
      </c>
      <c r="F16" s="9"/>
      <c r="G16" s="9"/>
      <c r="H16" s="10">
        <v>6.82</v>
      </c>
      <c r="I16" s="9"/>
      <c r="J16" s="11" t="s">
        <v>191</v>
      </c>
      <c r="K16" s="12" t="s">
        <v>104</v>
      </c>
      <c r="L16" s="51">
        <v>8</v>
      </c>
      <c r="M16" s="13">
        <v>44.12</v>
      </c>
      <c r="N16" s="51">
        <v>352.96</v>
      </c>
      <c r="O16" s="26"/>
      <c r="P16" s="15" t="e">
        <f>SUMIF('[1]Planned Maint v6.2 CSV File'!A:A,J16,'[1]Planned Maint v6.2 CSV File'!I:I)</f>
        <v>#VALUE!</v>
      </c>
      <c r="Q16" s="16" t="e">
        <f t="shared" si="4"/>
        <v>#VALUE!</v>
      </c>
      <c r="R16" s="52">
        <f>IF(J16="Prov Sum","",IF(MATCH(J16,'[1]Packet Rate Library'!J:J,0),VLOOKUP(J16,'[1]Packet Rate Library'!J:T,9,FALSE),""))</f>
        <v>0</v>
      </c>
      <c r="S16" s="53">
        <v>31.986999999999998</v>
      </c>
      <c r="T16" s="16">
        <f t="shared" si="5"/>
        <v>255.89599999999999</v>
      </c>
      <c r="V16" s="12" t="s">
        <v>104</v>
      </c>
      <c r="W16" s="51">
        <v>8</v>
      </c>
      <c r="X16" s="53">
        <v>31.986999999999998</v>
      </c>
      <c r="Y16" s="91">
        <f t="shared" si="0"/>
        <v>255.89599999999999</v>
      </c>
      <c r="Z16" s="26"/>
      <c r="AA16" s="100">
        <v>0</v>
      </c>
      <c r="AB16" s="101">
        <f t="shared" si="1"/>
        <v>0</v>
      </c>
      <c r="AC16" s="103">
        <v>0</v>
      </c>
      <c r="AD16" s="104">
        <f t="shared" si="2"/>
        <v>0</v>
      </c>
      <c r="AE16" s="157">
        <f>AB16-AD16</f>
        <v>0</v>
      </c>
    </row>
    <row r="17" spans="1:31" ht="45.75" thickBot="1" x14ac:dyDescent="0.3">
      <c r="A17" s="22"/>
      <c r="B17" s="5" t="s">
        <v>40</v>
      </c>
      <c r="C17" s="54" t="s">
        <v>189</v>
      </c>
      <c r="D17" s="7" t="s">
        <v>25</v>
      </c>
      <c r="E17" s="8" t="s">
        <v>422</v>
      </c>
      <c r="F17" s="9"/>
      <c r="G17" s="9"/>
      <c r="H17" s="10">
        <v>6.16100000000002</v>
      </c>
      <c r="I17" s="9"/>
      <c r="J17" s="11" t="s">
        <v>206</v>
      </c>
      <c r="K17" s="12" t="s">
        <v>104</v>
      </c>
      <c r="L17" s="51">
        <v>10</v>
      </c>
      <c r="M17" s="13">
        <v>38.25</v>
      </c>
      <c r="N17" s="51">
        <v>382.5</v>
      </c>
      <c r="O17" s="26"/>
      <c r="P17" s="15" t="e">
        <f>SUMIF('[1]Planned Maint v6.2 CSV File'!A:A,J17,'[1]Planned Maint v6.2 CSV File'!I:I)</f>
        <v>#VALUE!</v>
      </c>
      <c r="Q17" s="16" t="e">
        <f t="shared" si="4"/>
        <v>#VALUE!</v>
      </c>
      <c r="R17" s="52">
        <f>IF(J17="Prov Sum","",IF(MATCH(J17,'[1]Packet Rate Library'!J:J,0),VLOOKUP(J17,'[1]Packet Rate Library'!J:T,9,FALSE),""))</f>
        <v>0</v>
      </c>
      <c r="S17" s="53">
        <v>27.731249999999999</v>
      </c>
      <c r="T17" s="16">
        <f t="shared" si="5"/>
        <v>277.3125</v>
      </c>
      <c r="V17" s="12" t="s">
        <v>104</v>
      </c>
      <c r="W17" s="51">
        <v>10</v>
      </c>
      <c r="X17" s="53">
        <v>27.731249999999999</v>
      </c>
      <c r="Y17" s="91">
        <f t="shared" si="0"/>
        <v>277.3125</v>
      </c>
      <c r="Z17" s="26"/>
      <c r="AA17" s="100">
        <v>0</v>
      </c>
      <c r="AB17" s="101">
        <f t="shared" si="1"/>
        <v>0</v>
      </c>
      <c r="AC17" s="103">
        <v>0</v>
      </c>
      <c r="AD17" s="104">
        <f t="shared" si="2"/>
        <v>0</v>
      </c>
      <c r="AE17" s="157">
        <f t="shared" si="6"/>
        <v>0</v>
      </c>
    </row>
    <row r="18" spans="1:31" ht="45.75" thickBot="1" x14ac:dyDescent="0.3">
      <c r="A18" s="22"/>
      <c r="B18" s="5" t="s">
        <v>40</v>
      </c>
      <c r="C18" s="54" t="s">
        <v>189</v>
      </c>
      <c r="D18" s="7" t="s">
        <v>25</v>
      </c>
      <c r="E18" s="8" t="s">
        <v>219</v>
      </c>
      <c r="F18" s="9"/>
      <c r="G18" s="9"/>
      <c r="H18" s="10">
        <v>6.1850000000000298</v>
      </c>
      <c r="I18" s="9"/>
      <c r="J18" s="11" t="s">
        <v>220</v>
      </c>
      <c r="K18" s="12" t="s">
        <v>79</v>
      </c>
      <c r="L18" s="51">
        <v>35</v>
      </c>
      <c r="M18" s="13">
        <v>11.01</v>
      </c>
      <c r="N18" s="51">
        <v>385.35</v>
      </c>
      <c r="O18" s="26"/>
      <c r="P18" s="15" t="e">
        <f>SUMIF('[1]Planned Maint v6.2 CSV File'!A:A,J18,'[1]Planned Maint v6.2 CSV File'!I:I)</f>
        <v>#VALUE!</v>
      </c>
      <c r="Q18" s="16" t="e">
        <f t="shared" si="4"/>
        <v>#VALUE!</v>
      </c>
      <c r="R18" s="52">
        <f>IF(J18="Prov Sum","",IF(MATCH(J18,'[1]Packet Rate Library'!J:J,0),VLOOKUP(J18,'[1]Packet Rate Library'!J:T,9,FALSE),""))</f>
        <v>0</v>
      </c>
      <c r="S18" s="53">
        <v>9.3584999999999994</v>
      </c>
      <c r="T18" s="16">
        <f t="shared" si="5"/>
        <v>327.54749999999996</v>
      </c>
      <c r="V18" s="12" t="s">
        <v>79</v>
      </c>
      <c r="W18" s="51">
        <v>35</v>
      </c>
      <c r="X18" s="53">
        <v>9.3584999999999994</v>
      </c>
      <c r="Y18" s="91">
        <f t="shared" si="0"/>
        <v>327.54749999999996</v>
      </c>
      <c r="Z18" s="26"/>
      <c r="AA18" s="100">
        <v>0</v>
      </c>
      <c r="AB18" s="101">
        <f t="shared" si="1"/>
        <v>0</v>
      </c>
      <c r="AC18" s="103">
        <v>0</v>
      </c>
      <c r="AD18" s="104">
        <f t="shared" si="2"/>
        <v>0</v>
      </c>
      <c r="AE18" s="157">
        <f t="shared" si="6"/>
        <v>0</v>
      </c>
    </row>
    <row r="19" spans="1:31" ht="30.75" thickBot="1" x14ac:dyDescent="0.3">
      <c r="A19" s="22"/>
      <c r="B19" s="5" t="s">
        <v>40</v>
      </c>
      <c r="C19" s="54" t="s">
        <v>189</v>
      </c>
      <c r="D19" s="7" t="s">
        <v>25</v>
      </c>
      <c r="E19" s="8" t="s">
        <v>269</v>
      </c>
      <c r="F19" s="9"/>
      <c r="G19" s="9"/>
      <c r="H19" s="10">
        <v>6.2620000000000502</v>
      </c>
      <c r="I19" s="9"/>
      <c r="J19" s="11" t="s">
        <v>270</v>
      </c>
      <c r="K19" s="12" t="s">
        <v>79</v>
      </c>
      <c r="L19" s="51">
        <v>10</v>
      </c>
      <c r="M19" s="13">
        <v>16.86</v>
      </c>
      <c r="N19" s="51">
        <v>168.6</v>
      </c>
      <c r="O19" s="26"/>
      <c r="P19" s="15" t="e">
        <f>SUMIF('[1]Planned Maint v6.2 CSV File'!A:A,J19,'[1]Planned Maint v6.2 CSV File'!I:I)</f>
        <v>#VALUE!</v>
      </c>
      <c r="Q19" s="16" t="e">
        <f t="shared" si="4"/>
        <v>#VALUE!</v>
      </c>
      <c r="R19" s="52">
        <f>IF(J19="Prov Sum","",IF(MATCH(J19,'[1]Packet Rate Library'!J:J,0),VLOOKUP(J19,'[1]Packet Rate Library'!J:T,9,FALSE),""))</f>
        <v>0</v>
      </c>
      <c r="S19" s="53">
        <v>14.331</v>
      </c>
      <c r="T19" s="16">
        <f t="shared" si="5"/>
        <v>143.31</v>
      </c>
      <c r="V19" s="12" t="s">
        <v>79</v>
      </c>
      <c r="W19" s="51">
        <v>10</v>
      </c>
      <c r="X19" s="53">
        <v>14.331</v>
      </c>
      <c r="Y19" s="91">
        <f t="shared" si="0"/>
        <v>143.31</v>
      </c>
      <c r="Z19" s="26"/>
      <c r="AA19" s="100">
        <v>0</v>
      </c>
      <c r="AB19" s="101">
        <f t="shared" si="1"/>
        <v>0</v>
      </c>
      <c r="AC19" s="103">
        <v>0</v>
      </c>
      <c r="AD19" s="104">
        <f t="shared" si="2"/>
        <v>0</v>
      </c>
      <c r="AE19" s="157">
        <f t="shared" si="6"/>
        <v>0</v>
      </c>
    </row>
    <row r="20" spans="1:31" ht="30.75" thickBot="1" x14ac:dyDescent="0.3">
      <c r="A20" s="22"/>
      <c r="B20" s="5" t="s">
        <v>40</v>
      </c>
      <c r="C20" s="54" t="s">
        <v>189</v>
      </c>
      <c r="D20" s="7" t="s">
        <v>25</v>
      </c>
      <c r="E20" s="8" t="s">
        <v>278</v>
      </c>
      <c r="F20" s="9"/>
      <c r="G20" s="9"/>
      <c r="H20" s="10">
        <v>6.2710000000000603</v>
      </c>
      <c r="I20" s="9"/>
      <c r="J20" s="11" t="s">
        <v>279</v>
      </c>
      <c r="K20" s="12" t="s">
        <v>79</v>
      </c>
      <c r="L20" s="51">
        <v>1</v>
      </c>
      <c r="M20" s="13">
        <v>8.17</v>
      </c>
      <c r="N20" s="51">
        <v>8.17</v>
      </c>
      <c r="O20" s="26"/>
      <c r="P20" s="15" t="e">
        <f>SUMIF('[1]Planned Maint v6.2 CSV File'!A:A,J20,'[1]Planned Maint v6.2 CSV File'!I:I)</f>
        <v>#VALUE!</v>
      </c>
      <c r="Q20" s="16" t="e">
        <f t="shared" si="4"/>
        <v>#VALUE!</v>
      </c>
      <c r="R20" s="52">
        <f>IF(J20="Prov Sum","",IF(MATCH(J20,'[1]Packet Rate Library'!J:J,0),VLOOKUP(J20,'[1]Packet Rate Library'!J:T,9,FALSE),""))</f>
        <v>0</v>
      </c>
      <c r="S20" s="53">
        <v>6.9444999999999997</v>
      </c>
      <c r="T20" s="16">
        <f t="shared" si="5"/>
        <v>6.9444999999999997</v>
      </c>
      <c r="V20" s="12" t="s">
        <v>79</v>
      </c>
      <c r="W20" s="51">
        <v>1</v>
      </c>
      <c r="X20" s="53">
        <v>6.9444999999999997</v>
      </c>
      <c r="Y20" s="91">
        <f t="shared" si="0"/>
        <v>6.9444999999999997</v>
      </c>
      <c r="Z20" s="26"/>
      <c r="AA20" s="100">
        <v>0</v>
      </c>
      <c r="AB20" s="101">
        <f t="shared" si="1"/>
        <v>0</v>
      </c>
      <c r="AC20" s="103">
        <v>0</v>
      </c>
      <c r="AD20" s="104">
        <f t="shared" si="2"/>
        <v>0</v>
      </c>
      <c r="AE20" s="157">
        <f t="shared" si="6"/>
        <v>0</v>
      </c>
    </row>
    <row r="21" spans="1:31" ht="30.75" thickBot="1" x14ac:dyDescent="0.3">
      <c r="A21" s="22"/>
      <c r="B21" s="5" t="s">
        <v>40</v>
      </c>
      <c r="C21" s="54" t="s">
        <v>189</v>
      </c>
      <c r="D21" s="7" t="s">
        <v>25</v>
      </c>
      <c r="E21" s="8" t="s">
        <v>280</v>
      </c>
      <c r="F21" s="9"/>
      <c r="G21" s="9"/>
      <c r="H21" s="10">
        <v>6.2760000000000602</v>
      </c>
      <c r="I21" s="9"/>
      <c r="J21" s="11" t="s">
        <v>281</v>
      </c>
      <c r="K21" s="12" t="s">
        <v>139</v>
      </c>
      <c r="L21" s="51">
        <v>1</v>
      </c>
      <c r="M21" s="13">
        <v>33.520000000000003</v>
      </c>
      <c r="N21" s="51">
        <v>33.520000000000003</v>
      </c>
      <c r="O21" s="26"/>
      <c r="P21" s="15" t="e">
        <f>SUMIF('[1]Planned Maint v6.2 CSV File'!A:A,J21,'[1]Planned Maint v6.2 CSV File'!I:I)</f>
        <v>#VALUE!</v>
      </c>
      <c r="Q21" s="16" t="e">
        <f t="shared" si="4"/>
        <v>#VALUE!</v>
      </c>
      <c r="R21" s="52">
        <f>IF(J21="Prov Sum","",IF(MATCH(J21,'[1]Packet Rate Library'!J:J,0),VLOOKUP(J21,'[1]Packet Rate Library'!J:T,9,FALSE),""))</f>
        <v>0</v>
      </c>
      <c r="S21" s="53">
        <v>28.492000000000001</v>
      </c>
      <c r="T21" s="16">
        <f t="shared" si="5"/>
        <v>28.492000000000001</v>
      </c>
      <c r="V21" s="12" t="s">
        <v>139</v>
      </c>
      <c r="W21" s="51">
        <v>1</v>
      </c>
      <c r="X21" s="53">
        <v>28.492000000000001</v>
      </c>
      <c r="Y21" s="91">
        <f t="shared" si="0"/>
        <v>28.492000000000001</v>
      </c>
      <c r="Z21" s="26"/>
      <c r="AA21" s="100">
        <v>0</v>
      </c>
      <c r="AB21" s="101">
        <f t="shared" si="1"/>
        <v>0</v>
      </c>
      <c r="AC21" s="103">
        <v>0</v>
      </c>
      <c r="AD21" s="104">
        <f t="shared" si="2"/>
        <v>0</v>
      </c>
      <c r="AE21" s="157">
        <f t="shared" si="6"/>
        <v>0</v>
      </c>
    </row>
    <row r="22" spans="1:31" ht="45.75" thickBot="1" x14ac:dyDescent="0.3">
      <c r="A22" s="22"/>
      <c r="B22" s="5" t="s">
        <v>40</v>
      </c>
      <c r="C22" s="54" t="s">
        <v>189</v>
      </c>
      <c r="D22" s="7" t="s">
        <v>25</v>
      </c>
      <c r="E22" s="8" t="s">
        <v>211</v>
      </c>
      <c r="F22" s="9"/>
      <c r="G22" s="9"/>
      <c r="H22" s="10">
        <v>6.3060000000000702</v>
      </c>
      <c r="I22" s="9"/>
      <c r="J22" s="11" t="s">
        <v>212</v>
      </c>
      <c r="K22" s="12" t="s">
        <v>104</v>
      </c>
      <c r="L22" s="51">
        <v>35</v>
      </c>
      <c r="M22" s="13">
        <v>6.87</v>
      </c>
      <c r="N22" s="51">
        <v>240.45</v>
      </c>
      <c r="O22" s="26"/>
      <c r="P22" s="15" t="e">
        <f>SUMIF('[1]Planned Maint v6.2 CSV File'!A:A,J22,'[1]Planned Maint v6.2 CSV File'!I:I)</f>
        <v>#VALUE!</v>
      </c>
      <c r="Q22" s="16" t="e">
        <f t="shared" si="4"/>
        <v>#VALUE!</v>
      </c>
      <c r="R22" s="52">
        <f>IF(J22="Prov Sum","",IF(MATCH(J22,'[1]Packet Rate Library'!J:J,0),VLOOKUP(J22,'[1]Packet Rate Library'!J:T,9,FALSE),""))</f>
        <v>0</v>
      </c>
      <c r="S22" s="53">
        <v>4.9807499999999996</v>
      </c>
      <c r="T22" s="16">
        <f t="shared" si="5"/>
        <v>174.32624999999999</v>
      </c>
      <c r="V22" s="12" t="s">
        <v>104</v>
      </c>
      <c r="W22" s="51">
        <v>35</v>
      </c>
      <c r="X22" s="53">
        <v>4.9807499999999996</v>
      </c>
      <c r="Y22" s="91">
        <f t="shared" si="0"/>
        <v>174.32624999999999</v>
      </c>
      <c r="Z22" s="26"/>
      <c r="AA22" s="100">
        <v>0</v>
      </c>
      <c r="AB22" s="101">
        <f t="shared" si="1"/>
        <v>0</v>
      </c>
      <c r="AC22" s="103">
        <v>0</v>
      </c>
      <c r="AD22" s="104">
        <f t="shared" si="2"/>
        <v>0</v>
      </c>
      <c r="AE22" s="157">
        <f t="shared" si="6"/>
        <v>0</v>
      </c>
    </row>
    <row r="23" spans="1:31" ht="16.5" thickBot="1" x14ac:dyDescent="0.3">
      <c r="A23" s="22"/>
      <c r="B23" s="5" t="s">
        <v>40</v>
      </c>
      <c r="C23" s="54" t="s">
        <v>189</v>
      </c>
      <c r="D23" s="7" t="s">
        <v>25</v>
      </c>
      <c r="E23" s="8" t="s">
        <v>423</v>
      </c>
      <c r="F23" s="9"/>
      <c r="G23" s="9"/>
      <c r="H23" s="10">
        <v>6.399</v>
      </c>
      <c r="I23" s="9"/>
      <c r="J23" s="11" t="s">
        <v>380</v>
      </c>
      <c r="K23" s="12" t="s">
        <v>381</v>
      </c>
      <c r="L23" s="51">
        <v>1</v>
      </c>
      <c r="M23" s="51">
        <v>300</v>
      </c>
      <c r="N23" s="51">
        <v>300</v>
      </c>
      <c r="O23" s="26"/>
      <c r="P23" s="15" t="e">
        <f>SUMIF('[1]Planned Maint v6.2 CSV File'!A:A,J23,'[1]Planned Maint v6.2 CSV File'!I:I)</f>
        <v>#VALUE!</v>
      </c>
      <c r="Q23" s="16">
        <f t="shared" si="4"/>
        <v>300</v>
      </c>
      <c r="R23" s="52" t="str">
        <f>IF(J23="Prov Sum","",IF(MATCH(J23,'[1]Packet Rate Library'!J:J,0),VLOOKUP(J23,'[1]Packet Rate Library'!J:T,9,FALSE),""))</f>
        <v/>
      </c>
      <c r="S23" s="53" t="s">
        <v>382</v>
      </c>
      <c r="T23" s="16">
        <f t="shared" si="5"/>
        <v>300</v>
      </c>
      <c r="V23" s="12" t="s">
        <v>381</v>
      </c>
      <c r="W23" s="51">
        <v>1</v>
      </c>
      <c r="X23" s="53" t="s">
        <v>382</v>
      </c>
      <c r="Y23" s="91">
        <v>300</v>
      </c>
      <c r="Z23" s="26"/>
      <c r="AA23" s="100">
        <v>0</v>
      </c>
      <c r="AB23" s="101">
        <f t="shared" si="1"/>
        <v>0</v>
      </c>
      <c r="AC23" s="103">
        <v>0</v>
      </c>
      <c r="AD23" s="104">
        <f t="shared" si="2"/>
        <v>0</v>
      </c>
      <c r="AE23" s="157">
        <f t="shared" si="6"/>
        <v>0</v>
      </c>
    </row>
    <row r="24" spans="1:31" ht="15.75" thickBot="1" x14ac:dyDescent="0.3">
      <c r="A24" s="22"/>
      <c r="B24" s="5" t="s">
        <v>40</v>
      </c>
      <c r="C24" s="54" t="s">
        <v>72</v>
      </c>
      <c r="D24" s="7" t="s">
        <v>379</v>
      </c>
      <c r="E24" s="8"/>
      <c r="F24" s="9"/>
      <c r="G24" s="9"/>
      <c r="H24" s="10"/>
      <c r="I24" s="9"/>
      <c r="J24" s="11"/>
      <c r="K24" s="12"/>
      <c r="L24" s="51"/>
      <c r="M24" s="11"/>
      <c r="N24" s="51"/>
      <c r="O24" s="56"/>
      <c r="P24" s="35"/>
      <c r="Q24" s="55"/>
      <c r="R24" s="55"/>
      <c r="S24" s="55"/>
      <c r="T24" s="55"/>
      <c r="V24" s="12"/>
      <c r="W24" s="51"/>
      <c r="X24" s="55"/>
      <c r="Y24" s="91"/>
      <c r="Z24" s="26"/>
      <c r="AA24" s="100">
        <v>0</v>
      </c>
      <c r="AB24" s="101">
        <f t="shared" si="1"/>
        <v>0</v>
      </c>
      <c r="AC24" s="103">
        <v>0</v>
      </c>
      <c r="AD24" s="104">
        <f t="shared" si="2"/>
        <v>0</v>
      </c>
      <c r="AE24" s="157">
        <f t="shared" si="6"/>
        <v>0</v>
      </c>
    </row>
    <row r="25" spans="1:31" ht="120.75" thickBot="1" x14ac:dyDescent="0.3">
      <c r="A25" s="22"/>
      <c r="B25" s="5" t="s">
        <v>40</v>
      </c>
      <c r="C25" s="54" t="s">
        <v>72</v>
      </c>
      <c r="D25" s="7" t="s">
        <v>25</v>
      </c>
      <c r="E25" s="8" t="s">
        <v>424</v>
      </c>
      <c r="F25" s="9"/>
      <c r="G25" s="9"/>
      <c r="H25" s="10">
        <v>3.1799999999999899</v>
      </c>
      <c r="I25" s="9"/>
      <c r="J25" s="11" t="s">
        <v>106</v>
      </c>
      <c r="K25" s="12" t="s">
        <v>79</v>
      </c>
      <c r="L25" s="51">
        <v>50</v>
      </c>
      <c r="M25" s="13">
        <v>10.17</v>
      </c>
      <c r="N25" s="51">
        <v>508.5</v>
      </c>
      <c r="O25" s="56"/>
      <c r="P25" s="15" t="e">
        <f>SUMIF('[1]Planned Maint v6.2 CSV File'!A:A,J25,'[1]Planned Maint v6.2 CSV File'!I:I)</f>
        <v>#VALUE!</v>
      </c>
      <c r="Q25" s="16" t="e">
        <f>IF(J25="PROV SUM",N25,L25*P25)</f>
        <v>#VALUE!</v>
      </c>
      <c r="R25" s="52">
        <f>IF(J25="Prov Sum","",IF(MATCH(J25,'[1]Packet Rate Library'!J:J,0),VLOOKUP(J25,'[1]Packet Rate Library'!J:T,9,FALSE),""))</f>
        <v>0</v>
      </c>
      <c r="S25" s="53">
        <v>8.136000000000001</v>
      </c>
      <c r="T25" s="16">
        <f>IF(J25="SC024",N25,IF(ISERROR(S25),"",IF(J25="PROV SUM",N25,L25*S25)))</f>
        <v>406.80000000000007</v>
      </c>
      <c r="V25" s="12" t="s">
        <v>79</v>
      </c>
      <c r="W25" s="51">
        <v>50</v>
      </c>
      <c r="X25" s="53">
        <v>8.136000000000001</v>
      </c>
      <c r="Y25" s="91">
        <f t="shared" si="0"/>
        <v>406.80000000000007</v>
      </c>
      <c r="Z25" s="26"/>
      <c r="AA25" s="100">
        <v>0</v>
      </c>
      <c r="AB25" s="101">
        <f t="shared" si="1"/>
        <v>0</v>
      </c>
      <c r="AC25" s="103">
        <v>0</v>
      </c>
      <c r="AD25" s="104">
        <f t="shared" si="2"/>
        <v>0</v>
      </c>
      <c r="AE25" s="157">
        <f t="shared" si="6"/>
        <v>0</v>
      </c>
    </row>
    <row r="26" spans="1:31" ht="45.75" thickBot="1" x14ac:dyDescent="0.3">
      <c r="A26" s="22"/>
      <c r="B26" s="5" t="s">
        <v>40</v>
      </c>
      <c r="C26" s="54" t="s">
        <v>72</v>
      </c>
      <c r="D26" s="7" t="s">
        <v>25</v>
      </c>
      <c r="E26" s="8" t="s">
        <v>109</v>
      </c>
      <c r="F26" s="9"/>
      <c r="G26" s="9"/>
      <c r="H26" s="10">
        <v>3.1859999999999902</v>
      </c>
      <c r="I26" s="9"/>
      <c r="J26" s="11" t="s">
        <v>110</v>
      </c>
      <c r="K26" s="12" t="s">
        <v>104</v>
      </c>
      <c r="L26" s="51">
        <v>10</v>
      </c>
      <c r="M26" s="13">
        <v>17.43</v>
      </c>
      <c r="N26" s="51">
        <v>174.3</v>
      </c>
      <c r="O26" s="56"/>
      <c r="P26" s="15" t="e">
        <f>SUMIF('[1]Planned Maint v6.2 CSV File'!A:A,J26,'[1]Planned Maint v6.2 CSV File'!I:I)</f>
        <v>#VALUE!</v>
      </c>
      <c r="Q26" s="16" t="e">
        <f>IF(J26="PROV SUM",N26,L26*P26)</f>
        <v>#VALUE!</v>
      </c>
      <c r="R26" s="52">
        <f>IF(J26="Prov Sum","",IF(MATCH(J26,'[1]Packet Rate Library'!J:J,0),VLOOKUP(J26,'[1]Packet Rate Library'!J:T,9,FALSE),""))</f>
        <v>0</v>
      </c>
      <c r="S26" s="53">
        <v>13.944000000000001</v>
      </c>
      <c r="T26" s="16">
        <f>IF(J26="SC024",N26,IF(ISERROR(S26),"",IF(J26="PROV SUM",N26,L26*S26)))</f>
        <v>139.44</v>
      </c>
      <c r="V26" s="12" t="s">
        <v>104</v>
      </c>
      <c r="W26" s="51">
        <v>10</v>
      </c>
      <c r="X26" s="53">
        <v>13.944000000000001</v>
      </c>
      <c r="Y26" s="91">
        <f t="shared" si="0"/>
        <v>139.44</v>
      </c>
      <c r="Z26" s="26"/>
      <c r="AA26" s="100">
        <v>0</v>
      </c>
      <c r="AB26" s="101">
        <f t="shared" si="1"/>
        <v>0</v>
      </c>
      <c r="AC26" s="103">
        <v>0</v>
      </c>
      <c r="AD26" s="104">
        <f t="shared" si="2"/>
        <v>0</v>
      </c>
      <c r="AE26" s="157">
        <f t="shared" si="6"/>
        <v>0</v>
      </c>
    </row>
    <row r="27" spans="1:31" ht="15.75" thickBot="1" x14ac:dyDescent="0.3">
      <c r="A27" s="22"/>
      <c r="B27" s="5" t="s">
        <v>40</v>
      </c>
      <c r="C27" s="54" t="s">
        <v>72</v>
      </c>
      <c r="D27" s="7" t="s">
        <v>25</v>
      </c>
      <c r="E27" s="8" t="s">
        <v>144</v>
      </c>
      <c r="F27" s="9"/>
      <c r="G27" s="9"/>
      <c r="H27" s="10">
        <v>3.33</v>
      </c>
      <c r="I27" s="9"/>
      <c r="J27" s="11" t="s">
        <v>145</v>
      </c>
      <c r="K27" s="12" t="s">
        <v>75</v>
      </c>
      <c r="L27" s="51">
        <v>1</v>
      </c>
      <c r="M27" s="13">
        <v>6.76</v>
      </c>
      <c r="N27" s="51">
        <v>6.76</v>
      </c>
      <c r="O27" s="56"/>
      <c r="P27" s="15" t="e">
        <f>SUMIF('[1]Planned Maint v6.2 CSV File'!A:A,J27,'[1]Planned Maint v6.2 CSV File'!I:I)</f>
        <v>#VALUE!</v>
      </c>
      <c r="Q27" s="16" t="e">
        <f>IF(J27="PROV SUM",N27,L27*P27)</f>
        <v>#VALUE!</v>
      </c>
      <c r="R27" s="52">
        <f>IF(J27="Prov Sum","",IF(MATCH(J27,'[1]Packet Rate Library'!J:J,0),VLOOKUP(J27,'[1]Packet Rate Library'!J:T,9,FALSE),""))</f>
        <v>0</v>
      </c>
      <c r="S27" s="53">
        <v>5.009836</v>
      </c>
      <c r="T27" s="16">
        <f>IF(J27="SC024",N27,IF(ISERROR(S27),"",IF(J27="PROV SUM",N27,L27*S27)))</f>
        <v>5.009836</v>
      </c>
      <c r="V27" s="12" t="s">
        <v>75</v>
      </c>
      <c r="W27" s="51">
        <v>1</v>
      </c>
      <c r="X27" s="53">
        <v>5.009836</v>
      </c>
      <c r="Y27" s="91">
        <f t="shared" si="0"/>
        <v>5.009836</v>
      </c>
      <c r="Z27" s="26"/>
      <c r="AA27" s="100">
        <v>0</v>
      </c>
      <c r="AB27" s="101">
        <f t="shared" si="1"/>
        <v>0</v>
      </c>
      <c r="AC27" s="103">
        <v>0</v>
      </c>
      <c r="AD27" s="104">
        <f t="shared" si="2"/>
        <v>0</v>
      </c>
      <c r="AE27" s="157">
        <f t="shared" si="6"/>
        <v>0</v>
      </c>
    </row>
    <row r="28" spans="1:31" ht="16.5" thickBot="1" x14ac:dyDescent="0.3">
      <c r="A28" s="22"/>
      <c r="B28" s="5" t="s">
        <v>40</v>
      </c>
      <c r="C28" s="54" t="s">
        <v>72</v>
      </c>
      <c r="D28" s="7" t="s">
        <v>25</v>
      </c>
      <c r="E28" s="8" t="s">
        <v>425</v>
      </c>
      <c r="F28" s="9"/>
      <c r="G28" s="9"/>
      <c r="H28" s="10">
        <v>3.4340000000000002</v>
      </c>
      <c r="I28" s="9"/>
      <c r="J28" s="11" t="s">
        <v>380</v>
      </c>
      <c r="K28" s="12" t="s">
        <v>381</v>
      </c>
      <c r="L28" s="51">
        <v>1</v>
      </c>
      <c r="M28" s="51">
        <v>150</v>
      </c>
      <c r="N28" s="51">
        <v>150</v>
      </c>
      <c r="O28" s="56"/>
      <c r="P28" s="15" t="e">
        <f>SUMIF('[1]Planned Maint v6.2 CSV File'!A:A,J28,'[1]Planned Maint v6.2 CSV File'!I:I)</f>
        <v>#VALUE!</v>
      </c>
      <c r="Q28" s="16">
        <f>IF(J28="PROV SUM",N28,L28*P28)</f>
        <v>150</v>
      </c>
      <c r="R28" s="52" t="str">
        <f>IF(J28="Prov Sum","",IF(MATCH(J28,'[1]Packet Rate Library'!J:J,0),VLOOKUP(J28,'[1]Packet Rate Library'!J:T,9,FALSE),""))</f>
        <v/>
      </c>
      <c r="S28" s="53" t="s">
        <v>382</v>
      </c>
      <c r="T28" s="16">
        <f>IF(J28="SC024",N28,IF(ISERROR(S28),"",IF(J28="PROV SUM",N28,L28*S28)))</f>
        <v>150</v>
      </c>
      <c r="V28" s="12" t="s">
        <v>381</v>
      </c>
      <c r="W28" s="51">
        <v>1</v>
      </c>
      <c r="X28" s="53" t="s">
        <v>382</v>
      </c>
      <c r="Y28" s="91">
        <v>150</v>
      </c>
      <c r="Z28" s="26"/>
      <c r="AA28" s="100">
        <v>0</v>
      </c>
      <c r="AB28" s="101">
        <f t="shared" si="1"/>
        <v>0</v>
      </c>
      <c r="AC28" s="103">
        <v>0</v>
      </c>
      <c r="AD28" s="104">
        <f t="shared" si="2"/>
        <v>0</v>
      </c>
      <c r="AE28" s="157">
        <f t="shared" si="6"/>
        <v>0</v>
      </c>
    </row>
    <row r="29" spans="1:31" ht="31.5" thickBot="1" x14ac:dyDescent="0.3">
      <c r="A29" s="22"/>
      <c r="B29" s="5" t="s">
        <v>40</v>
      </c>
      <c r="C29" s="54" t="s">
        <v>72</v>
      </c>
      <c r="D29" s="7" t="s">
        <v>25</v>
      </c>
      <c r="E29" s="8" t="s">
        <v>426</v>
      </c>
      <c r="F29" s="9"/>
      <c r="G29" s="9"/>
      <c r="H29" s="10">
        <v>3.4350000000000001</v>
      </c>
      <c r="I29" s="9"/>
      <c r="J29" s="11" t="s">
        <v>380</v>
      </c>
      <c r="K29" s="12" t="s">
        <v>381</v>
      </c>
      <c r="L29" s="51">
        <v>1</v>
      </c>
      <c r="M29" s="51">
        <v>200</v>
      </c>
      <c r="N29" s="51">
        <v>200</v>
      </c>
      <c r="O29" s="56"/>
      <c r="P29" s="15" t="e">
        <f>SUMIF('[1]Planned Maint v6.2 CSV File'!A:A,J29,'[1]Planned Maint v6.2 CSV File'!I:I)</f>
        <v>#VALUE!</v>
      </c>
      <c r="Q29" s="16">
        <f>IF(J29="PROV SUM",N29,L29*P29)</f>
        <v>200</v>
      </c>
      <c r="R29" s="52" t="str">
        <f>IF(J29="Prov Sum","",IF(MATCH(J29,'[1]Packet Rate Library'!J:J,0),VLOOKUP(J29,'[1]Packet Rate Library'!J:T,9,FALSE),""))</f>
        <v/>
      </c>
      <c r="S29" s="53" t="s">
        <v>382</v>
      </c>
      <c r="T29" s="16">
        <f>IF(J29="SC024",N29,IF(ISERROR(S29),"",IF(J29="PROV SUM",N29,L29*S29)))</f>
        <v>200</v>
      </c>
      <c r="V29" s="12" t="s">
        <v>381</v>
      </c>
      <c r="W29" s="51">
        <v>1</v>
      </c>
      <c r="X29" s="53" t="s">
        <v>382</v>
      </c>
      <c r="Y29" s="91">
        <v>200</v>
      </c>
      <c r="Z29" s="26"/>
      <c r="AA29" s="100">
        <v>0</v>
      </c>
      <c r="AB29" s="101">
        <f t="shared" si="1"/>
        <v>0</v>
      </c>
      <c r="AC29" s="103">
        <v>0</v>
      </c>
      <c r="AD29" s="104">
        <f t="shared" si="2"/>
        <v>0</v>
      </c>
      <c r="AE29" s="157">
        <f t="shared" si="6"/>
        <v>0</v>
      </c>
    </row>
    <row r="30" spans="1:31" ht="15.75" thickBot="1" x14ac:dyDescent="0.3">
      <c r="A30" s="22"/>
      <c r="B30" s="5" t="s">
        <v>40</v>
      </c>
      <c r="C30" s="54" t="s">
        <v>164</v>
      </c>
      <c r="D30" s="7" t="s">
        <v>379</v>
      </c>
      <c r="E30" s="8"/>
      <c r="F30" s="9"/>
      <c r="G30" s="9"/>
      <c r="H30" s="10"/>
      <c r="I30" s="9"/>
      <c r="J30" s="11"/>
      <c r="K30" s="12"/>
      <c r="L30" s="51"/>
      <c r="M30" s="11"/>
      <c r="N30" s="51"/>
      <c r="O30" s="56"/>
      <c r="P30" s="35"/>
      <c r="Q30" s="55"/>
      <c r="R30" s="55"/>
      <c r="S30" s="55"/>
      <c r="T30" s="55"/>
      <c r="V30" s="12"/>
      <c r="W30" s="51"/>
      <c r="X30" s="55"/>
      <c r="Y30" s="91">
        <f t="shared" si="0"/>
        <v>0</v>
      </c>
      <c r="Z30" s="26"/>
      <c r="AA30" s="100">
        <v>0</v>
      </c>
      <c r="AB30" s="101">
        <f t="shared" si="1"/>
        <v>0</v>
      </c>
      <c r="AC30" s="103">
        <v>0</v>
      </c>
      <c r="AD30" s="104">
        <f t="shared" si="2"/>
        <v>0</v>
      </c>
      <c r="AE30" s="157">
        <f t="shared" si="6"/>
        <v>0</v>
      </c>
    </row>
    <row r="31" spans="1:31" ht="60.75" thickBot="1" x14ac:dyDescent="0.3">
      <c r="A31" s="22"/>
      <c r="B31" s="5" t="s">
        <v>40</v>
      </c>
      <c r="C31" s="54" t="s">
        <v>164</v>
      </c>
      <c r="D31" s="7" t="s">
        <v>25</v>
      </c>
      <c r="E31" s="8" t="s">
        <v>187</v>
      </c>
      <c r="F31" s="9"/>
      <c r="G31" s="9"/>
      <c r="H31" s="10">
        <v>4.1399999999999997</v>
      </c>
      <c r="I31" s="9"/>
      <c r="J31" s="11" t="s">
        <v>188</v>
      </c>
      <c r="K31" s="12" t="s">
        <v>57</v>
      </c>
      <c r="L31" s="51">
        <v>10</v>
      </c>
      <c r="M31" s="13">
        <v>6.75</v>
      </c>
      <c r="N31" s="51">
        <v>67.5</v>
      </c>
      <c r="O31" s="56"/>
      <c r="P31" s="15" t="e">
        <f>SUMIF('[1]Planned Maint v6.2 CSV File'!A:A,J31,'[1]Planned Maint v6.2 CSV File'!I:I)</f>
        <v>#VALUE!</v>
      </c>
      <c r="Q31" s="16" t="e">
        <f>IF(J31="PROV SUM",N31,L31*P31)</f>
        <v>#VALUE!</v>
      </c>
      <c r="R31" s="52">
        <f>IF(J31="Prov Sum","",IF(MATCH(J31,'[1]Packet Rate Library'!J:J,0),VLOOKUP(J31,'[1]Packet Rate Library'!J:T,9,FALSE),""))</f>
        <v>0</v>
      </c>
      <c r="S31" s="53">
        <v>6.4124999999999996</v>
      </c>
      <c r="T31" s="16">
        <f>IF(J31="SC024",N31,IF(ISERROR(S31),"",IF(J31="PROV SUM",N31,L31*S31)))</f>
        <v>64.125</v>
      </c>
      <c r="V31" s="12" t="s">
        <v>57</v>
      </c>
      <c r="W31" s="51">
        <v>10</v>
      </c>
      <c r="X31" s="53">
        <v>6.4124999999999996</v>
      </c>
      <c r="Y31" s="91">
        <f t="shared" si="0"/>
        <v>64.125</v>
      </c>
      <c r="Z31" s="26"/>
      <c r="AA31" s="100">
        <v>0</v>
      </c>
      <c r="AB31" s="101">
        <f t="shared" si="1"/>
        <v>0</v>
      </c>
      <c r="AC31" s="103">
        <v>0</v>
      </c>
      <c r="AD31" s="104">
        <f t="shared" si="2"/>
        <v>0</v>
      </c>
      <c r="AE31" s="157">
        <f t="shared" si="6"/>
        <v>0</v>
      </c>
    </row>
    <row r="32" spans="1:31" ht="90.75" thickBot="1" x14ac:dyDescent="0.3">
      <c r="A32" s="22"/>
      <c r="B32" s="57" t="s">
        <v>40</v>
      </c>
      <c r="C32" s="58" t="s">
        <v>164</v>
      </c>
      <c r="D32" s="59" t="s">
        <v>25</v>
      </c>
      <c r="E32" s="60" t="s">
        <v>169</v>
      </c>
      <c r="F32" s="61"/>
      <c r="G32" s="61"/>
      <c r="H32" s="62">
        <v>4.8899999999999801</v>
      </c>
      <c r="I32" s="61"/>
      <c r="J32" s="63" t="s">
        <v>170</v>
      </c>
      <c r="K32" s="64" t="s">
        <v>75</v>
      </c>
      <c r="L32" s="65">
        <v>2</v>
      </c>
      <c r="M32" s="66">
        <v>29.05</v>
      </c>
      <c r="N32" s="65">
        <v>58.1</v>
      </c>
      <c r="O32" s="56"/>
      <c r="P32" s="15" t="e">
        <f>SUMIF('[1]Planned Maint v6.2 CSV File'!A:A,J32,'[1]Planned Maint v6.2 CSV File'!I:I)</f>
        <v>#VALUE!</v>
      </c>
      <c r="Q32" s="16" t="e">
        <f>IF(J32="PROV SUM",N32,L32*P32)</f>
        <v>#VALUE!</v>
      </c>
      <c r="R32" s="52">
        <f>IF(J32="Prov Sum","",IF(MATCH(J32,'[1]Packet Rate Library'!J:J,0),VLOOKUP(J32,'[1]Packet Rate Library'!J:T,9,FALSE),""))</f>
        <v>0</v>
      </c>
      <c r="S32" s="53">
        <v>25.752824999999998</v>
      </c>
      <c r="T32" s="16">
        <f>IF(J32="SC024",N32,IF(ISERROR(S32),"",IF(J32="PROV SUM",N32,L32*S32)))</f>
        <v>51.505649999999996</v>
      </c>
      <c r="V32" s="64" t="s">
        <v>75</v>
      </c>
      <c r="W32" s="65">
        <v>2</v>
      </c>
      <c r="X32" s="53">
        <v>25.752824999999998</v>
      </c>
      <c r="Y32" s="91">
        <f t="shared" si="0"/>
        <v>51.505649999999996</v>
      </c>
      <c r="Z32" s="26"/>
      <c r="AA32" s="100">
        <v>0</v>
      </c>
      <c r="AB32" s="101">
        <f t="shared" si="1"/>
        <v>0</v>
      </c>
      <c r="AC32" s="103">
        <v>0</v>
      </c>
      <c r="AD32" s="104">
        <f t="shared" si="2"/>
        <v>0</v>
      </c>
      <c r="AE32" s="157">
        <f t="shared" si="6"/>
        <v>0</v>
      </c>
    </row>
    <row r="33" spans="1:31" ht="90.75" thickBot="1" x14ac:dyDescent="0.3">
      <c r="A33" s="22"/>
      <c r="B33" s="57" t="s">
        <v>40</v>
      </c>
      <c r="C33" s="58" t="s">
        <v>164</v>
      </c>
      <c r="D33" s="59" t="s">
        <v>25</v>
      </c>
      <c r="E33" s="60" t="s">
        <v>171</v>
      </c>
      <c r="F33" s="61"/>
      <c r="G33" s="61"/>
      <c r="H33" s="62">
        <v>4.8999999999999799</v>
      </c>
      <c r="I33" s="61"/>
      <c r="J33" s="63" t="s">
        <v>172</v>
      </c>
      <c r="K33" s="64" t="s">
        <v>75</v>
      </c>
      <c r="L33" s="65">
        <v>9</v>
      </c>
      <c r="M33" s="66">
        <v>35.61</v>
      </c>
      <c r="N33" s="65">
        <v>320.49</v>
      </c>
      <c r="O33" s="56"/>
      <c r="P33" s="15" t="e">
        <f>SUMIF('[1]Planned Maint v6.2 CSV File'!A:A,J33,'[1]Planned Maint v6.2 CSV File'!I:I)</f>
        <v>#VALUE!</v>
      </c>
      <c r="Q33" s="16" t="e">
        <f>IF(J33="PROV SUM",N33,L33*P33)</f>
        <v>#VALUE!</v>
      </c>
      <c r="R33" s="52">
        <f>IF(J33="Prov Sum","",IF(MATCH(J33,'[1]Packet Rate Library'!J:J,0),VLOOKUP(J33,'[1]Packet Rate Library'!J:T,9,FALSE),""))</f>
        <v>0</v>
      </c>
      <c r="S33" s="53">
        <v>31.568264999999997</v>
      </c>
      <c r="T33" s="16">
        <f>IF(J33="SC024",N33,IF(ISERROR(S33),"",IF(J33="PROV SUM",N33,L33*S33)))</f>
        <v>284.11438499999997</v>
      </c>
      <c r="V33" s="64" t="s">
        <v>75</v>
      </c>
      <c r="W33" s="65">
        <v>9</v>
      </c>
      <c r="X33" s="53">
        <v>31.568264999999997</v>
      </c>
      <c r="Y33" s="91">
        <f t="shared" si="0"/>
        <v>284.11438499999997</v>
      </c>
      <c r="Z33" s="26"/>
      <c r="AA33" s="100">
        <v>0</v>
      </c>
      <c r="AB33" s="101">
        <f t="shared" si="1"/>
        <v>0</v>
      </c>
      <c r="AC33" s="103">
        <v>0</v>
      </c>
      <c r="AD33" s="104">
        <f t="shared" si="2"/>
        <v>0</v>
      </c>
      <c r="AE33" s="157">
        <f>AB33-AD33</f>
        <v>0</v>
      </c>
    </row>
    <row r="34" spans="1:31" ht="15.75" thickBot="1" x14ac:dyDescent="0.3">
      <c r="A34" s="22"/>
      <c r="B34" s="57" t="s">
        <v>40</v>
      </c>
      <c r="C34" s="58" t="s">
        <v>24</v>
      </c>
      <c r="D34" s="59" t="s">
        <v>379</v>
      </c>
      <c r="E34" s="60"/>
      <c r="F34" s="61"/>
      <c r="G34" s="61"/>
      <c r="H34" s="62"/>
      <c r="I34" s="61"/>
      <c r="J34" s="63"/>
      <c r="K34" s="64"/>
      <c r="L34" s="65"/>
      <c r="M34" s="63"/>
      <c r="N34" s="65"/>
      <c r="O34" s="56"/>
      <c r="P34" s="35"/>
      <c r="Q34" s="55"/>
      <c r="R34" s="55"/>
      <c r="S34" s="55"/>
      <c r="T34" s="55"/>
      <c r="V34" s="64"/>
      <c r="W34" s="65"/>
      <c r="X34" s="55"/>
      <c r="Y34" s="91">
        <f t="shared" si="0"/>
        <v>0</v>
      </c>
      <c r="Z34" s="26"/>
      <c r="AA34" s="100">
        <v>0</v>
      </c>
      <c r="AB34" s="101">
        <f t="shared" si="1"/>
        <v>0</v>
      </c>
      <c r="AC34" s="103">
        <v>0</v>
      </c>
      <c r="AD34" s="104">
        <f t="shared" si="2"/>
        <v>0</v>
      </c>
      <c r="AE34" s="157">
        <f t="shared" si="6"/>
        <v>0</v>
      </c>
    </row>
    <row r="35" spans="1:31" ht="120.75" thickBot="1" x14ac:dyDescent="0.3">
      <c r="A35" s="29"/>
      <c r="B35" s="67" t="s">
        <v>40</v>
      </c>
      <c r="C35" s="67" t="s">
        <v>24</v>
      </c>
      <c r="D35" s="68" t="s">
        <v>25</v>
      </c>
      <c r="E35" s="69" t="s">
        <v>26</v>
      </c>
      <c r="F35" s="70"/>
      <c r="G35" s="70"/>
      <c r="H35" s="71">
        <v>2.1</v>
      </c>
      <c r="I35" s="70"/>
      <c r="J35" s="72" t="s">
        <v>27</v>
      </c>
      <c r="K35" s="70" t="s">
        <v>28</v>
      </c>
      <c r="L35" s="73">
        <v>90</v>
      </c>
      <c r="M35" s="74">
        <v>12.92</v>
      </c>
      <c r="N35" s="75">
        <v>1162.8</v>
      </c>
      <c r="O35" s="26"/>
      <c r="P35" s="15" t="e">
        <f>SUMIF('[1]Planned Maint v6.2 CSV File'!A:A,J35,'[1]Planned Maint v6.2 CSV File'!I:I)</f>
        <v>#VALUE!</v>
      </c>
      <c r="Q35" s="16" t="e">
        <f>IF(J35="PROV SUM",N35,L35*P35)</f>
        <v>#VALUE!</v>
      </c>
      <c r="R35" s="52">
        <f>IF(J35="Prov Sum","",IF(MATCH(J35,'[1]Packet Rate Library'!J:J,0),VLOOKUP(J35,'[1]Packet Rate Library'!J:T,9,FALSE),""))</f>
        <v>0</v>
      </c>
      <c r="S35" s="53">
        <v>16.4084</v>
      </c>
      <c r="T35" s="16">
        <f>IF(J35="SC024",N35,IF(ISERROR(S35),"",IF(J35="PROV SUM",N35,L35*S35)))</f>
        <v>1476.7560000000001</v>
      </c>
      <c r="V35" s="70" t="s">
        <v>28</v>
      </c>
      <c r="W35" s="73">
        <v>90</v>
      </c>
      <c r="X35" s="53">
        <v>16.4084</v>
      </c>
      <c r="Y35" s="91">
        <f t="shared" si="0"/>
        <v>1476.7560000000001</v>
      </c>
      <c r="Z35" s="26"/>
      <c r="AA35" s="100">
        <v>0</v>
      </c>
      <c r="AB35" s="101">
        <f t="shared" si="1"/>
        <v>0</v>
      </c>
      <c r="AC35" s="103">
        <v>0</v>
      </c>
      <c r="AD35" s="104">
        <f t="shared" si="2"/>
        <v>0</v>
      </c>
      <c r="AE35" s="157">
        <f t="shared" si="6"/>
        <v>0</v>
      </c>
    </row>
    <row r="36" spans="1:31" ht="30.75" thickBot="1" x14ac:dyDescent="0.3">
      <c r="A36" s="29"/>
      <c r="B36" s="67" t="s">
        <v>40</v>
      </c>
      <c r="C36" s="67" t="s">
        <v>24</v>
      </c>
      <c r="D36" s="68" t="s">
        <v>25</v>
      </c>
      <c r="E36" s="69" t="s">
        <v>29</v>
      </c>
      <c r="F36" s="70"/>
      <c r="G36" s="70"/>
      <c r="H36" s="71">
        <v>2.5</v>
      </c>
      <c r="I36" s="70"/>
      <c r="J36" s="72" t="s">
        <v>30</v>
      </c>
      <c r="K36" s="70" t="s">
        <v>31</v>
      </c>
      <c r="L36" s="73">
        <v>1</v>
      </c>
      <c r="M36" s="74">
        <v>420</v>
      </c>
      <c r="N36" s="75">
        <v>420</v>
      </c>
      <c r="O36" s="26"/>
      <c r="P36" s="15" t="e">
        <f>SUMIF('[1]Planned Maint v6.2 CSV File'!A:A,J36,'[1]Planned Maint v6.2 CSV File'!I:I)</f>
        <v>#VALUE!</v>
      </c>
      <c r="Q36" s="16" t="e">
        <f>IF(J36="PROV SUM",N36,L36*P36)</f>
        <v>#VALUE!</v>
      </c>
      <c r="R36" s="52">
        <f>IF(J36="Prov Sum","",IF(MATCH(J36,'[1]Packet Rate Library'!J:J,0),VLOOKUP(J36,'[1]Packet Rate Library'!J:T,9,FALSE),""))</f>
        <v>0</v>
      </c>
      <c r="S36" s="53">
        <v>533.4</v>
      </c>
      <c r="T36" s="16">
        <f>IF(J36="SC024",N36,IF(ISERROR(S36),"",IF(J36="PROV SUM",N36,L36*S36)))</f>
        <v>533.4</v>
      </c>
      <c r="V36" s="70" t="s">
        <v>31</v>
      </c>
      <c r="W36" s="73">
        <v>1</v>
      </c>
      <c r="X36" s="53">
        <v>533.4</v>
      </c>
      <c r="Y36" s="91">
        <f t="shared" si="0"/>
        <v>533.4</v>
      </c>
      <c r="Z36" s="26"/>
      <c r="AA36" s="100">
        <v>0</v>
      </c>
      <c r="AB36" s="101">
        <f t="shared" si="1"/>
        <v>0</v>
      </c>
      <c r="AC36" s="103">
        <v>0</v>
      </c>
      <c r="AD36" s="104">
        <f t="shared" si="2"/>
        <v>0</v>
      </c>
      <c r="AE36" s="157">
        <f t="shared" si="6"/>
        <v>0</v>
      </c>
    </row>
    <row r="37" spans="1:31" ht="15.75" thickBot="1" x14ac:dyDescent="0.3">
      <c r="A37" s="29"/>
      <c r="B37" s="67" t="s">
        <v>40</v>
      </c>
      <c r="C37" s="67" t="s">
        <v>24</v>
      </c>
      <c r="D37" s="68" t="s">
        <v>25</v>
      </c>
      <c r="E37" s="69" t="s">
        <v>32</v>
      </c>
      <c r="F37" s="70"/>
      <c r="G37" s="70"/>
      <c r="H37" s="71">
        <v>2.6</v>
      </c>
      <c r="I37" s="70"/>
      <c r="J37" s="72" t="s">
        <v>33</v>
      </c>
      <c r="K37" s="70" t="s">
        <v>31</v>
      </c>
      <c r="L37" s="73">
        <v>1</v>
      </c>
      <c r="M37" s="74">
        <v>50</v>
      </c>
      <c r="N37" s="75">
        <v>50</v>
      </c>
      <c r="O37" s="26"/>
      <c r="P37" s="15" t="e">
        <f>SUMIF('[1]Planned Maint v6.2 CSV File'!A:A,J37,'[1]Planned Maint v6.2 CSV File'!I:I)</f>
        <v>#VALUE!</v>
      </c>
      <c r="Q37" s="16" t="e">
        <f>IF(J37="PROV SUM",N37,L37*P37)</f>
        <v>#VALUE!</v>
      </c>
      <c r="R37" s="52">
        <f>IF(J37="Prov Sum","",IF(MATCH(J37,'[1]Packet Rate Library'!J:J,0),VLOOKUP(J37,'[1]Packet Rate Library'!J:T,9,FALSE),""))</f>
        <v>0</v>
      </c>
      <c r="S37" s="53">
        <v>63.5</v>
      </c>
      <c r="T37" s="16">
        <f>IF(J37="SC024",N37,IF(ISERROR(S37),"",IF(J37="PROV SUM",N37,L37*S37)))</f>
        <v>63.5</v>
      </c>
      <c r="V37" s="70" t="s">
        <v>31</v>
      </c>
      <c r="W37" s="73">
        <v>1</v>
      </c>
      <c r="X37" s="53">
        <v>63.5</v>
      </c>
      <c r="Y37" s="91">
        <f t="shared" si="0"/>
        <v>63.5</v>
      </c>
      <c r="Z37" s="26"/>
      <c r="AA37" s="100">
        <v>0</v>
      </c>
      <c r="AB37" s="101">
        <f t="shared" si="1"/>
        <v>0</v>
      </c>
      <c r="AC37" s="103">
        <v>0</v>
      </c>
      <c r="AD37" s="104">
        <f t="shared" si="2"/>
        <v>0</v>
      </c>
      <c r="AE37" s="157">
        <f t="shared" si="6"/>
        <v>0</v>
      </c>
    </row>
    <row r="38" spans="1:31" ht="15.75" thickBot="1" x14ac:dyDescent="0.3">
      <c r="A38" s="29"/>
      <c r="B38" s="67" t="s">
        <v>40</v>
      </c>
      <c r="C38" s="67" t="s">
        <v>24</v>
      </c>
      <c r="D38" s="68" t="s">
        <v>25</v>
      </c>
      <c r="E38" s="69" t="s">
        <v>41</v>
      </c>
      <c r="F38" s="70"/>
      <c r="G38" s="70"/>
      <c r="H38" s="71">
        <v>2.16</v>
      </c>
      <c r="I38" s="70"/>
      <c r="J38" s="72" t="s">
        <v>42</v>
      </c>
      <c r="K38" s="70" t="s">
        <v>31</v>
      </c>
      <c r="L38" s="73">
        <v>1</v>
      </c>
      <c r="M38" s="74">
        <v>379.8</v>
      </c>
      <c r="N38" s="75">
        <v>379.8</v>
      </c>
      <c r="O38" s="26"/>
      <c r="P38" s="15" t="e">
        <f>SUMIF('[1]Planned Maint v6.2 CSV File'!A:A,J38,'[1]Planned Maint v6.2 CSV File'!I:I)</f>
        <v>#VALUE!</v>
      </c>
      <c r="Q38" s="16" t="e">
        <f>IF(J38="PROV SUM",N38,L38*P38)</f>
        <v>#VALUE!</v>
      </c>
      <c r="R38" s="52">
        <f>IF(J38="Prov Sum","",IF(MATCH(J38,'[1]Packet Rate Library'!J:J,0),VLOOKUP(J38,'[1]Packet Rate Library'!J:T,9,FALSE),""))</f>
        <v>0</v>
      </c>
      <c r="S38" s="53">
        <v>482.346</v>
      </c>
      <c r="T38" s="16">
        <f>IF(J38="SC024",N38,IF(ISERROR(S38),"",IF(J38="PROV SUM",N38,L38*S38)))</f>
        <v>482.346</v>
      </c>
      <c r="V38" s="70" t="s">
        <v>31</v>
      </c>
      <c r="W38" s="73">
        <v>1</v>
      </c>
      <c r="X38" s="53">
        <v>482.346</v>
      </c>
      <c r="Y38" s="91">
        <f t="shared" si="0"/>
        <v>482.346</v>
      </c>
      <c r="Z38" s="26"/>
      <c r="AA38" s="100">
        <v>0</v>
      </c>
      <c r="AB38" s="101">
        <f t="shared" si="1"/>
        <v>0</v>
      </c>
      <c r="AC38" s="103">
        <v>0</v>
      </c>
      <c r="AD38" s="104">
        <f t="shared" si="2"/>
        <v>0</v>
      </c>
      <c r="AE38" s="157">
        <f t="shared" si="6"/>
        <v>0</v>
      </c>
    </row>
    <row r="39" spans="1:31" ht="60.75" thickBot="1" x14ac:dyDescent="0.3">
      <c r="A39" s="29"/>
      <c r="B39" s="67" t="s">
        <v>40</v>
      </c>
      <c r="C39" s="67" t="s">
        <v>24</v>
      </c>
      <c r="D39" s="68" t="s">
        <v>25</v>
      </c>
      <c r="E39" s="69" t="s">
        <v>383</v>
      </c>
      <c r="F39" s="70"/>
      <c r="G39" s="70"/>
      <c r="H39" s="71"/>
      <c r="I39" s="70"/>
      <c r="J39" s="72" t="s">
        <v>384</v>
      </c>
      <c r="K39" s="70" t="s">
        <v>31</v>
      </c>
      <c r="L39" s="73"/>
      <c r="M39" s="74">
        <v>4.8300000000000003E-2</v>
      </c>
      <c r="N39" s="75">
        <f>VLOOKUP(B39,'[1]Project Overheads &amp; Scaffold'!$W:$AI,13,FALSE)</f>
        <v>0</v>
      </c>
      <c r="O39" s="26"/>
      <c r="P39" s="15" t="e">
        <f>SUMIF('[1]Planned Maint v6.2 CSV File'!A:A,J39,'[1]Planned Maint v6.2 CSV File'!I:I)</f>
        <v>#VALUE!</v>
      </c>
      <c r="Q39" s="16" t="e">
        <f>IF(J39="PROV SUM",N39,L39*P39)</f>
        <v>#VALUE!</v>
      </c>
      <c r="R39" s="52" t="e">
        <f>IF(J39="Prov Sum","",IF(MATCH(J39,'[1]Packet Rate Library'!J:J,0),VLOOKUP(J39,'[1]Packet Rate Library'!J:T,9,FALSE),""))</f>
        <v>#N/A</v>
      </c>
      <c r="S39" s="53" t="e">
        <v>#N/A</v>
      </c>
      <c r="T39" s="16">
        <f>IF(J39="SC024",N39,IF(ISERROR(S39),"",IF(J39="PROV SUM",N39,L39*S39)))</f>
        <v>0</v>
      </c>
      <c r="V39" s="70" t="s">
        <v>31</v>
      </c>
      <c r="W39" s="73"/>
      <c r="X39" s="53" t="e">
        <v>#N/A</v>
      </c>
      <c r="Y39" s="91"/>
      <c r="Z39" s="26"/>
      <c r="AA39" s="100">
        <v>0</v>
      </c>
      <c r="AB39" s="101">
        <f t="shared" si="1"/>
        <v>0</v>
      </c>
      <c r="AC39" s="103">
        <v>0</v>
      </c>
      <c r="AD39" s="104">
        <f t="shared" si="2"/>
        <v>0</v>
      </c>
      <c r="AE39" s="157">
        <f t="shared" si="6"/>
        <v>0</v>
      </c>
    </row>
    <row r="40" spans="1:31" ht="15.75" thickBot="1" x14ac:dyDescent="0.3">
      <c r="A40" s="29"/>
      <c r="B40" s="76" t="s">
        <v>40</v>
      </c>
      <c r="C40" s="67" t="s">
        <v>312</v>
      </c>
      <c r="D40" s="68" t="s">
        <v>379</v>
      </c>
      <c r="E40" s="69"/>
      <c r="F40" s="70"/>
      <c r="G40" s="70"/>
      <c r="H40" s="71"/>
      <c r="I40" s="70"/>
      <c r="J40" s="72"/>
      <c r="K40" s="70"/>
      <c r="L40" s="73"/>
      <c r="M40" s="72"/>
      <c r="N40" s="75"/>
      <c r="O40" s="26"/>
      <c r="P40" s="24"/>
      <c r="Q40" s="50"/>
      <c r="R40" s="50"/>
      <c r="S40" s="50"/>
      <c r="T40" s="50"/>
      <c r="V40" s="70"/>
      <c r="W40" s="73"/>
      <c r="X40" s="50"/>
      <c r="Y40" s="91">
        <f t="shared" si="0"/>
        <v>0</v>
      </c>
      <c r="Z40" s="26"/>
      <c r="AA40" s="100">
        <v>0</v>
      </c>
      <c r="AB40" s="101">
        <f t="shared" si="1"/>
        <v>0</v>
      </c>
      <c r="AC40" s="103">
        <v>0</v>
      </c>
      <c r="AD40" s="104">
        <f t="shared" si="2"/>
        <v>0</v>
      </c>
      <c r="AE40" s="157">
        <f t="shared" si="6"/>
        <v>0</v>
      </c>
    </row>
    <row r="41" spans="1:31" ht="90.75" thickBot="1" x14ac:dyDescent="0.3">
      <c r="A41" s="29"/>
      <c r="B41" s="76" t="s">
        <v>40</v>
      </c>
      <c r="C41" s="67" t="s">
        <v>312</v>
      </c>
      <c r="D41" s="68" t="s">
        <v>25</v>
      </c>
      <c r="E41" s="69" t="s">
        <v>317</v>
      </c>
      <c r="F41" s="70"/>
      <c r="G41" s="70"/>
      <c r="H41" s="71">
        <v>7.79</v>
      </c>
      <c r="I41" s="70"/>
      <c r="J41" s="72" t="s">
        <v>318</v>
      </c>
      <c r="K41" s="70" t="s">
        <v>104</v>
      </c>
      <c r="L41" s="73">
        <v>7</v>
      </c>
      <c r="M41" s="77">
        <v>93.18</v>
      </c>
      <c r="N41" s="75">
        <v>652.26</v>
      </c>
      <c r="O41" s="26"/>
      <c r="P41" s="15" t="e">
        <f>SUMIF('[1]Planned Maint v6.2 CSV File'!A:A,J41,'[1]Planned Maint v6.2 CSV File'!I:I)</f>
        <v>#VALUE!</v>
      </c>
      <c r="Q41" s="16" t="e">
        <f>IF(J41="PROV SUM",N41,L41*P41)</f>
        <v>#VALUE!</v>
      </c>
      <c r="R41" s="52">
        <f>IF(J41="Prov Sum","",IF(MATCH(J41,'[1]Packet Rate Library'!J:J,0),VLOOKUP(J41,'[1]Packet Rate Library'!J:T,9,FALSE),""))</f>
        <v>0</v>
      </c>
      <c r="S41" s="53">
        <v>76.500780000000006</v>
      </c>
      <c r="T41" s="16">
        <f>IF(J41="SC024",N41,IF(ISERROR(S41),"",IF(J41="PROV SUM",N41,L41*S41)))</f>
        <v>535.50546000000008</v>
      </c>
      <c r="V41" s="70" t="s">
        <v>104</v>
      </c>
      <c r="W41" s="73">
        <v>7</v>
      </c>
      <c r="X41" s="53">
        <v>76.500780000000006</v>
      </c>
      <c r="Y41" s="91">
        <f t="shared" si="0"/>
        <v>535.50546000000008</v>
      </c>
      <c r="Z41" s="26"/>
      <c r="AA41" s="100">
        <v>0</v>
      </c>
      <c r="AB41" s="101">
        <f t="shared" si="1"/>
        <v>0</v>
      </c>
      <c r="AC41" s="103">
        <v>0</v>
      </c>
      <c r="AD41" s="104">
        <f>Y41*AC41</f>
        <v>0</v>
      </c>
      <c r="AE41" s="157">
        <f t="shared" si="6"/>
        <v>0</v>
      </c>
    </row>
    <row r="42" spans="1:31" ht="60.75" thickBot="1" x14ac:dyDescent="0.3">
      <c r="A42" s="29"/>
      <c r="B42" s="76" t="s">
        <v>40</v>
      </c>
      <c r="C42" s="67" t="s">
        <v>312</v>
      </c>
      <c r="D42" s="68" t="s">
        <v>25</v>
      </c>
      <c r="E42" s="69" t="s">
        <v>323</v>
      </c>
      <c r="F42" s="70"/>
      <c r="G42" s="70"/>
      <c r="H42" s="71">
        <v>7.1860000000000301</v>
      </c>
      <c r="I42" s="70"/>
      <c r="J42" s="72" t="s">
        <v>324</v>
      </c>
      <c r="K42" s="70" t="s">
        <v>75</v>
      </c>
      <c r="L42" s="73">
        <v>1</v>
      </c>
      <c r="M42" s="77">
        <v>12.05</v>
      </c>
      <c r="N42" s="75">
        <v>12.05</v>
      </c>
      <c r="O42" s="26"/>
      <c r="P42" s="15" t="e">
        <f>SUMIF('[1]Planned Maint v6.2 CSV File'!A:A,J42,'[1]Planned Maint v6.2 CSV File'!I:I)</f>
        <v>#VALUE!</v>
      </c>
      <c r="Q42" s="16" t="e">
        <f>IF(J42="PROV SUM",N42,L42*P42)</f>
        <v>#VALUE!</v>
      </c>
      <c r="R42" s="52">
        <f>IF(J42="Prov Sum","",IF(MATCH(J42,'[1]Packet Rate Library'!J:J,0),VLOOKUP(J42,'[1]Packet Rate Library'!J:T,9,FALSE),""))</f>
        <v>0</v>
      </c>
      <c r="S42" s="53">
        <v>9.8930500000000006</v>
      </c>
      <c r="T42" s="16">
        <f>IF(J42="SC024",N42,IF(ISERROR(S42),"",IF(J42="PROV SUM",N42,L42*S42)))</f>
        <v>9.8930500000000006</v>
      </c>
      <c r="V42" s="70" t="s">
        <v>75</v>
      </c>
      <c r="W42" s="73">
        <v>1</v>
      </c>
      <c r="X42" s="53">
        <v>9.8930500000000006</v>
      </c>
      <c r="Y42" s="91">
        <f t="shared" si="0"/>
        <v>9.8930500000000006</v>
      </c>
      <c r="Z42" s="26"/>
      <c r="AA42" s="100">
        <v>0</v>
      </c>
      <c r="AB42" s="101">
        <f t="shared" si="1"/>
        <v>0</v>
      </c>
      <c r="AC42" s="103">
        <v>0</v>
      </c>
      <c r="AD42" s="104">
        <f t="shared" si="2"/>
        <v>0</v>
      </c>
      <c r="AE42" s="157">
        <f>AB42-AD42</f>
        <v>0</v>
      </c>
    </row>
    <row r="43" spans="1:31" ht="31.5" thickBot="1" x14ac:dyDescent="0.3">
      <c r="A43" s="29"/>
      <c r="B43" s="76" t="s">
        <v>40</v>
      </c>
      <c r="C43" s="31" t="s">
        <v>312</v>
      </c>
      <c r="D43" s="32" t="s">
        <v>25</v>
      </c>
      <c r="E43" s="33" t="s">
        <v>427</v>
      </c>
      <c r="F43" s="29"/>
      <c r="G43" s="29"/>
      <c r="H43" s="34">
        <v>7.3159999999999998</v>
      </c>
      <c r="I43" s="29"/>
      <c r="J43" s="35" t="s">
        <v>380</v>
      </c>
      <c r="K43" s="29" t="s">
        <v>381</v>
      </c>
      <c r="L43" s="36">
        <v>1</v>
      </c>
      <c r="M43" s="36">
        <v>400</v>
      </c>
      <c r="N43" s="25">
        <v>400</v>
      </c>
      <c r="O43" s="26"/>
      <c r="P43" s="15" t="e">
        <f>SUMIF('[1]Planned Maint v6.2 CSV File'!A:A,J43,'[1]Planned Maint v6.2 CSV File'!I:I)</f>
        <v>#VALUE!</v>
      </c>
      <c r="Q43" s="16">
        <f>IF(J43="PROV SUM",N43,L43*P43)</f>
        <v>400</v>
      </c>
      <c r="R43" s="52" t="str">
        <f>IF(J43="Prov Sum","",IF(MATCH(J43,'[1]Packet Rate Library'!J:J,0),VLOOKUP(J43,'[1]Packet Rate Library'!J:T,9,FALSE),""))</f>
        <v/>
      </c>
      <c r="S43" s="53" t="s">
        <v>382</v>
      </c>
      <c r="T43" s="16">
        <f>IF(J43="SC024",N43,IF(ISERROR(S43),"",IF(J43="PROV SUM",N43,L43*S43)))</f>
        <v>400</v>
      </c>
      <c r="V43" s="29" t="s">
        <v>381</v>
      </c>
      <c r="W43" s="36">
        <v>1</v>
      </c>
      <c r="X43" s="53" t="s">
        <v>382</v>
      </c>
      <c r="Y43" s="91">
        <v>400</v>
      </c>
      <c r="Z43" s="26"/>
      <c r="AA43" s="100">
        <v>0</v>
      </c>
      <c r="AB43" s="101">
        <f t="shared" si="1"/>
        <v>0</v>
      </c>
      <c r="AC43" s="103">
        <v>0</v>
      </c>
      <c r="AD43" s="104">
        <f t="shared" si="2"/>
        <v>0</v>
      </c>
      <c r="AE43" s="157">
        <f t="shared" si="6"/>
        <v>0</v>
      </c>
    </row>
    <row r="44" spans="1:31" ht="15.75" thickBot="1" x14ac:dyDescent="0.3"/>
    <row r="45" spans="1:31" ht="15.75" thickBot="1" x14ac:dyDescent="0.3">
      <c r="S45" s="88" t="s">
        <v>5</v>
      </c>
      <c r="T45" s="89">
        <f>SUM(T8:T43)</f>
        <v>7001.8316509999995</v>
      </c>
      <c r="U45" s="84"/>
      <c r="V45" s="29"/>
      <c r="W45" s="36"/>
      <c r="X45" s="88" t="s">
        <v>5</v>
      </c>
      <c r="Y45" s="89">
        <f>SUM(Y8:Y43)</f>
        <v>7001.8316509999995</v>
      </c>
      <c r="Z45" s="26"/>
      <c r="AA45" s="98"/>
      <c r="AB45" s="143">
        <f>SUM(AB8:AB43)</f>
        <v>0</v>
      </c>
      <c r="AC45" s="98"/>
      <c r="AD45" s="144">
        <f>SUM(AD8:AD43)</f>
        <v>0</v>
      </c>
      <c r="AE45" s="158">
        <f>SUM(AE8:AE43)</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5:S39 S8:S9 S11 S15:S23 S25:S29 S31:S33 S41:S43 X35:X39 X8:X9 X11 X15:X23 X25:X29 X31:X33 X41:X43" xr:uid="{00000000-0002-0000-0700-000000000000}">
      <formula1>P8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E53"/>
  <sheetViews>
    <sheetView topLeftCell="B1" zoomScale="70" zoomScaleNormal="70" workbookViewId="0">
      <pane xSplit="8" ySplit="5" topLeftCell="J6" activePane="bottomRight" state="frozen"/>
      <selection activeCell="B1" sqref="B1"/>
      <selection pane="topRight" activeCell="J1" sqref="J1"/>
      <selection pane="bottomLeft" activeCell="B6" sqref="B6"/>
      <selection pane="bottomRight" activeCell="J6" sqref="J6"/>
    </sheetView>
  </sheetViews>
  <sheetFormatPr defaultRowHeight="15" x14ac:dyDescent="0.25"/>
  <cols>
    <col min="1" max="1" width="14.5703125" hidden="1" customWidth="1"/>
    <col min="2" max="2" width="18.140625" customWidth="1"/>
    <col min="3" max="3" width="22.7109375" customWidth="1"/>
    <col min="4" max="4" width="12.7109375" customWidth="1"/>
    <col min="5" max="5" width="55" customWidth="1"/>
    <col min="6" max="7" width="0" hidden="1" customWidth="1"/>
    <col min="8" max="8" width="18.7109375" hidden="1" customWidth="1"/>
    <col min="9" max="9" width="0" hidden="1" customWidth="1"/>
    <col min="10" max="10" width="13.42578125" customWidth="1"/>
    <col min="11" max="11" width="12.28515625" customWidth="1"/>
    <col min="12" max="12" width="10.85546875"/>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7.28515625" bestFit="1" customWidth="1"/>
    <col min="20" max="20" width="18.28515625" bestFit="1" customWidth="1"/>
    <col min="21" max="21" width="2.140625" customWidth="1"/>
    <col min="22" max="22" width="10.140625" customWidth="1"/>
    <col min="23" max="23" width="11.28515625" customWidth="1"/>
    <col min="24" max="24" width="14.7109375" customWidth="1"/>
    <col min="25" max="25" width="16.5703125" customWidth="1"/>
    <col min="26" max="26" width="1.7109375" customWidth="1"/>
    <col min="27" max="27" width="17" customWidth="1"/>
    <col min="28" max="28" width="21.28515625" customWidth="1"/>
    <col min="29" max="29" width="17" customWidth="1"/>
    <col min="30" max="30" width="21.28515625" customWidth="1"/>
    <col min="31" max="31" width="20.5703125" customWidth="1"/>
  </cols>
  <sheetData>
    <row r="3" spans="1:31" ht="16.5" thickBot="1" x14ac:dyDescent="0.3">
      <c r="B3" s="17" t="s">
        <v>428</v>
      </c>
      <c r="C3" s="19"/>
      <c r="D3" s="20"/>
      <c r="E3" s="21"/>
      <c r="F3" s="22"/>
      <c r="G3" s="22"/>
      <c r="H3" s="23"/>
      <c r="I3" s="22"/>
      <c r="J3" s="24"/>
      <c r="K3" s="22"/>
      <c r="L3" s="25"/>
      <c r="M3" s="24"/>
      <c r="N3" s="25"/>
      <c r="O3" s="26"/>
      <c r="P3" s="27"/>
      <c r="Q3" s="28"/>
      <c r="R3" s="24"/>
      <c r="S3" s="24"/>
      <c r="T3" s="24"/>
    </row>
    <row r="4" spans="1:31" ht="15.75" thickBot="1" x14ac:dyDescent="0.3">
      <c r="A4" s="29"/>
      <c r="B4" s="30"/>
      <c r="C4" s="31"/>
      <c r="D4" s="32"/>
      <c r="E4" s="33"/>
      <c r="F4" s="29"/>
      <c r="G4" s="29"/>
      <c r="H4" s="34"/>
      <c r="I4" s="29"/>
      <c r="J4" s="35"/>
      <c r="K4" s="262" t="s">
        <v>389</v>
      </c>
      <c r="L4" s="263"/>
      <c r="M4" s="263"/>
      <c r="N4" s="263"/>
      <c r="O4" s="263"/>
      <c r="P4" s="263"/>
      <c r="Q4" s="263"/>
      <c r="R4" s="263"/>
      <c r="S4" s="263"/>
      <c r="T4" s="264"/>
      <c r="V4" s="265" t="s">
        <v>390</v>
      </c>
      <c r="W4" s="266"/>
      <c r="X4" s="266"/>
      <c r="Y4" s="267"/>
      <c r="AA4" s="268" t="s">
        <v>391</v>
      </c>
      <c r="AB4" s="269"/>
      <c r="AC4" s="270" t="s">
        <v>394</v>
      </c>
      <c r="AD4" s="271"/>
      <c r="AE4" s="154" t="s">
        <v>392</v>
      </c>
    </row>
    <row r="5" spans="1:31" ht="75.75" thickBot="1" x14ac:dyDescent="0.3">
      <c r="A5" s="37" t="s">
        <v>378</v>
      </c>
      <c r="B5" s="38" t="s">
        <v>34</v>
      </c>
      <c r="C5" s="39" t="s">
        <v>6</v>
      </c>
      <c r="D5" s="39" t="s">
        <v>7</v>
      </c>
      <c r="E5" s="37" t="s">
        <v>8</v>
      </c>
      <c r="F5" s="37" t="s">
        <v>9</v>
      </c>
      <c r="G5" s="37" t="s">
        <v>10</v>
      </c>
      <c r="H5" s="40" t="s">
        <v>11</v>
      </c>
      <c r="I5" s="37" t="s">
        <v>12</v>
      </c>
      <c r="J5" s="37" t="s">
        <v>13</v>
      </c>
      <c r="K5" s="37" t="s">
        <v>14</v>
      </c>
      <c r="L5" s="41" t="s">
        <v>15</v>
      </c>
      <c r="M5" s="37" t="s">
        <v>16</v>
      </c>
      <c r="N5" s="41" t="s">
        <v>17</v>
      </c>
      <c r="O5" s="2"/>
      <c r="P5" s="3" t="s">
        <v>18</v>
      </c>
      <c r="Q5" s="4" t="s">
        <v>19</v>
      </c>
      <c r="R5" s="4" t="s">
        <v>20</v>
      </c>
      <c r="S5" s="78" t="s">
        <v>21</v>
      </c>
      <c r="T5" s="78" t="s">
        <v>22</v>
      </c>
      <c r="V5" s="93" t="s">
        <v>14</v>
      </c>
      <c r="W5" s="93" t="s">
        <v>15</v>
      </c>
      <c r="X5" s="93" t="s">
        <v>21</v>
      </c>
      <c r="Y5" s="93" t="s">
        <v>22</v>
      </c>
      <c r="AA5" s="99" t="s">
        <v>393</v>
      </c>
      <c r="AB5" s="99" t="s">
        <v>5</v>
      </c>
      <c r="AC5" s="102" t="s">
        <v>393</v>
      </c>
      <c r="AD5" s="102" t="s">
        <v>5</v>
      </c>
      <c r="AE5" s="154"/>
    </row>
    <row r="6" spans="1:31" x14ac:dyDescent="0.25">
      <c r="A6" s="42"/>
      <c r="B6" s="43"/>
      <c r="C6" s="44"/>
      <c r="D6" s="45"/>
      <c r="E6" s="46"/>
      <c r="F6" s="42"/>
      <c r="G6" s="42"/>
      <c r="H6" s="47"/>
      <c r="I6" s="42"/>
      <c r="J6" s="48"/>
      <c r="K6" s="42"/>
      <c r="L6" s="49"/>
      <c r="M6" s="48"/>
      <c r="N6" s="49"/>
      <c r="O6" s="26"/>
      <c r="P6" s="27"/>
      <c r="Q6" s="28"/>
      <c r="R6" s="50"/>
      <c r="S6" s="50"/>
      <c r="T6" s="50"/>
      <c r="AA6" s="98"/>
      <c r="AB6" s="98"/>
      <c r="AC6" s="98"/>
      <c r="AD6" s="98"/>
    </row>
    <row r="7" spans="1:31" ht="15.75" thickBot="1" x14ac:dyDescent="0.3">
      <c r="A7" s="42"/>
      <c r="B7" s="5" t="s">
        <v>34</v>
      </c>
      <c r="C7" s="6" t="s">
        <v>372</v>
      </c>
      <c r="D7" s="7" t="s">
        <v>379</v>
      </c>
      <c r="E7" s="8"/>
      <c r="F7" s="42"/>
      <c r="G7" s="42"/>
      <c r="H7" s="10"/>
      <c r="I7" s="42"/>
      <c r="J7" s="11"/>
      <c r="K7" s="11"/>
      <c r="L7" s="11"/>
      <c r="M7" s="11"/>
      <c r="N7" s="11"/>
      <c r="O7" s="26"/>
      <c r="P7" s="24"/>
      <c r="Q7" s="50"/>
      <c r="R7" s="50"/>
      <c r="S7" s="50"/>
      <c r="T7" s="50"/>
      <c r="AA7" s="98"/>
      <c r="AB7" s="98"/>
      <c r="AC7" s="98"/>
      <c r="AD7" s="98"/>
    </row>
    <row r="8" spans="1:31" ht="105.75" thickBot="1" x14ac:dyDescent="0.3">
      <c r="A8" s="42"/>
      <c r="B8" s="5" t="s">
        <v>34</v>
      </c>
      <c r="C8" s="6" t="s">
        <v>372</v>
      </c>
      <c r="D8" s="7" t="s">
        <v>25</v>
      </c>
      <c r="E8" s="8" t="s">
        <v>375</v>
      </c>
      <c r="F8" s="42"/>
      <c r="G8" s="42"/>
      <c r="H8" s="10">
        <v>9.1</v>
      </c>
      <c r="I8" s="42"/>
      <c r="J8" s="11" t="s">
        <v>376</v>
      </c>
      <c r="K8" s="12" t="s">
        <v>139</v>
      </c>
      <c r="L8" s="51">
        <v>1</v>
      </c>
      <c r="M8" s="13"/>
      <c r="N8" s="14"/>
      <c r="O8" s="26"/>
      <c r="P8" s="15" t="e">
        <f>SUMIF('[1]Planned Maint v6.2 CSV File'!A:A,J8,'[1]Planned Maint v6.2 CSV File'!I:I)</f>
        <v>#VALUE!</v>
      </c>
      <c r="Q8" s="16" t="e">
        <f>IF(J8="PROV SUM",N8,L8*P8)</f>
        <v>#VALUE!</v>
      </c>
      <c r="R8" s="52">
        <f>IF(J8="Prov Sum","",IF(MATCH(J8,'[1]Packet Rate Library'!J:J,0),VLOOKUP(J8,'[1]Packet Rate Library'!J:T,9,FALSE),""))</f>
        <v>0</v>
      </c>
      <c r="S8" s="53">
        <v>0</v>
      </c>
      <c r="T8" s="16">
        <f>IF(J8="SC024",N8,IF(ISERROR(S8),"",IF(J8="PROV SUM",N8,L8*S8)))</f>
        <v>0</v>
      </c>
      <c r="V8" s="12" t="s">
        <v>139</v>
      </c>
      <c r="W8" s="51">
        <v>1</v>
      </c>
      <c r="X8" s="53">
        <v>0</v>
      </c>
      <c r="Y8" s="91">
        <f>W8*X8</f>
        <v>0</v>
      </c>
      <c r="Z8" s="26"/>
      <c r="AA8" s="100">
        <v>0</v>
      </c>
      <c r="AB8" s="101">
        <f>Y8*AA8</f>
        <v>0</v>
      </c>
      <c r="AC8" s="103">
        <v>0</v>
      </c>
      <c r="AD8" s="104">
        <f>Y8*AC8</f>
        <v>0</v>
      </c>
      <c r="AE8" s="157">
        <f>AB8-AD8</f>
        <v>0</v>
      </c>
    </row>
    <row r="9" spans="1:31" ht="60.75" thickBot="1" x14ac:dyDescent="0.3">
      <c r="A9" s="42"/>
      <c r="B9" s="5" t="s">
        <v>34</v>
      </c>
      <c r="C9" s="6" t="s">
        <v>372</v>
      </c>
      <c r="D9" s="7" t="s">
        <v>25</v>
      </c>
      <c r="E9" s="8" t="s">
        <v>373</v>
      </c>
      <c r="F9" s="42"/>
      <c r="G9" s="42"/>
      <c r="H9" s="10">
        <v>9.1999999999999993</v>
      </c>
      <c r="I9" s="42"/>
      <c r="J9" s="11" t="s">
        <v>374</v>
      </c>
      <c r="K9" s="12" t="s">
        <v>79</v>
      </c>
      <c r="L9" s="51">
        <v>46.04</v>
      </c>
      <c r="M9" s="13">
        <v>10.86</v>
      </c>
      <c r="N9" s="13">
        <f>M9*L9</f>
        <v>499.99439999999998</v>
      </c>
      <c r="O9" s="26"/>
      <c r="P9" s="15" t="e">
        <f>SUMIF('[1]Planned Maint v6.2 CSV File'!A:A,J9,'[1]Planned Maint v6.2 CSV File'!I:I)</f>
        <v>#VALUE!</v>
      </c>
      <c r="Q9" s="16" t="e">
        <f>IF(J9="PROV SUM",N9,L9*P9)</f>
        <v>#VALUE!</v>
      </c>
      <c r="R9" s="52">
        <f>IF(J9="Prov Sum","",IF(MATCH(J9,'[1]Packet Rate Library'!J:J,0),VLOOKUP(J9,'[1]Packet Rate Library'!J:T,9,FALSE),""))</f>
        <v>0</v>
      </c>
      <c r="S9" s="53">
        <v>8.6880000000000006</v>
      </c>
      <c r="T9" s="16">
        <f>IF(J9="SC024",N9,IF(ISERROR(S9),"",IF(J9="PROV SUM",N9,L9*S9)))</f>
        <v>399.99552</v>
      </c>
      <c r="V9" s="12" t="s">
        <v>79</v>
      </c>
      <c r="W9" s="51">
        <v>46.04</v>
      </c>
      <c r="X9" s="53">
        <v>8.6880000000000006</v>
      </c>
      <c r="Y9" s="91">
        <f t="shared" ref="Y9:Y46" si="0">W9*X9</f>
        <v>399.99552</v>
      </c>
      <c r="Z9" s="26"/>
      <c r="AA9" s="100">
        <v>0</v>
      </c>
      <c r="AB9" s="101">
        <f t="shared" ref="AB9:AB49" si="1">Y9*AA9</f>
        <v>0</v>
      </c>
      <c r="AC9" s="103">
        <v>0</v>
      </c>
      <c r="AD9" s="104">
        <f t="shared" ref="AD9:AD49" si="2">Y9*AC9</f>
        <v>0</v>
      </c>
      <c r="AE9" s="157">
        <f t="shared" ref="AE9:AE51" si="3">AB9-AD9</f>
        <v>0</v>
      </c>
    </row>
    <row r="10" spans="1:31" ht="15.75" thickBot="1" x14ac:dyDescent="0.3">
      <c r="A10" s="22"/>
      <c r="B10" s="5" t="s">
        <v>34</v>
      </c>
      <c r="C10" s="6" t="s">
        <v>308</v>
      </c>
      <c r="D10" s="7" t="s">
        <v>379</v>
      </c>
      <c r="E10" s="8"/>
      <c r="F10" s="9"/>
      <c r="G10" s="9"/>
      <c r="H10" s="10"/>
      <c r="I10" s="9"/>
      <c r="J10" s="11"/>
      <c r="K10" s="12"/>
      <c r="L10" s="51"/>
      <c r="M10" s="11"/>
      <c r="N10" s="14"/>
      <c r="O10" s="26"/>
      <c r="P10" s="24"/>
      <c r="Q10" s="50"/>
      <c r="R10" s="50"/>
      <c r="S10" s="50"/>
      <c r="T10" s="50"/>
      <c r="V10" s="12"/>
      <c r="W10" s="51"/>
      <c r="X10" s="50"/>
      <c r="Y10" s="91">
        <f t="shared" si="0"/>
        <v>0</v>
      </c>
      <c r="Z10" s="26"/>
      <c r="AA10" s="100">
        <v>0</v>
      </c>
      <c r="AB10" s="101">
        <f t="shared" si="1"/>
        <v>0</v>
      </c>
      <c r="AC10" s="103">
        <v>0</v>
      </c>
      <c r="AD10" s="104">
        <f t="shared" si="2"/>
        <v>0</v>
      </c>
      <c r="AE10" s="157">
        <f t="shared" si="3"/>
        <v>0</v>
      </c>
    </row>
    <row r="11" spans="1:31" ht="30.75" thickBot="1" x14ac:dyDescent="0.3">
      <c r="A11" s="22"/>
      <c r="B11" s="5" t="s">
        <v>34</v>
      </c>
      <c r="C11" s="6" t="s">
        <v>308</v>
      </c>
      <c r="D11" s="7" t="s">
        <v>25</v>
      </c>
      <c r="E11" s="8" t="s">
        <v>309</v>
      </c>
      <c r="F11" s="9"/>
      <c r="G11" s="9"/>
      <c r="H11" s="10">
        <v>1.3</v>
      </c>
      <c r="I11" s="9"/>
      <c r="J11" s="11" t="s">
        <v>310</v>
      </c>
      <c r="K11" s="12" t="s">
        <v>311</v>
      </c>
      <c r="L11" s="51">
        <v>1</v>
      </c>
      <c r="M11" s="13">
        <v>234</v>
      </c>
      <c r="N11" s="14">
        <v>234</v>
      </c>
      <c r="O11" s="26"/>
      <c r="P11" s="15" t="e">
        <f>SUMIF('[1]Planned Maint v6.2 CSV File'!A:A,J11,'[1]Planned Maint v6.2 CSV File'!I:I)</f>
        <v>#VALUE!</v>
      </c>
      <c r="Q11" s="16" t="e">
        <f>IF(J11="PROV SUM",N11,L11*P11)</f>
        <v>#VALUE!</v>
      </c>
      <c r="R11" s="52">
        <f>IF(J11="Prov Sum","",IF(MATCH(J11,'[1]Packet Rate Library'!J:J,0),VLOOKUP(J11,'[1]Packet Rate Library'!J:T,9,FALSE),""))</f>
        <v>0</v>
      </c>
      <c r="S11" s="53">
        <v>222.29999999999998</v>
      </c>
      <c r="T11" s="16">
        <f>IF(J11="SC024",N11,IF(ISERROR(S11),"",IF(J11="PROV SUM",N11,L11*S11)))</f>
        <v>222.29999999999998</v>
      </c>
      <c r="V11" s="12" t="s">
        <v>311</v>
      </c>
      <c r="W11" s="51">
        <v>1</v>
      </c>
      <c r="X11" s="53">
        <v>222.29999999999998</v>
      </c>
      <c r="Y11" s="91">
        <f t="shared" si="0"/>
        <v>222.29999999999998</v>
      </c>
      <c r="Z11" s="26"/>
      <c r="AA11" s="100">
        <v>0</v>
      </c>
      <c r="AB11" s="101">
        <f t="shared" si="1"/>
        <v>0</v>
      </c>
      <c r="AC11" s="103">
        <v>0</v>
      </c>
      <c r="AD11" s="104">
        <f t="shared" si="2"/>
        <v>0</v>
      </c>
      <c r="AE11" s="157">
        <f t="shared" si="3"/>
        <v>0</v>
      </c>
    </row>
    <row r="12" spans="1:31" ht="15.75" thickBot="1" x14ac:dyDescent="0.3">
      <c r="A12" s="22"/>
      <c r="B12" s="5" t="s">
        <v>34</v>
      </c>
      <c r="C12" s="6" t="s">
        <v>285</v>
      </c>
      <c r="D12" s="7" t="s">
        <v>379</v>
      </c>
      <c r="E12" s="8"/>
      <c r="F12" s="9"/>
      <c r="G12" s="9"/>
      <c r="H12" s="10"/>
      <c r="I12" s="9"/>
      <c r="J12" s="11"/>
      <c r="K12" s="12"/>
      <c r="L12" s="51"/>
      <c r="M12" s="11"/>
      <c r="N12" s="14"/>
      <c r="O12" s="26"/>
      <c r="P12" s="24"/>
      <c r="Q12" s="50"/>
      <c r="R12" s="50"/>
      <c r="S12" s="50"/>
      <c r="T12" s="50"/>
      <c r="V12" s="12"/>
      <c r="W12" s="51"/>
      <c r="X12" s="50"/>
      <c r="Y12" s="91"/>
      <c r="Z12" s="26"/>
      <c r="AA12" s="100"/>
      <c r="AB12" s="101"/>
      <c r="AC12" s="103"/>
      <c r="AD12" s="104"/>
      <c r="AE12" s="157">
        <f t="shared" si="3"/>
        <v>0</v>
      </c>
    </row>
    <row r="13" spans="1:31" ht="15.75" thickBot="1" x14ac:dyDescent="0.3">
      <c r="A13" s="22"/>
      <c r="B13" s="5" t="s">
        <v>34</v>
      </c>
      <c r="C13" s="6"/>
      <c r="D13" s="7"/>
      <c r="E13" s="8"/>
      <c r="F13" s="9"/>
      <c r="G13" s="9"/>
      <c r="H13" s="10"/>
      <c r="I13" s="9"/>
      <c r="J13" s="11"/>
      <c r="K13" s="12"/>
      <c r="L13" s="51"/>
      <c r="M13" s="13"/>
      <c r="N13" s="14"/>
      <c r="O13" s="26"/>
      <c r="P13" s="24"/>
      <c r="Q13" s="50"/>
      <c r="R13" s="50"/>
      <c r="S13" s="50"/>
      <c r="T13" s="50"/>
      <c r="V13" s="12"/>
      <c r="W13" s="51"/>
      <c r="X13" s="50"/>
      <c r="Y13" s="91"/>
      <c r="Z13" s="26"/>
      <c r="AA13" s="100"/>
      <c r="AB13" s="101"/>
      <c r="AC13" s="103"/>
      <c r="AD13" s="104"/>
      <c r="AE13" s="157">
        <f t="shared" si="3"/>
        <v>0</v>
      </c>
    </row>
    <row r="14" spans="1:31" ht="76.5" thickBot="1" x14ac:dyDescent="0.3">
      <c r="A14" s="22"/>
      <c r="B14" s="5" t="s">
        <v>34</v>
      </c>
      <c r="C14" s="54" t="s">
        <v>189</v>
      </c>
      <c r="D14" s="7" t="s">
        <v>379</v>
      </c>
      <c r="E14" s="153" t="s">
        <v>524</v>
      </c>
      <c r="F14" s="9"/>
      <c r="G14" s="9"/>
      <c r="H14" s="10"/>
      <c r="I14" s="9"/>
      <c r="J14" s="11"/>
      <c r="K14" s="12"/>
      <c r="L14" s="51"/>
      <c r="M14" s="11"/>
      <c r="N14" s="51"/>
      <c r="O14" s="26"/>
      <c r="P14" s="35"/>
      <c r="Q14" s="55"/>
      <c r="R14" s="55"/>
      <c r="S14" s="55"/>
      <c r="T14" s="55"/>
      <c r="V14" s="12"/>
      <c r="W14" s="51"/>
      <c r="X14" s="55"/>
      <c r="Y14" s="91"/>
      <c r="Z14" s="26"/>
      <c r="AA14" s="100"/>
      <c r="AB14" s="101"/>
      <c r="AC14" s="103"/>
      <c r="AD14" s="104"/>
      <c r="AE14" s="157">
        <f t="shared" si="3"/>
        <v>0</v>
      </c>
    </row>
    <row r="15" spans="1:31" ht="60.75" thickBot="1" x14ac:dyDescent="0.3">
      <c r="A15" s="22"/>
      <c r="B15" s="5" t="s">
        <v>34</v>
      </c>
      <c r="C15" s="54" t="s">
        <v>189</v>
      </c>
      <c r="D15" s="7" t="s">
        <v>25</v>
      </c>
      <c r="E15" s="8" t="s">
        <v>192</v>
      </c>
      <c r="F15" s="9"/>
      <c r="G15" s="9"/>
      <c r="H15" s="10">
        <v>6.83</v>
      </c>
      <c r="I15" s="9"/>
      <c r="J15" s="11" t="s">
        <v>193</v>
      </c>
      <c r="K15" s="12" t="s">
        <v>139</v>
      </c>
      <c r="L15" s="51">
        <v>3</v>
      </c>
      <c r="M15" s="13">
        <v>18.93</v>
      </c>
      <c r="N15" s="51">
        <v>56.79</v>
      </c>
      <c r="O15" s="26"/>
      <c r="P15" s="15" t="e">
        <f>SUMIF('[1]Planned Maint v6.2 CSV File'!A:A,J15,'[1]Planned Maint v6.2 CSV File'!I:I)</f>
        <v>#VALUE!</v>
      </c>
      <c r="Q15" s="16" t="e">
        <f t="shared" ref="Q15:Q20" si="4">IF(J15="PROV SUM",N15,L15*P15)</f>
        <v>#VALUE!</v>
      </c>
      <c r="R15" s="52">
        <f>IF(J15="Prov Sum","",IF(MATCH(J15,'[1]Packet Rate Library'!J:J,0),VLOOKUP(J15,'[1]Packet Rate Library'!J:T,9,FALSE),""))</f>
        <v>0</v>
      </c>
      <c r="S15" s="53">
        <v>13.72425</v>
      </c>
      <c r="T15" s="16">
        <f t="shared" ref="T15:T20" si="5">IF(J15="SC024",N15,IF(ISERROR(S15),"",IF(J15="PROV SUM",N15,L15*S15)))</f>
        <v>41.172750000000001</v>
      </c>
      <c r="V15" s="12" t="s">
        <v>139</v>
      </c>
      <c r="W15" s="51">
        <v>3</v>
      </c>
      <c r="X15" s="53">
        <v>13.72425</v>
      </c>
      <c r="Y15" s="91">
        <f t="shared" si="0"/>
        <v>41.172750000000001</v>
      </c>
      <c r="Z15" s="26"/>
      <c r="AA15" s="100">
        <v>0</v>
      </c>
      <c r="AB15" s="101">
        <f t="shared" si="1"/>
        <v>0</v>
      </c>
      <c r="AC15" s="103">
        <v>0</v>
      </c>
      <c r="AD15" s="104">
        <f t="shared" si="2"/>
        <v>0</v>
      </c>
      <c r="AE15" s="157">
        <f t="shared" si="3"/>
        <v>0</v>
      </c>
    </row>
    <row r="16" spans="1:31" ht="45.75" thickBot="1" x14ac:dyDescent="0.3">
      <c r="A16" s="22"/>
      <c r="B16" s="5" t="s">
        <v>34</v>
      </c>
      <c r="C16" s="54" t="s">
        <v>189</v>
      </c>
      <c r="D16" s="7" t="s">
        <v>25</v>
      </c>
      <c r="E16" s="8" t="s">
        <v>337</v>
      </c>
      <c r="F16" s="9"/>
      <c r="G16" s="9"/>
      <c r="H16" s="10">
        <v>6.91</v>
      </c>
      <c r="I16" s="9"/>
      <c r="J16" s="11" t="s">
        <v>338</v>
      </c>
      <c r="K16" s="12" t="s">
        <v>79</v>
      </c>
      <c r="L16" s="51">
        <v>2</v>
      </c>
      <c r="M16" s="13">
        <v>20.13</v>
      </c>
      <c r="N16" s="51">
        <v>40.26</v>
      </c>
      <c r="O16" s="26"/>
      <c r="P16" s="15" t="e">
        <f>SUMIF('[1]Planned Maint v6.2 CSV File'!A:A,J16,'[1]Planned Maint v6.2 CSV File'!I:I)</f>
        <v>#VALUE!</v>
      </c>
      <c r="Q16" s="16" t="e">
        <f t="shared" si="4"/>
        <v>#VALUE!</v>
      </c>
      <c r="R16" s="52">
        <f>IF(J16="Prov Sum","",IF(MATCH(J16,'[1]Packet Rate Library'!J:J,0),VLOOKUP(J16,'[1]Packet Rate Library'!J:T,9,FALSE),""))</f>
        <v>0</v>
      </c>
      <c r="S16" s="53">
        <v>14.594249999999999</v>
      </c>
      <c r="T16" s="16">
        <f t="shared" si="5"/>
        <v>29.188499999999998</v>
      </c>
      <c r="V16" s="12" t="s">
        <v>79</v>
      </c>
      <c r="W16" s="51">
        <v>2</v>
      </c>
      <c r="X16" s="53">
        <v>14.594249999999999</v>
      </c>
      <c r="Y16" s="91">
        <f t="shared" si="0"/>
        <v>29.188499999999998</v>
      </c>
      <c r="Z16" s="26"/>
      <c r="AA16" s="100">
        <v>0</v>
      </c>
      <c r="AB16" s="101">
        <f t="shared" si="1"/>
        <v>0</v>
      </c>
      <c r="AC16" s="103">
        <v>0</v>
      </c>
      <c r="AD16" s="104">
        <f t="shared" si="2"/>
        <v>0</v>
      </c>
      <c r="AE16" s="157">
        <f t="shared" si="3"/>
        <v>0</v>
      </c>
    </row>
    <row r="17" spans="1:31" ht="60.75" thickBot="1" x14ac:dyDescent="0.3">
      <c r="A17" s="22"/>
      <c r="B17" s="5" t="s">
        <v>34</v>
      </c>
      <c r="C17" s="54" t="s">
        <v>189</v>
      </c>
      <c r="D17" s="7" t="s">
        <v>25</v>
      </c>
      <c r="E17" s="8" t="s">
        <v>221</v>
      </c>
      <c r="F17" s="9"/>
      <c r="G17" s="9"/>
      <c r="H17" s="10">
        <v>6.1860000000000301</v>
      </c>
      <c r="I17" s="9"/>
      <c r="J17" s="11" t="s">
        <v>222</v>
      </c>
      <c r="K17" s="12" t="s">
        <v>79</v>
      </c>
      <c r="L17" s="51">
        <v>8</v>
      </c>
      <c r="M17" s="13">
        <v>11.63</v>
      </c>
      <c r="N17" s="51">
        <v>93.04</v>
      </c>
      <c r="O17" s="26"/>
      <c r="P17" s="15" t="e">
        <f>SUMIF('[1]Planned Maint v6.2 CSV File'!A:A,J17,'[1]Planned Maint v6.2 CSV File'!I:I)</f>
        <v>#VALUE!</v>
      </c>
      <c r="Q17" s="16" t="e">
        <f t="shared" si="4"/>
        <v>#VALUE!</v>
      </c>
      <c r="R17" s="52">
        <f>IF(J17="Prov Sum","",IF(MATCH(J17,'[1]Packet Rate Library'!J:J,0),VLOOKUP(J17,'[1]Packet Rate Library'!J:T,9,FALSE),""))</f>
        <v>0</v>
      </c>
      <c r="S17" s="53">
        <v>9.8855000000000004</v>
      </c>
      <c r="T17" s="16">
        <f t="shared" si="5"/>
        <v>79.084000000000003</v>
      </c>
      <c r="V17" s="12" t="s">
        <v>79</v>
      </c>
      <c r="W17" s="51">
        <v>8</v>
      </c>
      <c r="X17" s="53">
        <v>9.8855000000000004</v>
      </c>
      <c r="Y17" s="91">
        <f t="shared" si="0"/>
        <v>79.084000000000003</v>
      </c>
      <c r="Z17" s="26"/>
      <c r="AA17" s="100">
        <v>0</v>
      </c>
      <c r="AB17" s="101">
        <f t="shared" si="1"/>
        <v>0</v>
      </c>
      <c r="AC17" s="103">
        <v>0</v>
      </c>
      <c r="AD17" s="104">
        <f t="shared" si="2"/>
        <v>0</v>
      </c>
      <c r="AE17" s="157">
        <f t="shared" si="3"/>
        <v>0</v>
      </c>
    </row>
    <row r="18" spans="1:31" ht="45.75" thickBot="1" x14ac:dyDescent="0.3">
      <c r="A18" s="22"/>
      <c r="B18" s="5" t="s">
        <v>34</v>
      </c>
      <c r="C18" s="54" t="s">
        <v>189</v>
      </c>
      <c r="D18" s="7" t="s">
        <v>25</v>
      </c>
      <c r="E18" s="8" t="s">
        <v>415</v>
      </c>
      <c r="F18" s="9"/>
      <c r="G18" s="9"/>
      <c r="H18" s="10">
        <v>6.2360000000000504</v>
      </c>
      <c r="I18" s="9"/>
      <c r="J18" s="11" t="s">
        <v>251</v>
      </c>
      <c r="K18" s="12" t="s">
        <v>79</v>
      </c>
      <c r="L18" s="51">
        <v>20</v>
      </c>
      <c r="M18" s="13">
        <v>25.87</v>
      </c>
      <c r="N18" s="51">
        <v>517.4</v>
      </c>
      <c r="O18" s="26"/>
      <c r="P18" s="15" t="e">
        <f>SUMIF('[1]Planned Maint v6.2 CSV File'!A:A,J18,'[1]Planned Maint v6.2 CSV File'!I:I)</f>
        <v>#VALUE!</v>
      </c>
      <c r="Q18" s="16" t="e">
        <f t="shared" si="4"/>
        <v>#VALUE!</v>
      </c>
      <c r="R18" s="52">
        <f>IF(J18="Prov Sum","",IF(MATCH(J18,'[1]Packet Rate Library'!J:J,0),VLOOKUP(J18,'[1]Packet Rate Library'!J:T,9,FALSE),""))</f>
        <v>0</v>
      </c>
      <c r="S18" s="53">
        <v>21.9895</v>
      </c>
      <c r="T18" s="16">
        <f t="shared" si="5"/>
        <v>439.78999999999996</v>
      </c>
      <c r="V18" s="12" t="s">
        <v>79</v>
      </c>
      <c r="W18" s="51">
        <v>20</v>
      </c>
      <c r="X18" s="53">
        <v>21.9895</v>
      </c>
      <c r="Y18" s="91">
        <f t="shared" si="0"/>
        <v>439.78999999999996</v>
      </c>
      <c r="Z18" s="26"/>
      <c r="AA18" s="100">
        <v>0</v>
      </c>
      <c r="AB18" s="101">
        <f t="shared" si="1"/>
        <v>0</v>
      </c>
      <c r="AC18" s="103">
        <v>0</v>
      </c>
      <c r="AD18" s="104">
        <f t="shared" si="2"/>
        <v>0</v>
      </c>
      <c r="AE18" s="157">
        <f t="shared" si="3"/>
        <v>0</v>
      </c>
    </row>
    <row r="19" spans="1:31" ht="45.75" thickBot="1" x14ac:dyDescent="0.3">
      <c r="A19" s="22"/>
      <c r="B19" s="5" t="s">
        <v>34</v>
      </c>
      <c r="C19" s="54" t="s">
        <v>189</v>
      </c>
      <c r="D19" s="7" t="s">
        <v>25</v>
      </c>
      <c r="E19" s="8" t="s">
        <v>416</v>
      </c>
      <c r="F19" s="9"/>
      <c r="G19" s="9"/>
      <c r="H19" s="10">
        <v>6.2370000000000498</v>
      </c>
      <c r="I19" s="9"/>
      <c r="J19" s="11" t="s">
        <v>253</v>
      </c>
      <c r="K19" s="12" t="s">
        <v>104</v>
      </c>
      <c r="L19" s="51">
        <v>15</v>
      </c>
      <c r="M19" s="13">
        <v>6.28</v>
      </c>
      <c r="N19" s="51">
        <v>94.2</v>
      </c>
      <c r="O19" s="26"/>
      <c r="P19" s="15" t="e">
        <f>SUMIF('[1]Planned Maint v6.2 CSV File'!A:A,J19,'[1]Planned Maint v6.2 CSV File'!I:I)</f>
        <v>#VALUE!</v>
      </c>
      <c r="Q19" s="16" t="e">
        <f t="shared" si="4"/>
        <v>#VALUE!</v>
      </c>
      <c r="R19" s="52">
        <f>IF(J19="Prov Sum","",IF(MATCH(J19,'[1]Packet Rate Library'!J:J,0),VLOOKUP(J19,'[1]Packet Rate Library'!J:T,9,FALSE),""))</f>
        <v>0</v>
      </c>
      <c r="S19" s="53">
        <v>5.3380000000000001</v>
      </c>
      <c r="T19" s="16">
        <f t="shared" si="5"/>
        <v>80.070000000000007</v>
      </c>
      <c r="V19" s="12" t="s">
        <v>104</v>
      </c>
      <c r="W19" s="51">
        <v>15</v>
      </c>
      <c r="X19" s="53">
        <v>5.3380000000000001</v>
      </c>
      <c r="Y19" s="91">
        <f t="shared" si="0"/>
        <v>80.070000000000007</v>
      </c>
      <c r="Z19" s="26"/>
      <c r="AA19" s="100">
        <v>0</v>
      </c>
      <c r="AB19" s="101">
        <f t="shared" si="1"/>
        <v>0</v>
      </c>
      <c r="AC19" s="103">
        <v>0</v>
      </c>
      <c r="AD19" s="104">
        <f t="shared" si="2"/>
        <v>0</v>
      </c>
      <c r="AE19" s="157">
        <f t="shared" si="3"/>
        <v>0</v>
      </c>
    </row>
    <row r="20" spans="1:31" ht="60.75" thickBot="1" x14ac:dyDescent="0.3">
      <c r="A20" s="22"/>
      <c r="B20" s="5" t="s">
        <v>34</v>
      </c>
      <c r="C20" s="54" t="s">
        <v>189</v>
      </c>
      <c r="D20" s="7" t="s">
        <v>25</v>
      </c>
      <c r="E20" s="8" t="s">
        <v>417</v>
      </c>
      <c r="F20" s="9"/>
      <c r="G20" s="9"/>
      <c r="H20" s="10">
        <v>6.2380000000000502</v>
      </c>
      <c r="I20" s="9"/>
      <c r="J20" s="11" t="s">
        <v>255</v>
      </c>
      <c r="K20" s="12" t="s">
        <v>139</v>
      </c>
      <c r="L20" s="51">
        <v>2</v>
      </c>
      <c r="M20" s="13">
        <v>20.71</v>
      </c>
      <c r="N20" s="51">
        <v>41.42</v>
      </c>
      <c r="O20" s="26"/>
      <c r="P20" s="15" t="e">
        <f>SUMIF('[1]Planned Maint v6.2 CSV File'!A:A,J20,'[1]Planned Maint v6.2 CSV File'!I:I)</f>
        <v>#VALUE!</v>
      </c>
      <c r="Q20" s="16" t="e">
        <f t="shared" si="4"/>
        <v>#VALUE!</v>
      </c>
      <c r="R20" s="52">
        <f>IF(J20="Prov Sum","",IF(MATCH(J20,'[1]Packet Rate Library'!J:J,0),VLOOKUP(J20,'[1]Packet Rate Library'!J:T,9,FALSE),""))</f>
        <v>0</v>
      </c>
      <c r="S20" s="53">
        <v>17.6035</v>
      </c>
      <c r="T20" s="16">
        <f t="shared" si="5"/>
        <v>35.207000000000001</v>
      </c>
      <c r="V20" s="12" t="s">
        <v>139</v>
      </c>
      <c r="W20" s="51">
        <v>2</v>
      </c>
      <c r="X20" s="53">
        <v>17.6035</v>
      </c>
      <c r="Y20" s="91">
        <f t="shared" si="0"/>
        <v>35.207000000000001</v>
      </c>
      <c r="Z20" s="26"/>
      <c r="AA20" s="100">
        <v>0</v>
      </c>
      <c r="AB20" s="101">
        <f t="shared" si="1"/>
        <v>0</v>
      </c>
      <c r="AC20" s="103">
        <v>0</v>
      </c>
      <c r="AD20" s="104">
        <f t="shared" si="2"/>
        <v>0</v>
      </c>
      <c r="AE20" s="157">
        <f t="shared" si="3"/>
        <v>0</v>
      </c>
    </row>
    <row r="21" spans="1:31" ht="15.75" thickBot="1" x14ac:dyDescent="0.3">
      <c r="A21" s="22"/>
      <c r="B21" s="5" t="s">
        <v>34</v>
      </c>
      <c r="C21" s="54" t="s">
        <v>72</v>
      </c>
      <c r="D21" s="7" t="s">
        <v>379</v>
      </c>
      <c r="E21" s="8"/>
      <c r="F21" s="9"/>
      <c r="G21" s="9"/>
      <c r="H21" s="10"/>
      <c r="I21" s="9"/>
      <c r="J21" s="11"/>
      <c r="K21" s="12"/>
      <c r="L21" s="51"/>
      <c r="M21" s="11"/>
      <c r="N21" s="51"/>
      <c r="O21" s="56"/>
      <c r="P21" s="35"/>
      <c r="Q21" s="55"/>
      <c r="R21" s="55"/>
      <c r="S21" s="55"/>
      <c r="T21" s="55"/>
      <c r="V21" s="12"/>
      <c r="W21" s="51"/>
      <c r="X21" s="55"/>
      <c r="Y21" s="91">
        <f t="shared" si="0"/>
        <v>0</v>
      </c>
      <c r="Z21" s="26"/>
      <c r="AA21" s="100">
        <v>0</v>
      </c>
      <c r="AB21" s="101">
        <f t="shared" si="1"/>
        <v>0</v>
      </c>
      <c r="AC21" s="103">
        <v>0</v>
      </c>
      <c r="AD21" s="104">
        <f t="shared" si="2"/>
        <v>0</v>
      </c>
      <c r="AE21" s="157">
        <f t="shared" si="3"/>
        <v>0</v>
      </c>
    </row>
    <row r="22" spans="1:31" ht="60.75" thickBot="1" x14ac:dyDescent="0.3">
      <c r="A22" s="22"/>
      <c r="B22" s="5" t="s">
        <v>34</v>
      </c>
      <c r="C22" s="54" t="s">
        <v>72</v>
      </c>
      <c r="D22" s="7" t="s">
        <v>25</v>
      </c>
      <c r="E22" s="8" t="s">
        <v>429</v>
      </c>
      <c r="F22" s="9"/>
      <c r="G22" s="9"/>
      <c r="H22" s="10">
        <v>3.67</v>
      </c>
      <c r="I22" s="9"/>
      <c r="J22" s="11" t="s">
        <v>113</v>
      </c>
      <c r="K22" s="12" t="s">
        <v>79</v>
      </c>
      <c r="L22" s="51">
        <v>6</v>
      </c>
      <c r="M22" s="13">
        <v>85.24</v>
      </c>
      <c r="N22" s="51">
        <v>511.44</v>
      </c>
      <c r="O22" s="56"/>
      <c r="P22" s="15" t="e">
        <f>SUMIF('[1]Planned Maint v6.2 CSV File'!A:A,J22,'[1]Planned Maint v6.2 CSV File'!I:I)</f>
        <v>#VALUE!</v>
      </c>
      <c r="Q22" s="16" t="e">
        <f>IF(J22="PROV SUM",N22,L22*P22)</f>
        <v>#VALUE!</v>
      </c>
      <c r="R22" s="52">
        <f>IF(J22="Prov Sum","",IF(MATCH(J22,'[1]Packet Rate Library'!J:J,0),VLOOKUP(J22,'[1]Packet Rate Library'!J:T,9,FALSE),""))</f>
        <v>0</v>
      </c>
      <c r="S22" s="53">
        <v>68.191999999999993</v>
      </c>
      <c r="T22" s="16">
        <f>IF(J22="SC024",N22,IF(ISERROR(S22),"",IF(J22="PROV SUM",N22,L22*S22)))</f>
        <v>409.15199999999993</v>
      </c>
      <c r="V22" s="12" t="s">
        <v>79</v>
      </c>
      <c r="W22" s="51">
        <v>6</v>
      </c>
      <c r="X22" s="53">
        <v>68.191999999999993</v>
      </c>
      <c r="Y22" s="91">
        <f t="shared" si="0"/>
        <v>409.15199999999993</v>
      </c>
      <c r="Z22" s="26"/>
      <c r="AA22" s="100">
        <v>0</v>
      </c>
      <c r="AB22" s="101">
        <f t="shared" si="1"/>
        <v>0</v>
      </c>
      <c r="AC22" s="103">
        <v>0</v>
      </c>
      <c r="AD22" s="104">
        <f t="shared" si="2"/>
        <v>0</v>
      </c>
      <c r="AE22" s="157">
        <f t="shared" si="3"/>
        <v>0</v>
      </c>
    </row>
    <row r="23" spans="1:31" ht="90.75" thickBot="1" x14ac:dyDescent="0.3">
      <c r="A23" s="22"/>
      <c r="B23" s="5" t="s">
        <v>34</v>
      </c>
      <c r="C23" s="54" t="s">
        <v>72</v>
      </c>
      <c r="D23" s="7" t="s">
        <v>25</v>
      </c>
      <c r="E23" s="8" t="s">
        <v>118</v>
      </c>
      <c r="F23" s="9"/>
      <c r="G23" s="9"/>
      <c r="H23" s="10">
        <v>3.74000000000001</v>
      </c>
      <c r="I23" s="9"/>
      <c r="J23" s="11" t="s">
        <v>119</v>
      </c>
      <c r="K23" s="12" t="s">
        <v>79</v>
      </c>
      <c r="L23" s="51">
        <v>30</v>
      </c>
      <c r="M23" s="13">
        <v>30.56</v>
      </c>
      <c r="N23" s="51">
        <v>916.8</v>
      </c>
      <c r="O23" s="56"/>
      <c r="P23" s="15" t="e">
        <f>SUMIF('[1]Planned Maint v6.2 CSV File'!A:A,J23,'[1]Planned Maint v6.2 CSV File'!I:I)</f>
        <v>#VALUE!</v>
      </c>
      <c r="Q23" s="16" t="e">
        <f>IF(J23="PROV SUM",N23,L23*P23)</f>
        <v>#VALUE!</v>
      </c>
      <c r="R23" s="52">
        <f>IF(J23="Prov Sum","",IF(MATCH(J23,'[1]Packet Rate Library'!J:J,0),VLOOKUP(J23,'[1]Packet Rate Library'!J:T,9,FALSE),""))</f>
        <v>0</v>
      </c>
      <c r="S23" s="53">
        <v>24.448</v>
      </c>
      <c r="T23" s="16">
        <f>IF(J23="SC024",N23,IF(ISERROR(S23),"",IF(J23="PROV SUM",N23,L23*S23)))</f>
        <v>733.44</v>
      </c>
      <c r="V23" s="12" t="s">
        <v>79</v>
      </c>
      <c r="W23" s="51">
        <v>30</v>
      </c>
      <c r="X23" s="53">
        <v>24.448</v>
      </c>
      <c r="Y23" s="91">
        <f t="shared" si="0"/>
        <v>733.44</v>
      </c>
      <c r="Z23" s="26"/>
      <c r="AA23" s="100">
        <v>0</v>
      </c>
      <c r="AB23" s="101">
        <f t="shared" si="1"/>
        <v>0</v>
      </c>
      <c r="AC23" s="103">
        <v>0</v>
      </c>
      <c r="AD23" s="104">
        <f t="shared" si="2"/>
        <v>0</v>
      </c>
      <c r="AE23" s="157">
        <f t="shared" si="3"/>
        <v>0</v>
      </c>
    </row>
    <row r="24" spans="1:31" ht="165.75" thickBot="1" x14ac:dyDescent="0.3">
      <c r="A24" s="22"/>
      <c r="B24" s="5" t="s">
        <v>34</v>
      </c>
      <c r="C24" s="54" t="s">
        <v>72</v>
      </c>
      <c r="D24" s="7" t="s">
        <v>25</v>
      </c>
      <c r="E24" s="8" t="s">
        <v>105</v>
      </c>
      <c r="F24" s="9"/>
      <c r="G24" s="9"/>
      <c r="H24" s="10">
        <v>3.1799999999999899</v>
      </c>
      <c r="I24" s="9"/>
      <c r="J24" s="11" t="s">
        <v>106</v>
      </c>
      <c r="K24" s="12" t="s">
        <v>79</v>
      </c>
      <c r="L24" s="51">
        <v>6</v>
      </c>
      <c r="M24" s="13">
        <v>10.17</v>
      </c>
      <c r="N24" s="51">
        <v>61.02</v>
      </c>
      <c r="O24" s="56"/>
      <c r="P24" s="15" t="e">
        <f>SUMIF('[1]Planned Maint v6.2 CSV File'!A:A,J24,'[1]Planned Maint v6.2 CSV File'!I:I)</f>
        <v>#VALUE!</v>
      </c>
      <c r="Q24" s="16" t="e">
        <f>IF(J24="PROV SUM",N24,L24*P24)</f>
        <v>#VALUE!</v>
      </c>
      <c r="R24" s="52">
        <f>IF(J24="Prov Sum","",IF(MATCH(J24,'[1]Packet Rate Library'!J:J,0),VLOOKUP(J24,'[1]Packet Rate Library'!J:T,9,FALSE),""))</f>
        <v>0</v>
      </c>
      <c r="S24" s="53">
        <v>8.136000000000001</v>
      </c>
      <c r="T24" s="16">
        <f>IF(J24="SC024",N24,IF(ISERROR(S24),"",IF(J24="PROV SUM",N24,L24*S24)))</f>
        <v>48.816000000000003</v>
      </c>
      <c r="V24" s="12" t="s">
        <v>79</v>
      </c>
      <c r="W24" s="51">
        <v>6</v>
      </c>
      <c r="X24" s="53">
        <v>8.136000000000001</v>
      </c>
      <c r="Y24" s="91">
        <f t="shared" si="0"/>
        <v>48.816000000000003</v>
      </c>
      <c r="Z24" s="26"/>
      <c r="AA24" s="100">
        <v>0</v>
      </c>
      <c r="AB24" s="101">
        <f t="shared" si="1"/>
        <v>0</v>
      </c>
      <c r="AC24" s="103">
        <v>0</v>
      </c>
      <c r="AD24" s="104">
        <f t="shared" si="2"/>
        <v>0</v>
      </c>
      <c r="AE24" s="157">
        <f t="shared" si="3"/>
        <v>0</v>
      </c>
    </row>
    <row r="25" spans="1:31" ht="30.75" thickBot="1" x14ac:dyDescent="0.3">
      <c r="A25" s="22"/>
      <c r="B25" s="5" t="s">
        <v>34</v>
      </c>
      <c r="C25" s="54" t="s">
        <v>72</v>
      </c>
      <c r="D25" s="7" t="s">
        <v>25</v>
      </c>
      <c r="E25" s="8" t="s">
        <v>122</v>
      </c>
      <c r="F25" s="9"/>
      <c r="G25" s="9"/>
      <c r="H25" s="10">
        <v>3.1889999999999898</v>
      </c>
      <c r="I25" s="9"/>
      <c r="J25" s="11" t="s">
        <v>123</v>
      </c>
      <c r="K25" s="12" t="s">
        <v>104</v>
      </c>
      <c r="L25" s="51">
        <v>10</v>
      </c>
      <c r="M25" s="13">
        <v>5.58</v>
      </c>
      <c r="N25" s="51">
        <v>55.8</v>
      </c>
      <c r="O25" s="56"/>
      <c r="P25" s="15" t="e">
        <f>SUMIF('[1]Planned Maint v6.2 CSV File'!A:A,J25,'[1]Planned Maint v6.2 CSV File'!I:I)</f>
        <v>#VALUE!</v>
      </c>
      <c r="Q25" s="16" t="e">
        <f>IF(J25="PROV SUM",N25,L25*P25)</f>
        <v>#VALUE!</v>
      </c>
      <c r="R25" s="52">
        <f>IF(J25="Prov Sum","",IF(MATCH(J25,'[1]Packet Rate Library'!J:J,0),VLOOKUP(J25,'[1]Packet Rate Library'!J:T,9,FALSE),""))</f>
        <v>0</v>
      </c>
      <c r="S25" s="53">
        <v>4.4640000000000004</v>
      </c>
      <c r="T25" s="16">
        <f>IF(J25="SC024",N25,IF(ISERROR(S25),"",IF(J25="PROV SUM",N25,L25*S25)))</f>
        <v>44.64</v>
      </c>
      <c r="V25" s="12" t="s">
        <v>104</v>
      </c>
      <c r="W25" s="51">
        <v>10</v>
      </c>
      <c r="X25" s="53">
        <v>4.4640000000000004</v>
      </c>
      <c r="Y25" s="91">
        <f t="shared" si="0"/>
        <v>44.64</v>
      </c>
      <c r="Z25" s="26"/>
      <c r="AA25" s="100">
        <v>0</v>
      </c>
      <c r="AB25" s="101">
        <f t="shared" si="1"/>
        <v>0</v>
      </c>
      <c r="AC25" s="103">
        <v>0</v>
      </c>
      <c r="AD25" s="104">
        <f t="shared" si="2"/>
        <v>0</v>
      </c>
      <c r="AE25" s="157">
        <f t="shared" si="3"/>
        <v>0</v>
      </c>
    </row>
    <row r="26" spans="1:31" ht="15.75" thickBot="1" x14ac:dyDescent="0.3">
      <c r="A26" s="22"/>
      <c r="B26" s="5" t="s">
        <v>34</v>
      </c>
      <c r="C26" s="54" t="s">
        <v>164</v>
      </c>
      <c r="D26" s="7" t="s">
        <v>379</v>
      </c>
      <c r="E26" s="8"/>
      <c r="F26" s="9"/>
      <c r="G26" s="9"/>
      <c r="H26" s="10"/>
      <c r="I26" s="9"/>
      <c r="J26" s="11"/>
      <c r="K26" s="12"/>
      <c r="L26" s="51"/>
      <c r="M26" s="11"/>
      <c r="N26" s="51"/>
      <c r="O26" s="56"/>
      <c r="P26" s="35"/>
      <c r="Q26" s="55"/>
      <c r="R26" s="55"/>
      <c r="S26" s="55"/>
      <c r="T26" s="55"/>
      <c r="V26" s="12"/>
      <c r="W26" s="51"/>
      <c r="X26" s="55"/>
      <c r="Y26" s="91">
        <f t="shared" si="0"/>
        <v>0</v>
      </c>
      <c r="Z26" s="26"/>
      <c r="AA26" s="100">
        <v>0</v>
      </c>
      <c r="AB26" s="101">
        <f t="shared" si="1"/>
        <v>0</v>
      </c>
      <c r="AC26" s="103">
        <v>0</v>
      </c>
      <c r="AD26" s="104">
        <f t="shared" si="2"/>
        <v>0</v>
      </c>
      <c r="AE26" s="157">
        <f t="shared" si="3"/>
        <v>0</v>
      </c>
    </row>
    <row r="27" spans="1:31" ht="120.75" thickBot="1" x14ac:dyDescent="0.3">
      <c r="A27" s="22"/>
      <c r="B27" s="5" t="s">
        <v>34</v>
      </c>
      <c r="C27" s="54" t="s">
        <v>164</v>
      </c>
      <c r="D27" s="7" t="s">
        <v>25</v>
      </c>
      <c r="E27" s="8" t="s">
        <v>169</v>
      </c>
      <c r="F27" s="9"/>
      <c r="G27" s="9"/>
      <c r="H27" s="10">
        <v>4.8899999999999801</v>
      </c>
      <c r="I27" s="9"/>
      <c r="J27" s="11" t="s">
        <v>170</v>
      </c>
      <c r="K27" s="12" t="s">
        <v>75</v>
      </c>
      <c r="L27" s="51">
        <v>1</v>
      </c>
      <c r="M27" s="13">
        <v>29.05</v>
      </c>
      <c r="N27" s="51">
        <v>29.05</v>
      </c>
      <c r="O27" s="56"/>
      <c r="P27" s="15" t="e">
        <f>SUMIF('[1]Planned Maint v6.2 CSV File'!A:A,J27,'[1]Planned Maint v6.2 CSV File'!I:I)</f>
        <v>#VALUE!</v>
      </c>
      <c r="Q27" s="16" t="e">
        <f>IF(J27="PROV SUM",N27,L27*P27)</f>
        <v>#VALUE!</v>
      </c>
      <c r="R27" s="52">
        <f>IF(J27="Prov Sum","",IF(MATCH(J27,'[1]Packet Rate Library'!J:J,0),VLOOKUP(J27,'[1]Packet Rate Library'!J:T,9,FALSE),""))</f>
        <v>0</v>
      </c>
      <c r="S27" s="53">
        <v>25.752824999999998</v>
      </c>
      <c r="T27" s="16">
        <f>IF(J27="SC024",N27,IF(ISERROR(S27),"",IF(J27="PROV SUM",N27,L27*S27)))</f>
        <v>25.752824999999998</v>
      </c>
      <c r="V27" s="12" t="s">
        <v>75</v>
      </c>
      <c r="W27" s="51">
        <v>1</v>
      </c>
      <c r="X27" s="53">
        <v>25.752824999999998</v>
      </c>
      <c r="Y27" s="91">
        <f t="shared" si="0"/>
        <v>25.752824999999998</v>
      </c>
      <c r="Z27" s="26"/>
      <c r="AA27" s="100">
        <v>0</v>
      </c>
      <c r="AB27" s="101">
        <f t="shared" si="1"/>
        <v>0</v>
      </c>
      <c r="AC27" s="103">
        <v>0</v>
      </c>
      <c r="AD27" s="104">
        <f t="shared" si="2"/>
        <v>0</v>
      </c>
      <c r="AE27" s="157">
        <f t="shared" si="3"/>
        <v>0</v>
      </c>
    </row>
    <row r="28" spans="1:31" ht="120.75" thickBot="1" x14ac:dyDescent="0.3">
      <c r="A28" s="22"/>
      <c r="B28" s="57" t="s">
        <v>34</v>
      </c>
      <c r="C28" s="58" t="s">
        <v>164</v>
      </c>
      <c r="D28" s="59" t="s">
        <v>25</v>
      </c>
      <c r="E28" s="60" t="s">
        <v>173</v>
      </c>
      <c r="F28" s="61"/>
      <c r="G28" s="61"/>
      <c r="H28" s="62">
        <v>4.9099999999999797</v>
      </c>
      <c r="I28" s="61"/>
      <c r="J28" s="63" t="s">
        <v>174</v>
      </c>
      <c r="K28" s="64" t="s">
        <v>75</v>
      </c>
      <c r="L28" s="65">
        <v>8</v>
      </c>
      <c r="M28" s="66">
        <v>98.99</v>
      </c>
      <c r="N28" s="65">
        <v>791.92</v>
      </c>
      <c r="O28" s="56"/>
      <c r="P28" s="15" t="e">
        <f>SUMIF('[1]Planned Maint v6.2 CSV File'!A:A,J28,'[1]Planned Maint v6.2 CSV File'!I:I)</f>
        <v>#VALUE!</v>
      </c>
      <c r="Q28" s="16" t="e">
        <f>IF(J28="PROV SUM",N28,L28*P28)</f>
        <v>#VALUE!</v>
      </c>
      <c r="R28" s="52">
        <f>IF(J28="Prov Sum","",IF(MATCH(J28,'[1]Packet Rate Library'!J:J,0),VLOOKUP(J28,'[1]Packet Rate Library'!J:T,9,FALSE),""))</f>
        <v>0</v>
      </c>
      <c r="S28" s="53">
        <v>87.754634999999993</v>
      </c>
      <c r="T28" s="16">
        <f>IF(J28="SC024",N28,IF(ISERROR(S28),"",IF(J28="PROV SUM",N28,L28*S28)))</f>
        <v>702.03707999999995</v>
      </c>
      <c r="V28" s="64" t="s">
        <v>75</v>
      </c>
      <c r="W28" s="65">
        <v>8</v>
      </c>
      <c r="X28" s="53">
        <v>87.754634999999993</v>
      </c>
      <c r="Y28" s="91">
        <f t="shared" si="0"/>
        <v>702.03707999999995</v>
      </c>
      <c r="Z28" s="26"/>
      <c r="AA28" s="100">
        <v>0</v>
      </c>
      <c r="AB28" s="101">
        <f t="shared" si="1"/>
        <v>0</v>
      </c>
      <c r="AC28" s="103">
        <v>0</v>
      </c>
      <c r="AD28" s="104">
        <f t="shared" si="2"/>
        <v>0</v>
      </c>
      <c r="AE28" s="157">
        <f t="shared" si="3"/>
        <v>0</v>
      </c>
    </row>
    <row r="29" spans="1:31" ht="15.75" thickBot="1" x14ac:dyDescent="0.3">
      <c r="A29" s="22"/>
      <c r="B29" s="57" t="s">
        <v>34</v>
      </c>
      <c r="C29" s="58" t="s">
        <v>24</v>
      </c>
      <c r="D29" s="59" t="s">
        <v>379</v>
      </c>
      <c r="E29" s="60"/>
      <c r="F29" s="61"/>
      <c r="G29" s="61"/>
      <c r="H29" s="62"/>
      <c r="I29" s="61"/>
      <c r="J29" s="63"/>
      <c r="K29" s="64"/>
      <c r="L29" s="65"/>
      <c r="M29" s="63"/>
      <c r="N29" s="65"/>
      <c r="O29" s="56"/>
      <c r="P29" s="35"/>
      <c r="Q29" s="55"/>
      <c r="R29" s="55"/>
      <c r="S29" s="55"/>
      <c r="T29" s="55"/>
      <c r="V29" s="64"/>
      <c r="W29" s="65"/>
      <c r="X29" s="55"/>
      <c r="Y29" s="91">
        <f t="shared" si="0"/>
        <v>0</v>
      </c>
      <c r="Z29" s="26"/>
      <c r="AA29" s="100">
        <v>0</v>
      </c>
      <c r="AB29" s="101">
        <f t="shared" si="1"/>
        <v>0</v>
      </c>
      <c r="AC29" s="103">
        <v>0</v>
      </c>
      <c r="AD29" s="104">
        <f t="shared" si="2"/>
        <v>0</v>
      </c>
      <c r="AE29" s="157">
        <f t="shared" si="3"/>
        <v>0</v>
      </c>
    </row>
    <row r="30" spans="1:31" ht="165.75" thickBot="1" x14ac:dyDescent="0.3">
      <c r="A30" s="29"/>
      <c r="B30" s="67" t="s">
        <v>34</v>
      </c>
      <c r="C30" s="67" t="s">
        <v>24</v>
      </c>
      <c r="D30" s="68" t="s">
        <v>25</v>
      </c>
      <c r="E30" s="69" t="s">
        <v>26</v>
      </c>
      <c r="F30" s="70"/>
      <c r="G30" s="70"/>
      <c r="H30" s="71">
        <v>2.1</v>
      </c>
      <c r="I30" s="70"/>
      <c r="J30" s="72" t="s">
        <v>27</v>
      </c>
      <c r="K30" s="70" t="s">
        <v>28</v>
      </c>
      <c r="L30" s="73">
        <v>140</v>
      </c>
      <c r="M30" s="74">
        <v>12.92</v>
      </c>
      <c r="N30" s="75">
        <v>1808.8</v>
      </c>
      <c r="O30" s="26"/>
      <c r="P30" s="15" t="e">
        <f>SUMIF('[1]Planned Maint v6.2 CSV File'!A:A,J30,'[1]Planned Maint v6.2 CSV File'!I:I)</f>
        <v>#VALUE!</v>
      </c>
      <c r="Q30" s="16" t="e">
        <f>IF(J30="PROV SUM",N30,L30*P30)</f>
        <v>#VALUE!</v>
      </c>
      <c r="R30" s="52">
        <f>IF(J30="Prov Sum","",IF(MATCH(J30,'[1]Packet Rate Library'!J:J,0),VLOOKUP(J30,'[1]Packet Rate Library'!J:T,9,FALSE),""))</f>
        <v>0</v>
      </c>
      <c r="S30" s="53">
        <v>16.4084</v>
      </c>
      <c r="T30" s="16">
        <f>IF(J30="SC024",N30,IF(ISERROR(S30),"",IF(J30="PROV SUM",N30,L30*S30)))</f>
        <v>2297.1759999999999</v>
      </c>
      <c r="V30" s="70" t="s">
        <v>28</v>
      </c>
      <c r="W30" s="73">
        <v>140</v>
      </c>
      <c r="X30" s="53">
        <v>16.4084</v>
      </c>
      <c r="Y30" s="91">
        <f t="shared" si="0"/>
        <v>2297.1759999999999</v>
      </c>
      <c r="Z30" s="26"/>
      <c r="AA30" s="100">
        <v>0</v>
      </c>
      <c r="AB30" s="101">
        <f>Y30*AA30</f>
        <v>0</v>
      </c>
      <c r="AC30" s="103">
        <v>0</v>
      </c>
      <c r="AD30" s="104">
        <f t="shared" si="2"/>
        <v>0</v>
      </c>
      <c r="AE30" s="157">
        <f t="shared" si="3"/>
        <v>0</v>
      </c>
    </row>
    <row r="31" spans="1:31" ht="15.75" thickBot="1" x14ac:dyDescent="0.3">
      <c r="A31" s="29"/>
      <c r="B31" s="67" t="s">
        <v>34</v>
      </c>
      <c r="C31" s="67" t="s">
        <v>24</v>
      </c>
      <c r="D31" s="68" t="s">
        <v>25</v>
      </c>
      <c r="E31" s="69" t="s">
        <v>32</v>
      </c>
      <c r="F31" s="70"/>
      <c r="G31" s="70"/>
      <c r="H31" s="71">
        <v>2.6</v>
      </c>
      <c r="I31" s="70"/>
      <c r="J31" s="72" t="s">
        <v>33</v>
      </c>
      <c r="K31" s="70" t="s">
        <v>31</v>
      </c>
      <c r="L31" s="73">
        <v>1</v>
      </c>
      <c r="M31" s="74">
        <v>50</v>
      </c>
      <c r="N31" s="75">
        <v>50</v>
      </c>
      <c r="O31" s="26"/>
      <c r="P31" s="15" t="e">
        <f>SUMIF('[1]Planned Maint v6.2 CSV File'!A:A,J31,'[1]Planned Maint v6.2 CSV File'!I:I)</f>
        <v>#VALUE!</v>
      </c>
      <c r="Q31" s="16" t="e">
        <f>IF(J31="PROV SUM",N31,L31*P31)</f>
        <v>#VALUE!</v>
      </c>
      <c r="R31" s="52">
        <f>IF(J31="Prov Sum","",IF(MATCH(J31,'[1]Packet Rate Library'!J:J,0),VLOOKUP(J31,'[1]Packet Rate Library'!J:T,9,FALSE),""))</f>
        <v>0</v>
      </c>
      <c r="S31" s="53">
        <v>63.5</v>
      </c>
      <c r="T31" s="16">
        <f>IF(J31="SC024",N31,IF(ISERROR(S31),"",IF(J31="PROV SUM",N31,L31*S31)))</f>
        <v>63.5</v>
      </c>
      <c r="V31" s="70" t="s">
        <v>31</v>
      </c>
      <c r="W31" s="73">
        <v>1</v>
      </c>
      <c r="X31" s="53">
        <v>63.5</v>
      </c>
      <c r="Y31" s="91">
        <f t="shared" si="0"/>
        <v>63.5</v>
      </c>
      <c r="Z31" s="26"/>
      <c r="AA31" s="100">
        <v>0</v>
      </c>
      <c r="AB31" s="101">
        <f t="shared" si="1"/>
        <v>0</v>
      </c>
      <c r="AC31" s="103">
        <v>0</v>
      </c>
      <c r="AD31" s="104">
        <f t="shared" si="2"/>
        <v>0</v>
      </c>
      <c r="AE31" s="157">
        <f t="shared" si="3"/>
        <v>0</v>
      </c>
    </row>
    <row r="32" spans="1:31" ht="30.75" thickBot="1" x14ac:dyDescent="0.3">
      <c r="A32" s="29"/>
      <c r="B32" s="67" t="s">
        <v>34</v>
      </c>
      <c r="C32" s="67" t="s">
        <v>24</v>
      </c>
      <c r="D32" s="68" t="s">
        <v>25</v>
      </c>
      <c r="E32" s="69" t="s">
        <v>35</v>
      </c>
      <c r="F32" s="70"/>
      <c r="G32" s="70"/>
      <c r="H32" s="71">
        <v>2.7</v>
      </c>
      <c r="I32" s="70"/>
      <c r="J32" s="72" t="s">
        <v>36</v>
      </c>
      <c r="K32" s="70" t="s">
        <v>31</v>
      </c>
      <c r="L32" s="73">
        <v>1</v>
      </c>
      <c r="M32" s="74">
        <v>383.72</v>
      </c>
      <c r="N32" s="75">
        <v>383.72</v>
      </c>
      <c r="O32" s="26"/>
      <c r="P32" s="15" t="e">
        <f>SUMIF('[1]Planned Maint v6.2 CSV File'!A:A,J32,'[1]Planned Maint v6.2 CSV File'!I:I)</f>
        <v>#VALUE!</v>
      </c>
      <c r="Q32" s="16" t="e">
        <f>IF(J32="PROV SUM",N32,L32*P32)</f>
        <v>#VALUE!</v>
      </c>
      <c r="R32" s="52">
        <f>IF(J32="Prov Sum","",IF(MATCH(J32,'[1]Packet Rate Library'!J:J,0),VLOOKUP(J32,'[1]Packet Rate Library'!J:T,9,FALSE),""))</f>
        <v>0</v>
      </c>
      <c r="S32" s="53">
        <v>487.32440000000003</v>
      </c>
      <c r="T32" s="16">
        <f>IF(J32="SC024",N32,IF(ISERROR(S32),"",IF(J32="PROV SUM",N32,L32*S32)))</f>
        <v>487.32440000000003</v>
      </c>
      <c r="V32" s="70" t="s">
        <v>31</v>
      </c>
      <c r="W32" s="73">
        <v>1</v>
      </c>
      <c r="X32" s="53">
        <v>487.32440000000003</v>
      </c>
      <c r="Y32" s="91">
        <f t="shared" si="0"/>
        <v>487.32440000000003</v>
      </c>
      <c r="Z32" s="26"/>
      <c r="AA32" s="100">
        <v>0</v>
      </c>
      <c r="AB32" s="101">
        <f t="shared" si="1"/>
        <v>0</v>
      </c>
      <c r="AC32" s="103">
        <v>0</v>
      </c>
      <c r="AD32" s="104">
        <f t="shared" si="2"/>
        <v>0</v>
      </c>
      <c r="AE32" s="157">
        <f t="shared" si="3"/>
        <v>0</v>
      </c>
    </row>
    <row r="33" spans="1:31" ht="15.75" thickBot="1" x14ac:dyDescent="0.3">
      <c r="A33" s="29"/>
      <c r="B33" s="67" t="s">
        <v>34</v>
      </c>
      <c r="C33" s="67" t="s">
        <v>24</v>
      </c>
      <c r="D33" s="68" t="s">
        <v>25</v>
      </c>
      <c r="E33" s="69" t="s">
        <v>43</v>
      </c>
      <c r="F33" s="70"/>
      <c r="G33" s="70"/>
      <c r="H33" s="71">
        <v>2.17</v>
      </c>
      <c r="I33" s="70"/>
      <c r="J33" s="72" t="s">
        <v>44</v>
      </c>
      <c r="K33" s="70" t="s">
        <v>31</v>
      </c>
      <c r="L33" s="73">
        <v>1</v>
      </c>
      <c r="M33" s="74">
        <v>842</v>
      </c>
      <c r="N33" s="75">
        <v>842</v>
      </c>
      <c r="O33" s="26"/>
      <c r="P33" s="15" t="e">
        <f>SUMIF('[1]Planned Maint v6.2 CSV File'!A:A,J33,'[1]Planned Maint v6.2 CSV File'!I:I)</f>
        <v>#VALUE!</v>
      </c>
      <c r="Q33" s="16" t="e">
        <f>IF(J33="PROV SUM",N33,L33*P33)</f>
        <v>#VALUE!</v>
      </c>
      <c r="R33" s="52">
        <f>IF(J33="Prov Sum","",IF(MATCH(J33,'[1]Packet Rate Library'!J:J,0),VLOOKUP(J33,'[1]Packet Rate Library'!J:T,9,FALSE),""))</f>
        <v>0</v>
      </c>
      <c r="S33" s="53">
        <v>1069.3399999999999</v>
      </c>
      <c r="T33" s="16">
        <f>IF(J33="SC024",N33,IF(ISERROR(S33),"",IF(J33="PROV SUM",N33,L33*S33)))</f>
        <v>1069.3399999999999</v>
      </c>
      <c r="V33" s="70" t="s">
        <v>31</v>
      </c>
      <c r="W33" s="73">
        <v>1</v>
      </c>
      <c r="X33" s="53">
        <v>1069.3399999999999</v>
      </c>
      <c r="Y33" s="91">
        <f t="shared" si="0"/>
        <v>1069.3399999999999</v>
      </c>
      <c r="Z33" s="26"/>
      <c r="AA33" s="100">
        <v>0</v>
      </c>
      <c r="AB33" s="101">
        <f t="shared" si="1"/>
        <v>0</v>
      </c>
      <c r="AC33" s="103">
        <v>0</v>
      </c>
      <c r="AD33" s="104">
        <f t="shared" si="2"/>
        <v>0</v>
      </c>
      <c r="AE33" s="157">
        <f t="shared" si="3"/>
        <v>0</v>
      </c>
    </row>
    <row r="34" spans="1:31" ht="75.75" thickBot="1" x14ac:dyDescent="0.3">
      <c r="A34" s="29"/>
      <c r="B34" s="67" t="s">
        <v>34</v>
      </c>
      <c r="C34" s="67" t="s">
        <v>24</v>
      </c>
      <c r="D34" s="68" t="s">
        <v>25</v>
      </c>
      <c r="E34" s="69" t="s">
        <v>383</v>
      </c>
      <c r="F34" s="70"/>
      <c r="G34" s="70"/>
      <c r="H34" s="71"/>
      <c r="I34" s="70"/>
      <c r="J34" s="72" t="s">
        <v>384</v>
      </c>
      <c r="K34" s="70" t="s">
        <v>31</v>
      </c>
      <c r="L34" s="73"/>
      <c r="M34" s="74">
        <v>4.8300000000000003E-2</v>
      </c>
      <c r="N34" s="75">
        <f>VLOOKUP(B34,'[1]Project Overheads &amp; Scaffold'!$W:$AI,13,FALSE)</f>
        <v>0</v>
      </c>
      <c r="O34" s="26"/>
      <c r="P34" s="15" t="e">
        <f>SUMIF('[1]Planned Maint v6.2 CSV File'!A:A,J34,'[1]Planned Maint v6.2 CSV File'!I:I)</f>
        <v>#VALUE!</v>
      </c>
      <c r="Q34" s="16" t="e">
        <f>IF(J34="PROV SUM",N34,L34*P34)</f>
        <v>#VALUE!</v>
      </c>
      <c r="R34" s="52" t="e">
        <f>IF(J34="Prov Sum","",IF(MATCH(J34,'[1]Packet Rate Library'!J:J,0),VLOOKUP(J34,'[1]Packet Rate Library'!J:T,9,FALSE),""))</f>
        <v>#N/A</v>
      </c>
      <c r="S34" s="53" t="e">
        <v>#N/A</v>
      </c>
      <c r="T34" s="16">
        <f>IF(J34="SC024",N34,IF(ISERROR(S34),"",IF(J34="PROV SUM",N34,L34*S34)))</f>
        <v>0</v>
      </c>
      <c r="V34" s="70" t="s">
        <v>31</v>
      </c>
      <c r="W34" s="73"/>
      <c r="X34" s="53" t="e">
        <v>#N/A</v>
      </c>
      <c r="Y34" s="91"/>
      <c r="Z34" s="26"/>
      <c r="AA34" s="100">
        <v>0</v>
      </c>
      <c r="AB34" s="101">
        <f t="shared" si="1"/>
        <v>0</v>
      </c>
      <c r="AC34" s="103">
        <v>0</v>
      </c>
      <c r="AD34" s="104">
        <f t="shared" si="2"/>
        <v>0</v>
      </c>
      <c r="AE34" s="157">
        <f t="shared" si="3"/>
        <v>0</v>
      </c>
    </row>
    <row r="35" spans="1:31" ht="15.75" thickBot="1" x14ac:dyDescent="0.3">
      <c r="A35" s="29"/>
      <c r="B35" s="76" t="s">
        <v>34</v>
      </c>
      <c r="C35" s="67" t="s">
        <v>312</v>
      </c>
      <c r="D35" s="68" t="s">
        <v>379</v>
      </c>
      <c r="E35" s="69"/>
      <c r="F35" s="70"/>
      <c r="G35" s="70"/>
      <c r="H35" s="71"/>
      <c r="I35" s="70"/>
      <c r="J35" s="72"/>
      <c r="K35" s="70"/>
      <c r="L35" s="73"/>
      <c r="M35" s="72"/>
      <c r="N35" s="75"/>
      <c r="O35" s="26"/>
      <c r="P35" s="24"/>
      <c r="Q35" s="50"/>
      <c r="R35" s="50"/>
      <c r="S35" s="50"/>
      <c r="T35" s="50"/>
      <c r="V35" s="70"/>
      <c r="W35" s="73"/>
      <c r="X35" s="50"/>
      <c r="Y35" s="91">
        <f t="shared" si="0"/>
        <v>0</v>
      </c>
      <c r="Z35" s="26"/>
      <c r="AA35" s="100">
        <v>0</v>
      </c>
      <c r="AB35" s="101">
        <f t="shared" si="1"/>
        <v>0</v>
      </c>
      <c r="AC35" s="103">
        <v>0</v>
      </c>
      <c r="AD35" s="104">
        <f t="shared" si="2"/>
        <v>0</v>
      </c>
      <c r="AE35" s="157">
        <f t="shared" si="3"/>
        <v>0</v>
      </c>
    </row>
    <row r="36" spans="1:31" ht="135.75" thickBot="1" x14ac:dyDescent="0.3">
      <c r="A36" s="29"/>
      <c r="B36" s="76" t="s">
        <v>34</v>
      </c>
      <c r="C36" s="67" t="s">
        <v>312</v>
      </c>
      <c r="D36" s="68" t="s">
        <v>25</v>
      </c>
      <c r="E36" s="69" t="s">
        <v>321</v>
      </c>
      <c r="F36" s="70"/>
      <c r="G36" s="70"/>
      <c r="H36" s="71">
        <v>7.1630000000000198</v>
      </c>
      <c r="I36" s="70"/>
      <c r="J36" s="72" t="s">
        <v>322</v>
      </c>
      <c r="K36" s="70" t="s">
        <v>75</v>
      </c>
      <c r="L36" s="73">
        <v>1</v>
      </c>
      <c r="M36" s="77">
        <v>259.88</v>
      </c>
      <c r="N36" s="75">
        <v>259.88</v>
      </c>
      <c r="O36" s="26"/>
      <c r="P36" s="15" t="e">
        <f>SUMIF('[1]Planned Maint v6.2 CSV File'!A:A,J36,'[1]Planned Maint v6.2 CSV File'!I:I)</f>
        <v>#VALUE!</v>
      </c>
      <c r="Q36" s="16" t="e">
        <f>IF(J36="PROV SUM",N36,L36*P36)</f>
        <v>#VALUE!</v>
      </c>
      <c r="R36" s="52">
        <f>IF(J36="Prov Sum","",IF(MATCH(J36,'[1]Packet Rate Library'!J:J,0),VLOOKUP(J36,'[1]Packet Rate Library'!J:T,9,FALSE),""))</f>
        <v>0</v>
      </c>
      <c r="S36" s="53">
        <v>213.36147999999997</v>
      </c>
      <c r="T36" s="16">
        <f>IF(J36="SC024",N36,IF(ISERROR(S36),"",IF(J36="PROV SUM",N36,L36*S36)))</f>
        <v>213.36147999999997</v>
      </c>
      <c r="V36" s="70" t="s">
        <v>75</v>
      </c>
      <c r="W36" s="73">
        <v>1</v>
      </c>
      <c r="X36" s="53">
        <v>213.36147999999997</v>
      </c>
      <c r="Y36" s="91">
        <f t="shared" si="0"/>
        <v>213.36147999999997</v>
      </c>
      <c r="Z36" s="26"/>
      <c r="AA36" s="100">
        <v>0</v>
      </c>
      <c r="AB36" s="101">
        <f t="shared" si="1"/>
        <v>0</v>
      </c>
      <c r="AC36" s="103">
        <v>0</v>
      </c>
      <c r="AD36" s="104">
        <f t="shared" si="2"/>
        <v>0</v>
      </c>
      <c r="AE36" s="157">
        <f t="shared" si="3"/>
        <v>0</v>
      </c>
    </row>
    <row r="37" spans="1:31" ht="30.75" thickBot="1" x14ac:dyDescent="0.3">
      <c r="A37" s="29"/>
      <c r="B37" s="76" t="s">
        <v>34</v>
      </c>
      <c r="C37" s="67" t="s">
        <v>312</v>
      </c>
      <c r="D37" s="68" t="s">
        <v>25</v>
      </c>
      <c r="E37" s="69" t="s">
        <v>327</v>
      </c>
      <c r="F37" s="70"/>
      <c r="G37" s="70"/>
      <c r="H37" s="71">
        <v>7.19900000000003</v>
      </c>
      <c r="I37" s="70"/>
      <c r="J37" s="72" t="s">
        <v>328</v>
      </c>
      <c r="K37" s="70" t="s">
        <v>79</v>
      </c>
      <c r="L37" s="73">
        <v>1</v>
      </c>
      <c r="M37" s="72">
        <v>133.41999999999999</v>
      </c>
      <c r="N37" s="75">
        <v>133.41999999999999</v>
      </c>
      <c r="O37" s="26"/>
      <c r="P37" s="15" t="e">
        <f>SUMIF('[1]Planned Maint v6.2 CSV File'!A:A,J37,'[1]Planned Maint v6.2 CSV File'!I:I)</f>
        <v>#VALUE!</v>
      </c>
      <c r="Q37" s="16" t="e">
        <f>IF(J37="PROV SUM",N37,L37*P37)</f>
        <v>#VALUE!</v>
      </c>
      <c r="R37" s="52">
        <f>IF(J37="Prov Sum","",IF(MATCH(J37,'[1]Packet Rate Library'!J:J,0),VLOOKUP(J37,'[1]Packet Rate Library'!J:T,9,FALSE),""))</f>
        <v>0</v>
      </c>
      <c r="S37" s="53">
        <v>96.729499999999987</v>
      </c>
      <c r="T37" s="16">
        <f>IF(J37="SC024",N37,IF(ISERROR(S37),"",IF(J37="PROV SUM",N37,L37*S37)))</f>
        <v>96.729499999999987</v>
      </c>
      <c r="V37" s="70" t="s">
        <v>79</v>
      </c>
      <c r="W37" s="73">
        <v>1</v>
      </c>
      <c r="X37" s="53">
        <v>96.729499999999987</v>
      </c>
      <c r="Y37" s="91">
        <f t="shared" si="0"/>
        <v>96.729499999999987</v>
      </c>
      <c r="Z37" s="26"/>
      <c r="AA37" s="100">
        <v>0</v>
      </c>
      <c r="AB37" s="101">
        <f t="shared" si="1"/>
        <v>0</v>
      </c>
      <c r="AC37" s="103">
        <v>0</v>
      </c>
      <c r="AD37" s="104">
        <f t="shared" si="2"/>
        <v>0</v>
      </c>
      <c r="AE37" s="157">
        <f t="shared" si="3"/>
        <v>0</v>
      </c>
    </row>
    <row r="38" spans="1:31" ht="16.5" thickBot="1" x14ac:dyDescent="0.3">
      <c r="A38" s="22"/>
      <c r="B38" s="112" t="s">
        <v>34</v>
      </c>
      <c r="C38" s="113" t="s">
        <v>341</v>
      </c>
      <c r="D38" s="114" t="s">
        <v>379</v>
      </c>
      <c r="E38" s="115"/>
      <c r="F38" s="9"/>
      <c r="G38" s="9"/>
      <c r="H38" s="116"/>
      <c r="I38" s="9"/>
      <c r="J38" s="115"/>
      <c r="K38" s="117"/>
      <c r="L38" s="65"/>
      <c r="M38" s="118"/>
      <c r="N38" s="14"/>
      <c r="O38" s="26"/>
      <c r="P38" s="24"/>
      <c r="Q38" s="50"/>
      <c r="R38" s="50"/>
      <c r="S38" s="50"/>
      <c r="T38" s="50"/>
      <c r="V38" s="117"/>
      <c r="W38" s="65"/>
      <c r="X38" s="50"/>
      <c r="Y38" s="91">
        <f t="shared" si="0"/>
        <v>0</v>
      </c>
      <c r="Z38" s="26"/>
      <c r="AA38" s="100">
        <v>0</v>
      </c>
      <c r="AB38" s="101">
        <f t="shared" si="1"/>
        <v>0</v>
      </c>
      <c r="AC38" s="103">
        <v>0</v>
      </c>
      <c r="AD38" s="104">
        <f t="shared" si="2"/>
        <v>0</v>
      </c>
      <c r="AE38" s="157">
        <f t="shared" si="3"/>
        <v>0</v>
      </c>
    </row>
    <row r="39" spans="1:31" ht="150.75" thickBot="1" x14ac:dyDescent="0.3">
      <c r="A39" s="22"/>
      <c r="B39" s="112" t="s">
        <v>34</v>
      </c>
      <c r="C39" s="113" t="s">
        <v>341</v>
      </c>
      <c r="D39" s="114" t="s">
        <v>25</v>
      </c>
      <c r="E39" s="115" t="s">
        <v>350</v>
      </c>
      <c r="F39" s="12"/>
      <c r="G39" s="12"/>
      <c r="H39" s="116">
        <v>13</v>
      </c>
      <c r="I39" s="12"/>
      <c r="J39" s="115" t="s">
        <v>351</v>
      </c>
      <c r="K39" s="12" t="s">
        <v>311</v>
      </c>
      <c r="L39" s="119">
        <v>2</v>
      </c>
      <c r="M39" s="118">
        <v>222.2</v>
      </c>
      <c r="N39" s="120">
        <v>444.4</v>
      </c>
      <c r="O39" s="26"/>
      <c r="P39" s="15" t="e">
        <f>SUMIF('[1]Planned Maint v6.2 CSV File'!A:A,J39,'[1]Planned Maint v6.2 CSV File'!I:I)</f>
        <v>#VALUE!</v>
      </c>
      <c r="Q39" s="16" t="e">
        <f t="shared" ref="Q39:Q51" si="6">IF(J39="PROV SUM",N39,L39*P39)</f>
        <v>#VALUE!</v>
      </c>
      <c r="R39" s="52">
        <f>IF(J39="Prov Sum","",IF(MATCH(J39,'[1]Packet Rate Library'!J:J,0),VLOOKUP(J39,'[1]Packet Rate Library'!J:T,9,FALSE),""))</f>
        <v>0</v>
      </c>
      <c r="S39" s="53">
        <v>196.98029999999997</v>
      </c>
      <c r="T39" s="16">
        <f t="shared" ref="T39:T51" si="7">IF(J39="SC024",N39,IF(ISERROR(S39),"",IF(J39="PROV SUM",N39,L39*S39)))</f>
        <v>393.96059999999994</v>
      </c>
      <c r="V39" s="12" t="s">
        <v>311</v>
      </c>
      <c r="W39" s="119">
        <v>2</v>
      </c>
      <c r="X39" s="53">
        <v>196.98029999999997</v>
      </c>
      <c r="Y39" s="91">
        <f t="shared" si="0"/>
        <v>393.96059999999994</v>
      </c>
      <c r="Z39" s="26"/>
      <c r="AA39" s="100">
        <v>0</v>
      </c>
      <c r="AB39" s="101">
        <f t="shared" si="1"/>
        <v>0</v>
      </c>
      <c r="AC39" s="103">
        <v>0</v>
      </c>
      <c r="AD39" s="104">
        <f t="shared" si="2"/>
        <v>0</v>
      </c>
      <c r="AE39" s="157">
        <f t="shared" si="3"/>
        <v>0</v>
      </c>
    </row>
    <row r="40" spans="1:31" ht="135.75" thickBot="1" x14ac:dyDescent="0.3">
      <c r="A40" s="22"/>
      <c r="B40" s="112" t="s">
        <v>34</v>
      </c>
      <c r="C40" s="113" t="s">
        <v>341</v>
      </c>
      <c r="D40" s="114" t="s">
        <v>25</v>
      </c>
      <c r="E40" s="115" t="s">
        <v>356</v>
      </c>
      <c r="F40" s="9"/>
      <c r="G40" s="9"/>
      <c r="H40" s="116">
        <v>27</v>
      </c>
      <c r="I40" s="9"/>
      <c r="J40" s="115" t="s">
        <v>357</v>
      </c>
      <c r="K40" s="117" t="s">
        <v>311</v>
      </c>
      <c r="L40" s="119">
        <v>1</v>
      </c>
      <c r="M40" s="118">
        <v>22.53</v>
      </c>
      <c r="N40" s="120">
        <v>22.53</v>
      </c>
      <c r="O40" s="26"/>
      <c r="P40" s="15" t="e">
        <f>SUMIF('[1]Planned Maint v6.2 CSV File'!A:A,J40,'[1]Planned Maint v6.2 CSV File'!I:I)</f>
        <v>#VALUE!</v>
      </c>
      <c r="Q40" s="16" t="e">
        <f t="shared" si="6"/>
        <v>#VALUE!</v>
      </c>
      <c r="R40" s="52">
        <f>IF(J40="Prov Sum","",IF(MATCH(J40,'[1]Packet Rate Library'!J:J,0),VLOOKUP(J40,'[1]Packet Rate Library'!J:T,9,FALSE),""))</f>
        <v>0</v>
      </c>
      <c r="S40" s="53">
        <v>19.150500000000001</v>
      </c>
      <c r="T40" s="16">
        <f t="shared" si="7"/>
        <v>19.150500000000001</v>
      </c>
      <c r="V40" s="117" t="s">
        <v>311</v>
      </c>
      <c r="W40" s="119">
        <v>1</v>
      </c>
      <c r="X40" s="53">
        <v>19.150500000000001</v>
      </c>
      <c r="Y40" s="91">
        <f t="shared" si="0"/>
        <v>19.150500000000001</v>
      </c>
      <c r="Z40" s="26"/>
      <c r="AA40" s="100">
        <v>0</v>
      </c>
      <c r="AB40" s="101">
        <f t="shared" si="1"/>
        <v>0</v>
      </c>
      <c r="AC40" s="103">
        <v>0</v>
      </c>
      <c r="AD40" s="104">
        <f t="shared" si="2"/>
        <v>0</v>
      </c>
      <c r="AE40" s="157">
        <f t="shared" si="3"/>
        <v>0</v>
      </c>
    </row>
    <row r="41" spans="1:31" ht="150.75" thickBot="1" x14ac:dyDescent="0.3">
      <c r="A41" s="22"/>
      <c r="B41" s="112" t="s">
        <v>34</v>
      </c>
      <c r="C41" s="113" t="s">
        <v>341</v>
      </c>
      <c r="D41" s="114" t="s">
        <v>25</v>
      </c>
      <c r="E41" s="115" t="s">
        <v>358</v>
      </c>
      <c r="F41" s="9"/>
      <c r="G41" s="9"/>
      <c r="H41" s="116">
        <v>41</v>
      </c>
      <c r="I41" s="9"/>
      <c r="J41" s="115" t="s">
        <v>359</v>
      </c>
      <c r="K41" s="117" t="s">
        <v>311</v>
      </c>
      <c r="L41" s="119">
        <v>1</v>
      </c>
      <c r="M41" s="118">
        <v>29.34</v>
      </c>
      <c r="N41" s="120">
        <v>29.34</v>
      </c>
      <c r="O41" s="26"/>
      <c r="P41" s="15" t="e">
        <f>SUMIF('[1]Planned Maint v6.2 CSV File'!A:A,J41,'[1]Planned Maint v6.2 CSV File'!I:I)</f>
        <v>#VALUE!</v>
      </c>
      <c r="Q41" s="16" t="e">
        <f t="shared" si="6"/>
        <v>#VALUE!</v>
      </c>
      <c r="R41" s="52">
        <f>IF(J41="Prov Sum","",IF(MATCH(J41,'[1]Packet Rate Library'!J:J,0),VLOOKUP(J41,'[1]Packet Rate Library'!J:T,9,FALSE),""))</f>
        <v>0</v>
      </c>
      <c r="S41" s="53">
        <v>24.939</v>
      </c>
      <c r="T41" s="16">
        <f t="shared" si="7"/>
        <v>24.939</v>
      </c>
      <c r="V41" s="117" t="s">
        <v>311</v>
      </c>
      <c r="W41" s="119">
        <v>1</v>
      </c>
      <c r="X41" s="53">
        <v>24.939</v>
      </c>
      <c r="Y41" s="91">
        <f t="shared" si="0"/>
        <v>24.939</v>
      </c>
      <c r="Z41" s="26"/>
      <c r="AA41" s="100">
        <v>0</v>
      </c>
      <c r="AB41" s="101">
        <f t="shared" si="1"/>
        <v>0</v>
      </c>
      <c r="AC41" s="103">
        <v>0</v>
      </c>
      <c r="AD41" s="104">
        <f t="shared" si="2"/>
        <v>0</v>
      </c>
      <c r="AE41" s="157">
        <f t="shared" si="3"/>
        <v>0</v>
      </c>
    </row>
    <row r="42" spans="1:31" ht="60.75" thickBot="1" x14ac:dyDescent="0.3">
      <c r="A42" s="22"/>
      <c r="B42" s="112" t="s">
        <v>34</v>
      </c>
      <c r="C42" s="113" t="s">
        <v>341</v>
      </c>
      <c r="D42" s="114" t="s">
        <v>25</v>
      </c>
      <c r="E42" s="115" t="s">
        <v>364</v>
      </c>
      <c r="F42" s="9"/>
      <c r="G42" s="9"/>
      <c r="H42" s="116">
        <v>93</v>
      </c>
      <c r="I42" s="9"/>
      <c r="J42" s="115" t="s">
        <v>365</v>
      </c>
      <c r="K42" s="117" t="s">
        <v>311</v>
      </c>
      <c r="L42" s="119">
        <v>1</v>
      </c>
      <c r="M42" s="118">
        <v>550</v>
      </c>
      <c r="N42" s="120">
        <v>550</v>
      </c>
      <c r="O42" s="26"/>
      <c r="P42" s="15" t="e">
        <f>SUMIF('[1]Planned Maint v6.2 CSV File'!A:A,J42,'[1]Planned Maint v6.2 CSV File'!I:I)</f>
        <v>#VALUE!</v>
      </c>
      <c r="Q42" s="16" t="e">
        <f t="shared" si="6"/>
        <v>#VALUE!</v>
      </c>
      <c r="R42" s="52">
        <f>IF(J42="Prov Sum","",IF(MATCH(J42,'[1]Packet Rate Library'!J:J,0),VLOOKUP(J42,'[1]Packet Rate Library'!J:T,9,FALSE),""))</f>
        <v>0</v>
      </c>
      <c r="S42" s="53">
        <v>440</v>
      </c>
      <c r="T42" s="16">
        <f t="shared" si="7"/>
        <v>440</v>
      </c>
      <c r="V42" s="117" t="s">
        <v>311</v>
      </c>
      <c r="W42" s="119">
        <v>1</v>
      </c>
      <c r="X42" s="53">
        <v>440</v>
      </c>
      <c r="Y42" s="91">
        <f t="shared" si="0"/>
        <v>440</v>
      </c>
      <c r="Z42" s="26"/>
      <c r="AA42" s="100">
        <v>0</v>
      </c>
      <c r="AB42" s="101">
        <f t="shared" si="1"/>
        <v>0</v>
      </c>
      <c r="AC42" s="103">
        <v>0</v>
      </c>
      <c r="AD42" s="104">
        <f t="shared" si="2"/>
        <v>0</v>
      </c>
      <c r="AE42" s="157">
        <f t="shared" si="3"/>
        <v>0</v>
      </c>
    </row>
    <row r="43" spans="1:31" ht="45.75" thickBot="1" x14ac:dyDescent="0.3">
      <c r="A43" s="22"/>
      <c r="B43" s="112" t="s">
        <v>34</v>
      </c>
      <c r="C43" s="113" t="s">
        <v>341</v>
      </c>
      <c r="D43" s="114" t="s">
        <v>25</v>
      </c>
      <c r="E43" s="115" t="s">
        <v>352</v>
      </c>
      <c r="F43" s="9"/>
      <c r="G43" s="9"/>
      <c r="H43" s="116">
        <v>104</v>
      </c>
      <c r="I43" s="9"/>
      <c r="J43" s="115" t="s">
        <v>353</v>
      </c>
      <c r="K43" s="117" t="s">
        <v>311</v>
      </c>
      <c r="L43" s="119">
        <v>2</v>
      </c>
      <c r="M43" s="118">
        <v>3.44</v>
      </c>
      <c r="N43" s="120">
        <v>6.88</v>
      </c>
      <c r="O43" s="26"/>
      <c r="P43" s="15" t="e">
        <f>SUMIF('[1]Planned Maint v6.2 CSV File'!A:A,J43,'[1]Planned Maint v6.2 CSV File'!I:I)</f>
        <v>#VALUE!</v>
      </c>
      <c r="Q43" s="16" t="e">
        <f t="shared" si="6"/>
        <v>#VALUE!</v>
      </c>
      <c r="R43" s="52">
        <f>IF(J43="Prov Sum","",IF(MATCH(J43,'[1]Packet Rate Library'!J:J,0),VLOOKUP(J43,'[1]Packet Rate Library'!J:T,9,FALSE),""))</f>
        <v>0</v>
      </c>
      <c r="S43" s="53">
        <v>3.0495599999999996</v>
      </c>
      <c r="T43" s="16">
        <f t="shared" si="7"/>
        <v>6.0991199999999992</v>
      </c>
      <c r="V43" s="117" t="s">
        <v>311</v>
      </c>
      <c r="W43" s="119">
        <v>2</v>
      </c>
      <c r="X43" s="53">
        <v>3.0495599999999996</v>
      </c>
      <c r="Y43" s="91">
        <f t="shared" si="0"/>
        <v>6.0991199999999992</v>
      </c>
      <c r="Z43" s="26"/>
      <c r="AA43" s="100">
        <v>0</v>
      </c>
      <c r="AB43" s="101">
        <f t="shared" si="1"/>
        <v>0</v>
      </c>
      <c r="AC43" s="103">
        <v>0</v>
      </c>
      <c r="AD43" s="104">
        <f t="shared" si="2"/>
        <v>0</v>
      </c>
      <c r="AE43" s="157">
        <f t="shared" si="3"/>
        <v>0</v>
      </c>
    </row>
    <row r="44" spans="1:31" ht="120.75" thickBot="1" x14ac:dyDescent="0.3">
      <c r="A44" s="22"/>
      <c r="B44" s="112" t="s">
        <v>34</v>
      </c>
      <c r="C44" s="113" t="s">
        <v>341</v>
      </c>
      <c r="D44" s="114" t="s">
        <v>25</v>
      </c>
      <c r="E44" s="115" t="s">
        <v>366</v>
      </c>
      <c r="F44" s="9"/>
      <c r="G44" s="9"/>
      <c r="H44" s="116">
        <v>115</v>
      </c>
      <c r="I44" s="9"/>
      <c r="J44" s="115" t="s">
        <v>367</v>
      </c>
      <c r="K44" s="117" t="s">
        <v>311</v>
      </c>
      <c r="L44" s="119">
        <v>2</v>
      </c>
      <c r="M44" s="118">
        <v>70.11</v>
      </c>
      <c r="N44" s="120">
        <v>140.22</v>
      </c>
      <c r="O44" s="26"/>
      <c r="P44" s="15" t="e">
        <f>SUMIF('[1]Planned Maint v6.2 CSV File'!A:A,J44,'[1]Planned Maint v6.2 CSV File'!I:I)</f>
        <v>#VALUE!</v>
      </c>
      <c r="Q44" s="16" t="e">
        <f t="shared" si="6"/>
        <v>#VALUE!</v>
      </c>
      <c r="R44" s="52">
        <f>IF(J44="Prov Sum","",IF(MATCH(J44,'[1]Packet Rate Library'!J:J,0),VLOOKUP(J44,'[1]Packet Rate Library'!J:T,9,FALSE),""))</f>
        <v>0</v>
      </c>
      <c r="S44" s="53">
        <v>56.088000000000001</v>
      </c>
      <c r="T44" s="16">
        <f t="shared" si="7"/>
        <v>112.176</v>
      </c>
      <c r="V44" s="117" t="s">
        <v>311</v>
      </c>
      <c r="W44" s="119">
        <v>2</v>
      </c>
      <c r="X44" s="53">
        <v>56.088000000000001</v>
      </c>
      <c r="Y44" s="91">
        <f t="shared" si="0"/>
        <v>112.176</v>
      </c>
      <c r="Z44" s="26"/>
      <c r="AA44" s="100">
        <v>0</v>
      </c>
      <c r="AB44" s="101">
        <f t="shared" si="1"/>
        <v>0</v>
      </c>
      <c r="AC44" s="103">
        <v>0</v>
      </c>
      <c r="AD44" s="104">
        <f t="shared" si="2"/>
        <v>0</v>
      </c>
      <c r="AE44" s="157">
        <f t="shared" si="3"/>
        <v>0</v>
      </c>
    </row>
    <row r="45" spans="1:31" ht="91.5" thickBot="1" x14ac:dyDescent="0.3">
      <c r="A45" s="22"/>
      <c r="B45" s="112" t="s">
        <v>34</v>
      </c>
      <c r="C45" s="113" t="s">
        <v>341</v>
      </c>
      <c r="D45" s="114" t="s">
        <v>25</v>
      </c>
      <c r="E45" s="121" t="s">
        <v>342</v>
      </c>
      <c r="F45" s="9"/>
      <c r="G45" s="9"/>
      <c r="H45" s="116">
        <v>180</v>
      </c>
      <c r="I45" s="9"/>
      <c r="J45" s="122" t="s">
        <v>343</v>
      </c>
      <c r="K45" s="117" t="s">
        <v>311</v>
      </c>
      <c r="L45" s="119">
        <v>1</v>
      </c>
      <c r="M45" s="118">
        <v>62.11</v>
      </c>
      <c r="N45" s="120">
        <v>62.11</v>
      </c>
      <c r="O45" s="26"/>
      <c r="P45" s="15" t="e">
        <f>SUMIF('[1]Planned Maint v6.2 CSV File'!A:A,J45,'[1]Planned Maint v6.2 CSV File'!I:I)</f>
        <v>#VALUE!</v>
      </c>
      <c r="Q45" s="16" t="e">
        <f t="shared" si="6"/>
        <v>#VALUE!</v>
      </c>
      <c r="R45" s="52">
        <f>IF(J45="Prov Sum","",IF(MATCH(J45,'[1]Packet Rate Library'!J:J,0),VLOOKUP(J45,'[1]Packet Rate Library'!J:T,9,FALSE),""))</f>
        <v>0</v>
      </c>
      <c r="S45" s="53">
        <v>55.060514999999995</v>
      </c>
      <c r="T45" s="16">
        <f t="shared" si="7"/>
        <v>55.060514999999995</v>
      </c>
      <c r="V45" s="117" t="s">
        <v>311</v>
      </c>
      <c r="W45" s="119">
        <v>1</v>
      </c>
      <c r="X45" s="53">
        <v>55.060514999999995</v>
      </c>
      <c r="Y45" s="91">
        <f t="shared" si="0"/>
        <v>55.060514999999995</v>
      </c>
      <c r="Z45" s="26"/>
      <c r="AA45" s="100">
        <v>0</v>
      </c>
      <c r="AB45" s="101">
        <f t="shared" si="1"/>
        <v>0</v>
      </c>
      <c r="AC45" s="103">
        <v>0</v>
      </c>
      <c r="AD45" s="104">
        <f t="shared" si="2"/>
        <v>0</v>
      </c>
      <c r="AE45" s="157">
        <f t="shared" si="3"/>
        <v>0</v>
      </c>
    </row>
    <row r="46" spans="1:31" ht="136.5" thickBot="1" x14ac:dyDescent="0.3">
      <c r="A46" s="22"/>
      <c r="B46" s="112" t="s">
        <v>34</v>
      </c>
      <c r="C46" s="113" t="s">
        <v>341</v>
      </c>
      <c r="D46" s="114" t="s">
        <v>25</v>
      </c>
      <c r="E46" s="121" t="s">
        <v>370</v>
      </c>
      <c r="F46" s="9"/>
      <c r="G46" s="9"/>
      <c r="H46" s="116">
        <v>186</v>
      </c>
      <c r="I46" s="9"/>
      <c r="J46" s="123" t="s">
        <v>371</v>
      </c>
      <c r="K46" s="117" t="s">
        <v>311</v>
      </c>
      <c r="L46" s="119">
        <v>1</v>
      </c>
      <c r="M46" s="118">
        <v>86.88</v>
      </c>
      <c r="N46" s="120">
        <v>86.88</v>
      </c>
      <c r="O46" s="26"/>
      <c r="P46" s="15" t="e">
        <f>SUMIF('[1]Planned Maint v6.2 CSV File'!A:A,J46,'[1]Planned Maint v6.2 CSV File'!I:I)</f>
        <v>#VALUE!</v>
      </c>
      <c r="Q46" s="16" t="e">
        <f t="shared" si="6"/>
        <v>#VALUE!</v>
      </c>
      <c r="R46" s="52">
        <f>IF(J46="Prov Sum","",IF(MATCH(J46,'[1]Packet Rate Library'!J:J,0),VLOOKUP(J46,'[1]Packet Rate Library'!J:T,9,FALSE),""))</f>
        <v>0</v>
      </c>
      <c r="S46" s="53">
        <v>69.504000000000005</v>
      </c>
      <c r="T46" s="16">
        <f t="shared" si="7"/>
        <v>69.504000000000005</v>
      </c>
      <c r="V46" s="117" t="s">
        <v>311</v>
      </c>
      <c r="W46" s="119">
        <v>1</v>
      </c>
      <c r="X46" s="53">
        <v>69.504000000000005</v>
      </c>
      <c r="Y46" s="91">
        <f t="shared" si="0"/>
        <v>69.504000000000005</v>
      </c>
      <c r="Z46" s="26"/>
      <c r="AA46" s="100">
        <v>0</v>
      </c>
      <c r="AB46" s="101">
        <f t="shared" si="1"/>
        <v>0</v>
      </c>
      <c r="AC46" s="103">
        <v>0</v>
      </c>
      <c r="AD46" s="104">
        <f t="shared" si="2"/>
        <v>0</v>
      </c>
      <c r="AE46" s="157">
        <f t="shared" si="3"/>
        <v>0</v>
      </c>
    </row>
    <row r="47" spans="1:31" ht="21.6" customHeight="1" thickBot="1" x14ac:dyDescent="0.3">
      <c r="A47" s="29"/>
      <c r="B47" s="112" t="s">
        <v>34</v>
      </c>
      <c r="C47" s="113" t="s">
        <v>341</v>
      </c>
      <c r="D47" s="114" t="s">
        <v>25</v>
      </c>
      <c r="E47" s="124" t="s">
        <v>430</v>
      </c>
      <c r="F47" s="42"/>
      <c r="G47" s="42"/>
      <c r="H47" s="116">
        <v>190</v>
      </c>
      <c r="I47" s="42"/>
      <c r="J47" s="125" t="s">
        <v>380</v>
      </c>
      <c r="K47" s="117" t="s">
        <v>311</v>
      </c>
      <c r="L47" s="119">
        <v>1</v>
      </c>
      <c r="M47" s="126">
        <v>1500</v>
      </c>
      <c r="N47" s="120">
        <v>1500</v>
      </c>
      <c r="O47" s="26"/>
      <c r="P47" s="15" t="e">
        <f>SUMIF('[1]Planned Maint v6.2 CSV File'!A:A,J47,'[1]Planned Maint v6.2 CSV File'!I:I)</f>
        <v>#VALUE!</v>
      </c>
      <c r="Q47" s="16">
        <f t="shared" si="6"/>
        <v>1500</v>
      </c>
      <c r="R47" s="52" t="str">
        <f>IF(J47="Prov Sum","",IF(MATCH(J47,'[1]Packet Rate Library'!J:J,0),VLOOKUP(J47,'[1]Packet Rate Library'!J:T,9,FALSE),""))</f>
        <v/>
      </c>
      <c r="S47" s="53" t="s">
        <v>382</v>
      </c>
      <c r="T47" s="16">
        <f t="shared" si="7"/>
        <v>1500</v>
      </c>
      <c r="V47" s="117" t="s">
        <v>311</v>
      </c>
      <c r="W47" s="119">
        <v>1</v>
      </c>
      <c r="X47" s="53" t="s">
        <v>382</v>
      </c>
      <c r="Y47" s="91">
        <v>1500</v>
      </c>
      <c r="Z47" s="26"/>
      <c r="AA47" s="100">
        <v>0</v>
      </c>
      <c r="AB47" s="101">
        <f t="shared" si="1"/>
        <v>0</v>
      </c>
      <c r="AC47" s="103">
        <v>0</v>
      </c>
      <c r="AD47" s="104">
        <f t="shared" si="2"/>
        <v>0</v>
      </c>
      <c r="AE47" s="157">
        <f t="shared" si="3"/>
        <v>0</v>
      </c>
    </row>
    <row r="48" spans="1:31" ht="27" thickBot="1" x14ac:dyDescent="0.3">
      <c r="A48" s="29"/>
      <c r="B48" s="112" t="s">
        <v>34</v>
      </c>
      <c r="C48" s="113" t="s">
        <v>341</v>
      </c>
      <c r="D48" s="114" t="s">
        <v>25</v>
      </c>
      <c r="E48" s="127" t="s">
        <v>431</v>
      </c>
      <c r="F48" s="42"/>
      <c r="G48" s="42"/>
      <c r="H48" s="116">
        <v>191</v>
      </c>
      <c r="I48" s="42"/>
      <c r="J48" s="125" t="s">
        <v>380</v>
      </c>
      <c r="K48" s="117" t="s">
        <v>311</v>
      </c>
      <c r="L48" s="119">
        <v>1</v>
      </c>
      <c r="M48" s="126">
        <v>100</v>
      </c>
      <c r="N48" s="120">
        <v>100</v>
      </c>
      <c r="O48" s="26"/>
      <c r="P48" s="15" t="e">
        <f>SUMIF('[1]Planned Maint v6.2 CSV File'!A:A,J48,'[1]Planned Maint v6.2 CSV File'!I:I)</f>
        <v>#VALUE!</v>
      </c>
      <c r="Q48" s="16">
        <f t="shared" si="6"/>
        <v>100</v>
      </c>
      <c r="R48" s="52" t="str">
        <f>IF(J48="Prov Sum","",IF(MATCH(J48,'[1]Packet Rate Library'!J:J,0),VLOOKUP(J48,'[1]Packet Rate Library'!J:T,9,FALSE),""))</f>
        <v/>
      </c>
      <c r="S48" s="53" t="s">
        <v>382</v>
      </c>
      <c r="T48" s="16">
        <f t="shared" si="7"/>
        <v>100</v>
      </c>
      <c r="V48" s="117" t="s">
        <v>311</v>
      </c>
      <c r="W48" s="119">
        <v>1</v>
      </c>
      <c r="X48" s="53" t="s">
        <v>382</v>
      </c>
      <c r="Y48" s="91">
        <v>100</v>
      </c>
      <c r="Z48" s="26"/>
      <c r="AA48" s="100">
        <v>0</v>
      </c>
      <c r="AB48" s="101">
        <f t="shared" si="1"/>
        <v>0</v>
      </c>
      <c r="AC48" s="103">
        <v>0</v>
      </c>
      <c r="AD48" s="104">
        <f t="shared" si="2"/>
        <v>0</v>
      </c>
      <c r="AE48" s="157">
        <f t="shared" si="3"/>
        <v>0</v>
      </c>
    </row>
    <row r="49" spans="1:31" ht="27" thickBot="1" x14ac:dyDescent="0.3">
      <c r="A49" s="29"/>
      <c r="B49" s="112" t="s">
        <v>34</v>
      </c>
      <c r="C49" s="113" t="s">
        <v>341</v>
      </c>
      <c r="D49" s="114" t="s">
        <v>25</v>
      </c>
      <c r="E49" s="127" t="s">
        <v>432</v>
      </c>
      <c r="F49" s="42"/>
      <c r="G49" s="42"/>
      <c r="H49" s="116">
        <v>192</v>
      </c>
      <c r="I49" s="42"/>
      <c r="J49" s="125" t="s">
        <v>380</v>
      </c>
      <c r="K49" s="117" t="s">
        <v>311</v>
      </c>
      <c r="L49" s="119">
        <v>1</v>
      </c>
      <c r="M49" s="126">
        <v>100</v>
      </c>
      <c r="N49" s="120">
        <v>100</v>
      </c>
      <c r="O49" s="26"/>
      <c r="P49" s="15" t="e">
        <f>SUMIF('[1]Planned Maint v6.2 CSV File'!A:A,J49,'[1]Planned Maint v6.2 CSV File'!I:I)</f>
        <v>#VALUE!</v>
      </c>
      <c r="Q49" s="16">
        <f t="shared" si="6"/>
        <v>100</v>
      </c>
      <c r="R49" s="52" t="str">
        <f>IF(J49="Prov Sum","",IF(MATCH(J49,'[1]Packet Rate Library'!J:J,0),VLOOKUP(J49,'[1]Packet Rate Library'!J:T,9,FALSE),""))</f>
        <v/>
      </c>
      <c r="S49" s="53" t="s">
        <v>382</v>
      </c>
      <c r="T49" s="16">
        <f t="shared" si="7"/>
        <v>100</v>
      </c>
      <c r="V49" s="117" t="s">
        <v>311</v>
      </c>
      <c r="W49" s="119">
        <v>1</v>
      </c>
      <c r="X49" s="53" t="s">
        <v>382</v>
      </c>
      <c r="Y49" s="91">
        <v>100</v>
      </c>
      <c r="Z49" s="26"/>
      <c r="AA49" s="100">
        <v>0</v>
      </c>
      <c r="AB49" s="101">
        <f t="shared" si="1"/>
        <v>0</v>
      </c>
      <c r="AC49" s="103">
        <v>0</v>
      </c>
      <c r="AD49" s="104">
        <f t="shared" si="2"/>
        <v>0</v>
      </c>
      <c r="AE49" s="157">
        <f t="shared" si="3"/>
        <v>0</v>
      </c>
    </row>
    <row r="50" spans="1:31" ht="16.5" thickBot="1" x14ac:dyDescent="0.3">
      <c r="A50" s="29"/>
      <c r="B50" s="112" t="s">
        <v>34</v>
      </c>
      <c r="C50" s="113" t="s">
        <v>341</v>
      </c>
      <c r="D50" s="114" t="s">
        <v>25</v>
      </c>
      <c r="E50" s="127" t="s">
        <v>433</v>
      </c>
      <c r="F50" s="42"/>
      <c r="G50" s="42"/>
      <c r="H50" s="116">
        <v>193</v>
      </c>
      <c r="I50" s="42"/>
      <c r="J50" s="125" t="s">
        <v>380</v>
      </c>
      <c r="K50" s="117" t="s">
        <v>311</v>
      </c>
      <c r="L50" s="119">
        <v>1</v>
      </c>
      <c r="M50" s="126">
        <v>100</v>
      </c>
      <c r="N50" s="120">
        <v>100</v>
      </c>
      <c r="O50" s="26"/>
      <c r="P50" s="15" t="e">
        <f>SUMIF('[1]Planned Maint v6.2 CSV File'!A:A,J50,'[1]Planned Maint v6.2 CSV File'!I:I)</f>
        <v>#VALUE!</v>
      </c>
      <c r="Q50" s="16">
        <f t="shared" si="6"/>
        <v>100</v>
      </c>
      <c r="R50" s="52" t="str">
        <f>IF(J50="Prov Sum","",IF(MATCH(J50,'[1]Packet Rate Library'!J:J,0),VLOOKUP(J50,'[1]Packet Rate Library'!J:T,9,FALSE),""))</f>
        <v/>
      </c>
      <c r="S50" s="53">
        <v>100</v>
      </c>
      <c r="T50" s="16">
        <f t="shared" si="7"/>
        <v>100</v>
      </c>
      <c r="V50" s="117" t="s">
        <v>311</v>
      </c>
      <c r="W50" s="119">
        <v>1</v>
      </c>
      <c r="X50" s="126">
        <v>100</v>
      </c>
      <c r="Y50" s="120">
        <v>100</v>
      </c>
      <c r="Z50" s="26"/>
      <c r="AA50" s="100">
        <v>0</v>
      </c>
      <c r="AB50" s="101">
        <f t="shared" ref="AB50:AB51" si="8">Y50*AA50</f>
        <v>0</v>
      </c>
      <c r="AC50" s="103">
        <v>0</v>
      </c>
      <c r="AD50" s="104">
        <f t="shared" ref="AD50:AD51" si="9">Y50*AC50</f>
        <v>0</v>
      </c>
      <c r="AE50" s="157">
        <f t="shared" si="3"/>
        <v>0</v>
      </c>
    </row>
    <row r="51" spans="1:31" ht="27" thickBot="1" x14ac:dyDescent="0.3">
      <c r="A51" s="29"/>
      <c r="B51" s="112" t="s">
        <v>34</v>
      </c>
      <c r="C51" s="113" t="s">
        <v>341</v>
      </c>
      <c r="D51" s="114" t="s">
        <v>25</v>
      </c>
      <c r="E51" s="127" t="s">
        <v>434</v>
      </c>
      <c r="F51" s="42"/>
      <c r="G51" s="42"/>
      <c r="H51" s="116">
        <v>194</v>
      </c>
      <c r="I51" s="42"/>
      <c r="J51" s="125" t="s">
        <v>380</v>
      </c>
      <c r="K51" s="117" t="s">
        <v>311</v>
      </c>
      <c r="L51" s="119">
        <v>1</v>
      </c>
      <c r="M51" s="126">
        <v>350</v>
      </c>
      <c r="N51" s="120">
        <v>350</v>
      </c>
      <c r="O51" s="26"/>
      <c r="P51" s="15" t="e">
        <f>SUMIF('[1]Planned Maint v6.2 CSV File'!A:A,J51,'[1]Planned Maint v6.2 CSV File'!I:I)</f>
        <v>#VALUE!</v>
      </c>
      <c r="Q51" s="16">
        <f t="shared" si="6"/>
        <v>350</v>
      </c>
      <c r="R51" s="52" t="str">
        <f>IF(J51="Prov Sum","",IF(MATCH(J51,'[1]Packet Rate Library'!J:J,0),VLOOKUP(J51,'[1]Packet Rate Library'!J:T,9,FALSE),""))</f>
        <v/>
      </c>
      <c r="S51" s="53">
        <v>350</v>
      </c>
      <c r="T51" s="16">
        <f t="shared" si="7"/>
        <v>350</v>
      </c>
      <c r="V51" s="117" t="s">
        <v>311</v>
      </c>
      <c r="W51" s="119">
        <v>1</v>
      </c>
      <c r="X51" s="126">
        <v>350</v>
      </c>
      <c r="Y51" s="120">
        <v>350</v>
      </c>
      <c r="Z51" s="26"/>
      <c r="AA51" s="100">
        <v>0</v>
      </c>
      <c r="AB51" s="101">
        <f t="shared" si="8"/>
        <v>0</v>
      </c>
      <c r="AC51" s="103">
        <v>0</v>
      </c>
      <c r="AD51" s="104">
        <f t="shared" si="9"/>
        <v>0</v>
      </c>
      <c r="AE51" s="157">
        <f t="shared" si="3"/>
        <v>0</v>
      </c>
    </row>
    <row r="52" spans="1:31" ht="15.75" thickBot="1" x14ac:dyDescent="0.3">
      <c r="A52" s="29"/>
      <c r="B52" s="76"/>
      <c r="C52" s="31"/>
      <c r="D52" s="32"/>
      <c r="E52" s="33"/>
      <c r="F52" s="29"/>
      <c r="G52" s="29"/>
      <c r="H52" s="34"/>
      <c r="I52" s="29"/>
      <c r="J52" s="35"/>
      <c r="K52" s="29"/>
      <c r="L52" s="36"/>
      <c r="M52" s="35"/>
      <c r="N52" s="25"/>
      <c r="O52" s="26"/>
      <c r="P52" s="24"/>
      <c r="Q52" s="26"/>
      <c r="R52" s="26"/>
      <c r="S52" s="26"/>
      <c r="T52" s="26"/>
    </row>
    <row r="53" spans="1:31" ht="15.75" thickBot="1" x14ac:dyDescent="0.3">
      <c r="S53" s="88" t="s">
        <v>5</v>
      </c>
      <c r="T53" s="89">
        <f>SUM(T8:T51)</f>
        <v>10788.96679</v>
      </c>
      <c r="U53" s="84"/>
      <c r="V53" s="29"/>
      <c r="W53" s="36"/>
      <c r="X53" s="88" t="s">
        <v>5</v>
      </c>
      <c r="Y53" s="89">
        <f>SUM(Y8:Y51)</f>
        <v>10788.96679</v>
      </c>
      <c r="Z53" s="26"/>
      <c r="AA53" s="98"/>
      <c r="AB53" s="143">
        <f>SUM(AB8:AB51)</f>
        <v>0</v>
      </c>
      <c r="AC53" s="98"/>
      <c r="AD53" s="144">
        <f>SUM(AD8:AD51)</f>
        <v>0</v>
      </c>
      <c r="AE53" s="158">
        <f>SUM(AE8:AE51)</f>
        <v>0</v>
      </c>
    </row>
  </sheetData>
  <mergeCells count="4">
    <mergeCell ref="V4:Y4"/>
    <mergeCell ref="AA4:AB4"/>
    <mergeCell ref="AC4:AD4"/>
    <mergeCell ref="K4:T4"/>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6:S37 S8:S9 S11 S15:S20 S22:S25 S27:S28 S30:S34 S39:S51 X36:X37 X8:X9 X11 X15:X20 X22:X25 X27:X28 X30:X34 X39:X49" xr:uid="{00000000-0002-0000-0800-000000000000}">
      <formula1>P8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Project Summary</vt:lpstr>
      <vt:lpstr>Valuation Summary</vt:lpstr>
      <vt:lpstr>Project Overheads &amp; Scaffold</vt:lpstr>
      <vt:lpstr>1-44 Denyer House</vt:lpstr>
      <vt:lpstr>1-10 Lissenden Mansions</vt:lpstr>
      <vt:lpstr>25 Troyes House</vt:lpstr>
      <vt:lpstr>11-20 Lissenden Mansions</vt:lpstr>
      <vt:lpstr>5 Gillies Street</vt:lpstr>
      <vt:lpstr>8 Dale Street</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2017-05-02T16:53:25Z</cp:lastPrinted>
  <dcterms:created xsi:type="dcterms:W3CDTF">2017-01-23T09:09:14Z</dcterms:created>
  <dcterms:modified xsi:type="dcterms:W3CDTF">2018-09-17T12:07:40Z</dcterms:modified>
</cp:coreProperties>
</file>