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860" yWindow="0" windowWidth="23256" windowHeight="13176"/>
  </bookViews>
  <sheets>
    <sheet name="smartblock efficiency" sheetId="2" r:id="rId1"/>
  </sheets>
  <calcPr calcId="145621"/>
</workbook>
</file>

<file path=xl/calcChain.xml><?xml version="1.0" encoding="utf-8"?>
<calcChain xmlns="http://schemas.openxmlformats.org/spreadsheetml/2006/main">
  <c r="W41" i="2" l="1"/>
  <c r="V41" i="2"/>
  <c r="U41" i="2"/>
  <c r="T41" i="2"/>
  <c r="S41" i="2"/>
  <c r="R41" i="2"/>
  <c r="W39" i="2"/>
  <c r="V39" i="2"/>
  <c r="U39" i="2"/>
  <c r="T39" i="2"/>
  <c r="S39" i="2"/>
  <c r="R39" i="2"/>
  <c r="Q96" i="2" l="1"/>
  <c r="W86" i="2" l="1"/>
  <c r="T86" i="2"/>
  <c r="P80" i="2" l="1"/>
  <c r="O80" i="2"/>
  <c r="N80" i="2"/>
  <c r="L80" i="2"/>
  <c r="K80" i="2"/>
  <c r="M80" i="2" s="1"/>
  <c r="O79" i="2"/>
  <c r="N79" i="2"/>
  <c r="P79" i="2" s="1"/>
  <c r="L79" i="2"/>
  <c r="M79" i="2" s="1"/>
  <c r="K79" i="2"/>
  <c r="O78" i="2"/>
  <c r="N78" i="2"/>
  <c r="P78" i="2" s="1"/>
  <c r="L78" i="2"/>
  <c r="M78" i="2" s="1"/>
  <c r="K78" i="2"/>
  <c r="P77" i="2"/>
  <c r="O77" i="2"/>
  <c r="N77" i="2"/>
  <c r="L77" i="2"/>
  <c r="K77" i="2"/>
  <c r="M77" i="2" s="1"/>
  <c r="J80" i="2"/>
  <c r="J79" i="2"/>
  <c r="J78" i="2"/>
  <c r="J77" i="2"/>
  <c r="W92" i="2" l="1"/>
  <c r="V92" i="2"/>
  <c r="U92" i="2"/>
  <c r="T92" i="2"/>
  <c r="S92" i="2"/>
  <c r="R92" i="2"/>
  <c r="W96" i="2"/>
  <c r="V96" i="2"/>
  <c r="U96" i="2"/>
  <c r="T96" i="2"/>
  <c r="S96" i="2"/>
  <c r="R96" i="2"/>
  <c r="W88" i="2"/>
  <c r="V88" i="2"/>
  <c r="U88" i="2"/>
  <c r="T88" i="2"/>
  <c r="S88" i="2"/>
  <c r="R88" i="2"/>
  <c r="T52" i="2"/>
  <c r="T54" i="2" s="1"/>
  <c r="W58" i="2"/>
  <c r="W60" i="2" s="1"/>
  <c r="W62" i="2" s="1"/>
  <c r="V58" i="2"/>
  <c r="V60" i="2" s="1"/>
  <c r="V62" i="2" s="1"/>
  <c r="U58" i="2"/>
  <c r="U60" i="2" s="1"/>
  <c r="U62" i="2" s="1"/>
  <c r="T58" i="2"/>
  <c r="T60" i="2" s="1"/>
  <c r="T62" i="2" s="1"/>
  <c r="S58" i="2"/>
  <c r="S60" i="2" s="1"/>
  <c r="S62" i="2" s="1"/>
  <c r="R58" i="2"/>
  <c r="R60" i="2" s="1"/>
  <c r="R62" i="2" s="1"/>
  <c r="W79" i="2"/>
  <c r="V79" i="2"/>
  <c r="U79" i="2"/>
  <c r="T79" i="2"/>
  <c r="S79" i="2"/>
  <c r="R79" i="2"/>
  <c r="W77" i="2"/>
  <c r="V77" i="2"/>
  <c r="U77" i="2"/>
  <c r="T77" i="2"/>
  <c r="S77" i="2"/>
  <c r="R77" i="2"/>
  <c r="W75" i="2"/>
  <c r="V75" i="2"/>
  <c r="U75" i="2"/>
  <c r="T75" i="2"/>
  <c r="S75" i="2"/>
  <c r="R75" i="2"/>
  <c r="R69" i="2"/>
  <c r="R71" i="2" s="1"/>
  <c r="W67" i="2"/>
  <c r="W69" i="2" s="1"/>
  <c r="W71" i="2" s="1"/>
  <c r="V67" i="2"/>
  <c r="V69" i="2" s="1"/>
  <c r="V71" i="2" s="1"/>
  <c r="U67" i="2"/>
  <c r="U69" i="2" s="1"/>
  <c r="U71" i="2" s="1"/>
  <c r="T67" i="2"/>
  <c r="T69" i="2" s="1"/>
  <c r="T71" i="2" s="1"/>
  <c r="S67" i="2"/>
  <c r="S69" i="2" s="1"/>
  <c r="S71" i="2" s="1"/>
  <c r="R67" i="2"/>
  <c r="S48" i="2"/>
  <c r="S50" i="2" s="1"/>
  <c r="S52" i="2" s="1"/>
  <c r="S54" i="2" s="1"/>
  <c r="R48" i="2"/>
  <c r="R50" i="2" s="1"/>
  <c r="R52" i="2" s="1"/>
  <c r="R54" i="2" s="1"/>
  <c r="W46" i="2"/>
  <c r="W48" i="2" s="1"/>
  <c r="W50" i="2" s="1"/>
  <c r="W52" i="2" s="1"/>
  <c r="W54" i="2" s="1"/>
  <c r="V46" i="2"/>
  <c r="V48" i="2" s="1"/>
  <c r="V50" i="2" s="1"/>
  <c r="V52" i="2" s="1"/>
  <c r="V54" i="2" s="1"/>
  <c r="U46" i="2"/>
  <c r="U48" i="2" s="1"/>
  <c r="U50" i="2" s="1"/>
  <c r="U52" i="2" s="1"/>
  <c r="U54" i="2" s="1"/>
  <c r="T46" i="2"/>
  <c r="T48" i="2" s="1"/>
  <c r="T50" i="2" s="1"/>
  <c r="S46" i="2"/>
  <c r="R46" i="2"/>
  <c r="W37" i="2"/>
  <c r="V37" i="2"/>
  <c r="U37" i="2"/>
  <c r="T37" i="2"/>
  <c r="S37" i="2"/>
  <c r="R37" i="2"/>
  <c r="W29" i="2"/>
  <c r="W31" i="2" s="1"/>
  <c r="W33" i="2" s="1"/>
  <c r="V29" i="2"/>
  <c r="V31" i="2" s="1"/>
  <c r="V33" i="2" s="1"/>
  <c r="U29" i="2"/>
  <c r="U31" i="2" s="1"/>
  <c r="U33" i="2" s="1"/>
  <c r="T29" i="2"/>
  <c r="T31" i="2" s="1"/>
  <c r="T33" i="2" s="1"/>
  <c r="S29" i="2"/>
  <c r="S31" i="2" s="1"/>
  <c r="S33" i="2" s="1"/>
  <c r="R29" i="2"/>
  <c r="R31" i="2" s="1"/>
  <c r="R33" i="2" s="1"/>
  <c r="W24" i="2"/>
  <c r="V24" i="2"/>
  <c r="U24" i="2"/>
  <c r="T24" i="2"/>
  <c r="S24" i="2"/>
  <c r="W22" i="2"/>
  <c r="V22" i="2"/>
  <c r="U22" i="2"/>
  <c r="T22" i="2"/>
  <c r="S22" i="2"/>
  <c r="W20" i="2"/>
  <c r="V20" i="2"/>
  <c r="U20" i="2"/>
  <c r="T20" i="2"/>
  <c r="S20" i="2"/>
  <c r="R24" i="2"/>
  <c r="R22" i="2"/>
  <c r="R20" i="2"/>
  <c r="W16" i="2"/>
  <c r="V16" i="2"/>
  <c r="U16" i="2"/>
  <c r="T16" i="2"/>
  <c r="S16" i="2"/>
  <c r="R16" i="2"/>
  <c r="Q16" i="2"/>
  <c r="W14" i="2"/>
  <c r="V14" i="2"/>
  <c r="U14" i="2"/>
  <c r="T14" i="2"/>
  <c r="S14" i="2"/>
  <c r="R14" i="2"/>
  <c r="W12" i="2"/>
  <c r="V12" i="2"/>
  <c r="U12" i="2"/>
  <c r="T12" i="2"/>
  <c r="S12" i="2"/>
  <c r="L97" i="2" l="1"/>
  <c r="K97" i="2"/>
  <c r="J97" i="2"/>
  <c r="O97" i="2" s="1"/>
  <c r="L96" i="2"/>
  <c r="K96" i="2"/>
  <c r="J96" i="2"/>
  <c r="O96" i="2" s="1"/>
  <c r="O95" i="2"/>
  <c r="L95" i="2"/>
  <c r="K95" i="2"/>
  <c r="J95" i="2"/>
  <c r="N95" i="2" s="1"/>
  <c r="L94" i="2"/>
  <c r="K94" i="2"/>
  <c r="M94" i="2" s="1"/>
  <c r="J94" i="2"/>
  <c r="O94" i="2" s="1"/>
  <c r="J76" i="2"/>
  <c r="J75" i="2"/>
  <c r="J74" i="2"/>
  <c r="J73" i="2"/>
  <c r="J63" i="2"/>
  <c r="J62" i="2"/>
  <c r="J61" i="2"/>
  <c r="J60" i="2"/>
  <c r="J59" i="2"/>
  <c r="J58" i="2"/>
  <c r="J57" i="2"/>
  <c r="J56" i="2"/>
  <c r="J38" i="2"/>
  <c r="J37" i="2"/>
  <c r="J36" i="2"/>
  <c r="J35" i="2"/>
  <c r="J25" i="2"/>
  <c r="J24" i="2"/>
  <c r="J23" i="2"/>
  <c r="J22" i="2"/>
  <c r="J21" i="2"/>
  <c r="J20" i="2"/>
  <c r="J19" i="2"/>
  <c r="J18" i="2"/>
  <c r="M97" i="2" l="1"/>
  <c r="P95" i="2"/>
  <c r="M95" i="2"/>
  <c r="M96" i="2"/>
  <c r="N94" i="2"/>
  <c r="P94" i="2" s="1"/>
  <c r="N97" i="2"/>
  <c r="P97" i="2" s="1"/>
  <c r="N96" i="2"/>
  <c r="P96" i="2" s="1"/>
  <c r="L114" i="2" l="1"/>
  <c r="K114" i="2"/>
  <c r="M114" i="2" s="1"/>
  <c r="J114" i="2"/>
  <c r="O114" i="2" s="1"/>
  <c r="L113" i="2"/>
  <c r="K113" i="2"/>
  <c r="J113" i="2"/>
  <c r="O113" i="2" s="1"/>
  <c r="L112" i="2"/>
  <c r="K112" i="2"/>
  <c r="J112" i="2"/>
  <c r="O112" i="2" s="1"/>
  <c r="L111" i="2"/>
  <c r="K111" i="2"/>
  <c r="J111" i="2"/>
  <c r="O111" i="2" s="1"/>
  <c r="M113" i="2" l="1"/>
  <c r="N113" i="2"/>
  <c r="P113" i="2" s="1"/>
  <c r="M112" i="2"/>
  <c r="M111" i="2"/>
  <c r="N112" i="2"/>
  <c r="P112" i="2" s="1"/>
  <c r="N114" i="2"/>
  <c r="P114" i="2" s="1"/>
  <c r="N111" i="2"/>
  <c r="P111" i="2" s="1"/>
  <c r="C111" i="2" l="1"/>
  <c r="L110" i="2"/>
  <c r="K110" i="2"/>
  <c r="J110" i="2"/>
  <c r="O110" i="2" s="1"/>
  <c r="L109" i="2"/>
  <c r="K109" i="2"/>
  <c r="J109" i="2"/>
  <c r="O109" i="2" s="1"/>
  <c r="L108" i="2"/>
  <c r="K108" i="2"/>
  <c r="J108" i="2"/>
  <c r="O108" i="2" s="1"/>
  <c r="L107" i="2"/>
  <c r="K107" i="2"/>
  <c r="J107" i="2"/>
  <c r="O107" i="2" s="1"/>
  <c r="L106" i="2"/>
  <c r="K106" i="2"/>
  <c r="J106" i="2"/>
  <c r="O106" i="2" s="1"/>
  <c r="L105" i="2"/>
  <c r="K105" i="2"/>
  <c r="J105" i="2"/>
  <c r="O105" i="2" s="1"/>
  <c r="L104" i="2"/>
  <c r="K104" i="2"/>
  <c r="J104" i="2"/>
  <c r="O104" i="2" s="1"/>
  <c r="L103" i="2"/>
  <c r="K103" i="2"/>
  <c r="J103" i="2"/>
  <c r="O103" i="2" s="1"/>
  <c r="C103" i="2"/>
  <c r="L102" i="2"/>
  <c r="K102" i="2"/>
  <c r="J102" i="2"/>
  <c r="O102" i="2" s="1"/>
  <c r="L101" i="2"/>
  <c r="K101" i="2"/>
  <c r="M101" i="2" s="1"/>
  <c r="J101" i="2"/>
  <c r="O101" i="2" s="1"/>
  <c r="L100" i="2"/>
  <c r="K100" i="2"/>
  <c r="M100" i="2" s="1"/>
  <c r="J100" i="2"/>
  <c r="O100" i="2" s="1"/>
  <c r="L99" i="2"/>
  <c r="K99" i="2"/>
  <c r="J99" i="2"/>
  <c r="N99" i="2" s="1"/>
  <c r="M104" i="2" l="1"/>
  <c r="M103" i="2"/>
  <c r="M109" i="2"/>
  <c r="M108" i="2"/>
  <c r="M102" i="2"/>
  <c r="M99" i="2"/>
  <c r="M106" i="2"/>
  <c r="M110" i="2"/>
  <c r="N101" i="2"/>
  <c r="P101" i="2" s="1"/>
  <c r="N106" i="2"/>
  <c r="P106" i="2" s="1"/>
  <c r="N104" i="2"/>
  <c r="P104" i="2" s="1"/>
  <c r="M107" i="2"/>
  <c r="O99" i="2"/>
  <c r="P99" i="2" s="1"/>
  <c r="N109" i="2"/>
  <c r="P109" i="2" s="1"/>
  <c r="M105" i="2"/>
  <c r="N103" i="2"/>
  <c r="P103" i="2" s="1"/>
  <c r="N100" i="2"/>
  <c r="P100" i="2" s="1"/>
  <c r="N108" i="2"/>
  <c r="P108" i="2" s="1"/>
  <c r="N105" i="2"/>
  <c r="P105" i="2" s="1"/>
  <c r="N102" i="2"/>
  <c r="P102" i="2" s="1"/>
  <c r="N110" i="2"/>
  <c r="P110" i="2" s="1"/>
  <c r="N107" i="2"/>
  <c r="P107" i="2" s="1"/>
  <c r="L93" i="2"/>
  <c r="K93" i="2"/>
  <c r="J93" i="2"/>
  <c r="O93" i="2" s="1"/>
  <c r="L92" i="2"/>
  <c r="K92" i="2"/>
  <c r="J92" i="2"/>
  <c r="O92" i="2" s="1"/>
  <c r="L91" i="2"/>
  <c r="K91" i="2"/>
  <c r="J91" i="2"/>
  <c r="O91" i="2" s="1"/>
  <c r="L90" i="2"/>
  <c r="K90" i="2"/>
  <c r="J90" i="2"/>
  <c r="O90" i="2" s="1"/>
  <c r="L89" i="2"/>
  <c r="K89" i="2"/>
  <c r="J89" i="2"/>
  <c r="O89" i="2" s="1"/>
  <c r="L88" i="2"/>
  <c r="K88" i="2"/>
  <c r="J88" i="2"/>
  <c r="O88" i="2" s="1"/>
  <c r="L87" i="2"/>
  <c r="K87" i="2"/>
  <c r="J87" i="2"/>
  <c r="N87" i="2" s="1"/>
  <c r="L86" i="2"/>
  <c r="K86" i="2"/>
  <c r="J86" i="2"/>
  <c r="O86" i="2" s="1"/>
  <c r="C86" i="2"/>
  <c r="L85" i="2"/>
  <c r="K85" i="2"/>
  <c r="J85" i="2"/>
  <c r="O85" i="2" s="1"/>
  <c r="Q84" i="2"/>
  <c r="L84" i="2"/>
  <c r="K84" i="2"/>
  <c r="J84" i="2"/>
  <c r="O84" i="2" s="1"/>
  <c r="L83" i="2"/>
  <c r="K83" i="2"/>
  <c r="J83" i="2"/>
  <c r="O83" i="2" s="1"/>
  <c r="L82" i="2"/>
  <c r="K82" i="2"/>
  <c r="J82" i="2"/>
  <c r="O82" i="2" s="1"/>
  <c r="M93" i="2" l="1"/>
  <c r="M92" i="2"/>
  <c r="M90" i="2"/>
  <c r="M89" i="2"/>
  <c r="M91" i="2"/>
  <c r="M88" i="2"/>
  <c r="N82" i="2"/>
  <c r="P82" i="2" s="1"/>
  <c r="M85" i="2"/>
  <c r="M84" i="2"/>
  <c r="M83" i="2"/>
  <c r="M82" i="2"/>
  <c r="N92" i="2"/>
  <c r="P92" i="2" s="1"/>
  <c r="M86" i="2"/>
  <c r="M87" i="2"/>
  <c r="N90" i="2"/>
  <c r="P90" i="2" s="1"/>
  <c r="N84" i="2"/>
  <c r="P84" i="2" s="1"/>
  <c r="O87" i="2"/>
  <c r="P87" i="2" s="1"/>
  <c r="N83" i="2"/>
  <c r="P83" i="2" s="1"/>
  <c r="N91" i="2"/>
  <c r="P91" i="2" s="1"/>
  <c r="N86" i="2"/>
  <c r="P86" i="2" s="1"/>
  <c r="N89" i="2"/>
  <c r="P89" i="2" s="1"/>
  <c r="N88" i="2"/>
  <c r="P88" i="2" s="1"/>
  <c r="N85" i="2"/>
  <c r="P85" i="2" s="1"/>
  <c r="N93" i="2"/>
  <c r="P93" i="2" s="1"/>
  <c r="L76" i="2" l="1"/>
  <c r="K76" i="2"/>
  <c r="L75" i="2"/>
  <c r="K75" i="2"/>
  <c r="L74" i="2"/>
  <c r="K74" i="2"/>
  <c r="M74" i="2" s="1"/>
  <c r="L73" i="2"/>
  <c r="K73" i="2"/>
  <c r="L72" i="2"/>
  <c r="K72" i="2"/>
  <c r="M72" i="2" s="1"/>
  <c r="L71" i="2"/>
  <c r="K71" i="2"/>
  <c r="L70" i="2"/>
  <c r="K70" i="2"/>
  <c r="L69" i="2"/>
  <c r="K69" i="2"/>
  <c r="L68" i="2"/>
  <c r="K68" i="2"/>
  <c r="L67" i="2"/>
  <c r="K67" i="2"/>
  <c r="L66" i="2"/>
  <c r="K66" i="2"/>
  <c r="M66" i="2" s="1"/>
  <c r="L65" i="2"/>
  <c r="K65" i="2"/>
  <c r="L25" i="2"/>
  <c r="K25" i="2"/>
  <c r="M25" i="2" s="1"/>
  <c r="L24" i="2"/>
  <c r="K24" i="2"/>
  <c r="L23" i="2"/>
  <c r="K23" i="2"/>
  <c r="M23" i="2" s="1"/>
  <c r="L22" i="2"/>
  <c r="K22" i="2"/>
  <c r="L21" i="2"/>
  <c r="K21" i="2"/>
  <c r="M21" i="2" s="1"/>
  <c r="L20" i="2"/>
  <c r="K20" i="2"/>
  <c r="L19" i="2"/>
  <c r="K19" i="2"/>
  <c r="M19" i="2" s="1"/>
  <c r="L18" i="2"/>
  <c r="K18" i="2"/>
  <c r="L17" i="2"/>
  <c r="K17" i="2"/>
  <c r="L16" i="2"/>
  <c r="K16" i="2"/>
  <c r="L15" i="2"/>
  <c r="K15" i="2"/>
  <c r="M15" i="2" s="1"/>
  <c r="L14" i="2"/>
  <c r="K14" i="2"/>
  <c r="L13" i="2"/>
  <c r="K13" i="2"/>
  <c r="M13" i="2" s="1"/>
  <c r="L12" i="2"/>
  <c r="K12" i="2"/>
  <c r="L11" i="2"/>
  <c r="K11" i="2"/>
  <c r="L10" i="2"/>
  <c r="K10" i="2"/>
  <c r="L38" i="2"/>
  <c r="K38" i="2"/>
  <c r="M38" i="2" s="1"/>
  <c r="L37" i="2"/>
  <c r="K37" i="2"/>
  <c r="L36" i="2"/>
  <c r="K36" i="2"/>
  <c r="M36" i="2" s="1"/>
  <c r="L35" i="2"/>
  <c r="K35" i="2"/>
  <c r="L34" i="2"/>
  <c r="K34" i="2"/>
  <c r="L33" i="2"/>
  <c r="K33" i="2"/>
  <c r="L32" i="2"/>
  <c r="K32" i="2"/>
  <c r="M32" i="2" s="1"/>
  <c r="L31" i="2"/>
  <c r="K31" i="2"/>
  <c r="L30" i="2"/>
  <c r="K30" i="2"/>
  <c r="M30" i="2" s="1"/>
  <c r="L29" i="2"/>
  <c r="K29" i="2"/>
  <c r="L28" i="2"/>
  <c r="K28" i="2"/>
  <c r="L27" i="2"/>
  <c r="K27" i="2"/>
  <c r="L63" i="2"/>
  <c r="K63" i="2"/>
  <c r="L62" i="2"/>
  <c r="K62" i="2"/>
  <c r="L61" i="2"/>
  <c r="K61" i="2"/>
  <c r="L60" i="2"/>
  <c r="K60" i="2"/>
  <c r="L59" i="2"/>
  <c r="K59" i="2"/>
  <c r="L58" i="2"/>
  <c r="K58" i="2"/>
  <c r="L57" i="2"/>
  <c r="K57" i="2"/>
  <c r="L56" i="2"/>
  <c r="K56" i="2"/>
  <c r="L51" i="2"/>
  <c r="K51" i="2"/>
  <c r="L50" i="2"/>
  <c r="K50" i="2"/>
  <c r="L49" i="2"/>
  <c r="K49" i="2"/>
  <c r="L48" i="2"/>
  <c r="K48" i="2"/>
  <c r="L47" i="2"/>
  <c r="K47" i="2"/>
  <c r="L46" i="2"/>
  <c r="K46" i="2"/>
  <c r="L45" i="2"/>
  <c r="K45" i="2"/>
  <c r="L44" i="2"/>
  <c r="K44" i="2"/>
  <c r="L55" i="2"/>
  <c r="K55" i="2"/>
  <c r="N63" i="2"/>
  <c r="O62" i="2"/>
  <c r="N61" i="2"/>
  <c r="N60" i="2"/>
  <c r="J47" i="2"/>
  <c r="O47" i="2" s="1"/>
  <c r="Q46" i="2"/>
  <c r="J46" i="2"/>
  <c r="N46" i="2" s="1"/>
  <c r="J45" i="2"/>
  <c r="O45" i="2" s="1"/>
  <c r="J44" i="2"/>
  <c r="O44" i="2" s="1"/>
  <c r="M44" i="2" l="1"/>
  <c r="M46" i="2"/>
  <c r="M50" i="2"/>
  <c r="M56" i="2"/>
  <c r="M60" i="2"/>
  <c r="M62" i="2"/>
  <c r="M29" i="2"/>
  <c r="M31" i="2"/>
  <c r="M35" i="2"/>
  <c r="M37" i="2"/>
  <c r="M12" i="2"/>
  <c r="M14" i="2"/>
  <c r="M18" i="2"/>
  <c r="M20" i="2"/>
  <c r="M24" i="2"/>
  <c r="M69" i="2"/>
  <c r="M75" i="2"/>
  <c r="M76" i="2"/>
  <c r="M47" i="2"/>
  <c r="M57" i="2"/>
  <c r="M63" i="2"/>
  <c r="M45" i="2"/>
  <c r="M51" i="2"/>
  <c r="M61" i="2"/>
  <c r="M48" i="2"/>
  <c r="M58" i="2"/>
  <c r="M27" i="2"/>
  <c r="M33" i="2"/>
  <c r="M10" i="2"/>
  <c r="M16" i="2"/>
  <c r="M49" i="2"/>
  <c r="M59" i="2"/>
  <c r="M28" i="2"/>
  <c r="M34" i="2"/>
  <c r="M11" i="2"/>
  <c r="M17" i="2"/>
  <c r="M22" i="2"/>
  <c r="O46" i="2"/>
  <c r="P46" i="2" s="1"/>
  <c r="N62" i="2"/>
  <c r="P62" i="2" s="1"/>
  <c r="O61" i="2"/>
  <c r="P61" i="2" s="1"/>
  <c r="O63" i="2"/>
  <c r="P63" i="2" s="1"/>
  <c r="O60" i="2"/>
  <c r="P60" i="2" s="1"/>
  <c r="M73" i="2"/>
  <c r="M71" i="2"/>
  <c r="M70" i="2"/>
  <c r="M68" i="2"/>
  <c r="M67" i="2"/>
  <c r="M65" i="2"/>
  <c r="N44" i="2"/>
  <c r="P44" i="2" s="1"/>
  <c r="N47" i="2"/>
  <c r="P47" i="2" s="1"/>
  <c r="N45" i="2"/>
  <c r="P45" i="2" s="1"/>
  <c r="Q77" i="2"/>
  <c r="C77" i="2"/>
  <c r="Q73" i="2"/>
  <c r="J72" i="2"/>
  <c r="Q71" i="2"/>
  <c r="Q79" i="2" s="1"/>
  <c r="J71" i="2"/>
  <c r="J70" i="2"/>
  <c r="J69" i="2"/>
  <c r="C69" i="2"/>
  <c r="J68" i="2"/>
  <c r="Q67" i="2"/>
  <c r="Q75" i="2" s="1"/>
  <c r="J67" i="2"/>
  <c r="J66" i="2"/>
  <c r="J65" i="2"/>
  <c r="Q60" i="2"/>
  <c r="Q54" i="2"/>
  <c r="Q62" i="2" s="1"/>
  <c r="Q50" i="2"/>
  <c r="C60" i="2"/>
  <c r="J55" i="2"/>
  <c r="L54" i="2"/>
  <c r="K54" i="2"/>
  <c r="J54" i="2"/>
  <c r="L53" i="2"/>
  <c r="K53" i="2"/>
  <c r="J53" i="2"/>
  <c r="L52" i="2"/>
  <c r="K52" i="2"/>
  <c r="J52" i="2"/>
  <c r="C52" i="2"/>
  <c r="J51" i="2"/>
  <c r="J50" i="2"/>
  <c r="J49" i="2"/>
  <c r="J48" i="2"/>
  <c r="O71" i="2" l="1"/>
  <c r="N71" i="2"/>
  <c r="O48" i="2"/>
  <c r="N48" i="2"/>
  <c r="N49" i="2"/>
  <c r="O49" i="2"/>
  <c r="N74" i="2"/>
  <c r="O74" i="2"/>
  <c r="O51" i="2"/>
  <c r="N51" i="2"/>
  <c r="O76" i="2"/>
  <c r="N76" i="2"/>
  <c r="O72" i="2"/>
  <c r="N72" i="2"/>
  <c r="O50" i="2"/>
  <c r="N50" i="2"/>
  <c r="N67" i="2"/>
  <c r="O67" i="2"/>
  <c r="N56" i="2"/>
  <c r="O56" i="2"/>
  <c r="O68" i="2"/>
  <c r="N68" i="2"/>
  <c r="O69" i="2"/>
  <c r="N69" i="2"/>
  <c r="O73" i="2"/>
  <c r="N73" i="2"/>
  <c r="O65" i="2"/>
  <c r="N65" i="2"/>
  <c r="N66" i="2"/>
  <c r="O66" i="2"/>
  <c r="O55" i="2"/>
  <c r="N55" i="2"/>
  <c r="N75" i="2"/>
  <c r="O75" i="2"/>
  <c r="O57" i="2"/>
  <c r="N57" i="2"/>
  <c r="O58" i="2"/>
  <c r="N58" i="2"/>
  <c r="O59" i="2"/>
  <c r="N59" i="2"/>
  <c r="N70" i="2"/>
  <c r="O70" i="2"/>
  <c r="N54" i="2"/>
  <c r="O54" i="2"/>
  <c r="N53" i="2"/>
  <c r="O53" i="2"/>
  <c r="N52" i="2"/>
  <c r="O52" i="2"/>
  <c r="M52" i="2"/>
  <c r="M54" i="2"/>
  <c r="M55" i="2"/>
  <c r="M53" i="2"/>
  <c r="P68" i="2" l="1"/>
  <c r="P51" i="2"/>
  <c r="P57" i="2"/>
  <c r="P69" i="2"/>
  <c r="P76" i="2"/>
  <c r="P59" i="2"/>
  <c r="P65" i="2"/>
  <c r="P50" i="2"/>
  <c r="P48" i="2"/>
  <c r="P55" i="2"/>
  <c r="P49" i="2"/>
  <c r="P70" i="2"/>
  <c r="P67" i="2"/>
  <c r="P66" i="2"/>
  <c r="P56" i="2"/>
  <c r="P74" i="2"/>
  <c r="P75" i="2"/>
  <c r="P58" i="2"/>
  <c r="P73" i="2"/>
  <c r="P72" i="2"/>
  <c r="P71" i="2"/>
  <c r="P53" i="2"/>
  <c r="P54" i="2"/>
  <c r="P52" i="2"/>
  <c r="C14" i="2" l="1"/>
  <c r="C22" i="2"/>
  <c r="C31" i="2"/>
  <c r="C39" i="2"/>
  <c r="Q37" i="2"/>
  <c r="Q29" i="2"/>
  <c r="J34" i="2"/>
  <c r="J33" i="2"/>
  <c r="J32" i="2"/>
  <c r="J31" i="2"/>
  <c r="J30" i="2"/>
  <c r="J29" i="2"/>
  <c r="J28" i="2"/>
  <c r="J27" i="2"/>
  <c r="O34" i="2" l="1"/>
  <c r="N34" i="2"/>
  <c r="O36" i="2"/>
  <c r="N36" i="2"/>
  <c r="O27" i="2"/>
  <c r="N27" i="2"/>
  <c r="N30" i="2"/>
  <c r="O30" i="2"/>
  <c r="O33" i="2"/>
  <c r="N33" i="2"/>
  <c r="O35" i="2"/>
  <c r="N35" i="2"/>
  <c r="O37" i="2"/>
  <c r="N37" i="2"/>
  <c r="O28" i="2"/>
  <c r="N28" i="2"/>
  <c r="O38" i="2"/>
  <c r="N38" i="2"/>
  <c r="O29" i="2"/>
  <c r="N29" i="2"/>
  <c r="O31" i="2"/>
  <c r="N31" i="2"/>
  <c r="N32" i="2"/>
  <c r="O32" i="2"/>
  <c r="Q18" i="2"/>
  <c r="Q24" i="2"/>
  <c r="Q20" i="2"/>
  <c r="R12" i="2"/>
  <c r="Q12" i="2"/>
  <c r="J17" i="2"/>
  <c r="J16" i="2"/>
  <c r="J15" i="2"/>
  <c r="J14" i="2"/>
  <c r="J13" i="2"/>
  <c r="J12" i="2"/>
  <c r="J11" i="2"/>
  <c r="J10" i="2"/>
  <c r="P33" i="2" l="1"/>
  <c r="P29" i="2"/>
  <c r="P28" i="2"/>
  <c r="P36" i="2"/>
  <c r="P38" i="2"/>
  <c r="O18" i="2"/>
  <c r="N18" i="2"/>
  <c r="P18" i="2" s="1"/>
  <c r="P31" i="2"/>
  <c r="P35" i="2"/>
  <c r="O21" i="2"/>
  <c r="N21" i="2"/>
  <c r="O10" i="2"/>
  <c r="N10" i="2"/>
  <c r="P27" i="2"/>
  <c r="O25" i="2"/>
  <c r="N25" i="2"/>
  <c r="O12" i="2"/>
  <c r="N12" i="2"/>
  <c r="O13" i="2"/>
  <c r="N13" i="2"/>
  <c r="P13" i="2" s="1"/>
  <c r="O14" i="2"/>
  <c r="N14" i="2"/>
  <c r="N17" i="2"/>
  <c r="O17" i="2"/>
  <c r="O22" i="2"/>
  <c r="N22" i="2"/>
  <c r="O19" i="2"/>
  <c r="N19" i="2"/>
  <c r="P19" i="2" s="1"/>
  <c r="O24" i="2"/>
  <c r="N24" i="2"/>
  <c r="O11" i="2"/>
  <c r="N11" i="2"/>
  <c r="P11" i="2" s="1"/>
  <c r="O15" i="2"/>
  <c r="N15" i="2"/>
  <c r="P37" i="2"/>
  <c r="P34" i="2"/>
  <c r="P32" i="2"/>
  <c r="N23" i="2"/>
  <c r="O23" i="2"/>
  <c r="N20" i="2"/>
  <c r="O20" i="2"/>
  <c r="P30" i="2"/>
  <c r="O16" i="2"/>
  <c r="N16" i="2"/>
  <c r="P16" i="2" s="1"/>
  <c r="P10" i="2" l="1"/>
  <c r="P21" i="2"/>
  <c r="P24" i="2"/>
  <c r="P12" i="2"/>
  <c r="P25" i="2"/>
  <c r="P23" i="2"/>
  <c r="P22" i="2"/>
  <c r="P17" i="2"/>
  <c r="P20" i="2"/>
  <c r="P15" i="2"/>
  <c r="P14" i="2"/>
</calcChain>
</file>

<file path=xl/sharedStrings.xml><?xml version="1.0" encoding="utf-8"?>
<sst xmlns="http://schemas.openxmlformats.org/spreadsheetml/2006/main" count="272" uniqueCount="71">
  <si>
    <t>Pel</t>
  </si>
  <si>
    <t>Pth</t>
  </si>
  <si>
    <t>Return</t>
  </si>
  <si>
    <t>[°C]</t>
  </si>
  <si>
    <t>[kW]</t>
  </si>
  <si>
    <t>[%]</t>
  </si>
  <si>
    <t>electrical</t>
  </si>
  <si>
    <t>thermal</t>
  </si>
  <si>
    <t>total</t>
  </si>
  <si>
    <t>~ 50%</t>
  </si>
  <si>
    <t>smartblock</t>
  </si>
  <si>
    <t>7,5s</t>
  </si>
  <si>
    <t>16s</t>
  </si>
  <si>
    <t>22s</t>
  </si>
  <si>
    <t>33s</t>
  </si>
  <si>
    <t>net</t>
  </si>
  <si>
    <t>gross</t>
  </si>
  <si>
    <t>Efficiency nett / LCV</t>
  </si>
  <si>
    <t>Efficiency gross / HCV</t>
  </si>
  <si>
    <t>HCV: higher calorific value (gross)</t>
  </si>
  <si>
    <t>LCV: lower calorific value (net)</t>
  </si>
  <si>
    <t>NG</t>
  </si>
  <si>
    <t>LPG</t>
  </si>
  <si>
    <t>A+</t>
  </si>
  <si>
    <t>A++</t>
  </si>
  <si>
    <t>Sound PL</t>
  </si>
  <si>
    <t>[dB(A)]</t>
  </si>
  <si>
    <t>[mg/m³]</t>
  </si>
  <si>
    <t>n. a.</t>
  </si>
  <si>
    <t xml:space="preserve">SMARTBLOCK CHP EFFICIENCY  </t>
  </si>
  <si>
    <t>CONSUPTION-VALUES: EN50465:2015 7.6.1: -5%</t>
  </si>
  <si>
    <t>Xs</t>
  </si>
  <si>
    <t>X</t>
  </si>
  <si>
    <r>
      <t>50    HMG</t>
    </r>
    <r>
      <rPr>
        <b/>
        <sz val="10"/>
        <color theme="1"/>
        <rFont val="Calibri"/>
        <family val="2"/>
        <scheme val="minor"/>
      </rPr>
      <t xml:space="preserve">     (new 2016)</t>
    </r>
  </si>
  <si>
    <r>
      <t>50s    HMG</t>
    </r>
    <r>
      <rPr>
        <b/>
        <sz val="10"/>
        <color theme="1"/>
        <rFont val="Calibri"/>
        <family val="2"/>
        <scheme val="minor"/>
      </rPr>
      <t xml:space="preserve">     (new 2016)</t>
    </r>
  </si>
  <si>
    <t>Class</t>
  </si>
  <si>
    <t>Klasse</t>
  </si>
  <si>
    <t>Gasverbrauch</t>
  </si>
  <si>
    <t>Wirkungsgrad (Hi)</t>
  </si>
  <si>
    <t>Wirkungsgrad (Hs)</t>
  </si>
  <si>
    <t>elektrisch</t>
  </si>
  <si>
    <t>thermisch</t>
  </si>
  <si>
    <t>gesamt</t>
  </si>
  <si>
    <t>Schall-DP</t>
  </si>
  <si>
    <t>Hi</t>
  </si>
  <si>
    <t>Hs</t>
  </si>
  <si>
    <t>Eco-design</t>
  </si>
  <si>
    <t>Ökodesign</t>
  </si>
  <si>
    <t>Hi: Heizwert</t>
  </si>
  <si>
    <t>Hs: Brennwert</t>
  </si>
  <si>
    <t>Verbrauchswerte nach EN50465:2015: -5%</t>
  </si>
  <si>
    <t>BHKW</t>
  </si>
  <si>
    <t>Typ</t>
  </si>
  <si>
    <t>Gasart</t>
  </si>
  <si>
    <t>type</t>
  </si>
  <si>
    <t>CHP</t>
  </si>
  <si>
    <t>gas</t>
  </si>
  <si>
    <t>50    MAN</t>
  </si>
  <si>
    <r>
      <t>75s    HMG</t>
    </r>
    <r>
      <rPr>
        <b/>
        <sz val="10"/>
        <color theme="1"/>
        <rFont val="Calibri"/>
        <family val="2"/>
        <scheme val="minor"/>
      </rPr>
      <t xml:space="preserve">     (new 2016)</t>
    </r>
  </si>
  <si>
    <t>[mg/kWh]</t>
  </si>
  <si>
    <t>Nox (0% O2)</t>
  </si>
  <si>
    <t>CO (0% O2)</t>
  </si>
  <si>
    <t>NOx (5% O2)</t>
  </si>
  <si>
    <t>CO (5% O2)</t>
  </si>
  <si>
    <t>Leistungswerte</t>
  </si>
  <si>
    <t>Power values</t>
  </si>
  <si>
    <t>Fuel consumption</t>
  </si>
  <si>
    <t>Rücklauf</t>
  </si>
  <si>
    <t>Emissionen im Auslieferzungszustand</t>
  </si>
  <si>
    <t>Emissions at delivery state</t>
  </si>
  <si>
    <t>19,5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</si>
</sst>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&quot; °C&quot;"/>
    <numFmt numFmtId="166" formatCode="0.0&quot; kW&quot;"/>
    <numFmt numFmtId="167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9" fontId="0" fillId="3" borderId="9" xfId="0" applyNumberFormat="1" applyFont="1" applyFill="1" applyBorder="1" applyAlignment="1">
      <alignment horizontal="right" vertical="center"/>
    </xf>
    <xf numFmtId="166" fontId="0" fillId="3" borderId="9" xfId="0" applyNumberFormat="1" applyFont="1" applyFill="1" applyBorder="1" applyAlignment="1">
      <alignment horizontal="center" vertical="center"/>
    </xf>
    <xf numFmtId="166" fontId="4" fillId="3" borderId="9" xfId="0" applyNumberFormat="1" applyFont="1" applyFill="1" applyBorder="1" applyAlignment="1">
      <alignment horizontal="center" vertical="center"/>
    </xf>
    <xf numFmtId="166" fontId="4" fillId="3" borderId="10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9" fontId="0" fillId="4" borderId="0" xfId="0" applyNumberFormat="1" applyFont="1" applyFill="1" applyBorder="1" applyAlignment="1">
      <alignment horizontal="right" vertical="center"/>
    </xf>
    <xf numFmtId="166" fontId="0" fillId="4" borderId="0" xfId="0" applyNumberFormat="1" applyFont="1" applyFill="1" applyAlignment="1">
      <alignment horizontal="center" vertical="center"/>
    </xf>
    <xf numFmtId="166" fontId="4" fillId="4" borderId="0" xfId="0" applyNumberFormat="1" applyFont="1" applyFill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9" fontId="0" fillId="4" borderId="1" xfId="0" applyNumberFormat="1" applyFont="1" applyFill="1" applyBorder="1" applyAlignment="1">
      <alignment horizontal="right" vertical="center"/>
    </xf>
    <xf numFmtId="166" fontId="0" fillId="4" borderId="1" xfId="0" applyNumberFormat="1" applyFont="1" applyFill="1" applyBorder="1" applyAlignment="1">
      <alignment horizontal="center" vertical="center"/>
    </xf>
    <xf numFmtId="166" fontId="4" fillId="4" borderId="9" xfId="0" applyNumberFormat="1" applyFont="1" applyFill="1" applyBorder="1" applyAlignment="1">
      <alignment horizontal="center" vertical="center"/>
    </xf>
    <xf numFmtId="166" fontId="4" fillId="4" borderId="4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6" fontId="0" fillId="4" borderId="0" xfId="0" applyNumberFormat="1" applyFont="1" applyFill="1" applyBorder="1" applyAlignment="1">
      <alignment horizontal="center" vertical="center"/>
    </xf>
    <xf numFmtId="166" fontId="4" fillId="4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7" fontId="4" fillId="3" borderId="9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6" fillId="3" borderId="0" xfId="0" applyNumberFormat="1" applyFont="1" applyFill="1" applyBorder="1" applyAlignment="1">
      <alignment horizontal="center" vertical="center"/>
    </xf>
    <xf numFmtId="167" fontId="4" fillId="3" borderId="10" xfId="0" applyNumberFormat="1" applyFont="1" applyFill="1" applyBorder="1" applyAlignment="1">
      <alignment horizontal="center" vertical="center"/>
    </xf>
    <xf numFmtId="167" fontId="4" fillId="4" borderId="3" xfId="0" applyNumberFormat="1" applyFont="1" applyFill="1" applyBorder="1" applyAlignment="1">
      <alignment horizontal="center" vertical="center"/>
    </xf>
    <xf numFmtId="167" fontId="4" fillId="4" borderId="4" xfId="0" applyNumberFormat="1" applyFont="1" applyFill="1" applyBorder="1" applyAlignment="1">
      <alignment horizontal="center" vertical="center"/>
    </xf>
    <xf numFmtId="167" fontId="4" fillId="3" borderId="11" xfId="0" applyNumberFormat="1" applyFont="1" applyFill="1" applyBorder="1" applyAlignment="1">
      <alignment horizontal="center" vertical="center"/>
    </xf>
    <xf numFmtId="167" fontId="4" fillId="4" borderId="6" xfId="0" applyNumberFormat="1" applyFont="1" applyFill="1" applyBorder="1" applyAlignment="1">
      <alignment horizontal="center" vertical="center"/>
    </xf>
    <xf numFmtId="167" fontId="4" fillId="4" borderId="7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7" fontId="4" fillId="4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9" fontId="1" fillId="3" borderId="0" xfId="0" applyNumberFormat="1" applyFont="1" applyFill="1" applyBorder="1" applyAlignment="1">
      <alignment horizontal="right" vertical="center"/>
    </xf>
    <xf numFmtId="166" fontId="1" fillId="3" borderId="0" xfId="0" applyNumberFormat="1" applyFont="1" applyFill="1" applyBorder="1" applyAlignment="1">
      <alignment horizontal="center" vertical="center"/>
    </xf>
    <xf numFmtId="166" fontId="6" fillId="3" borderId="0" xfId="0" applyNumberFormat="1" applyFont="1" applyFill="1" applyBorder="1" applyAlignment="1">
      <alignment horizontal="center" vertical="center"/>
    </xf>
    <xf numFmtId="166" fontId="6" fillId="3" borderId="3" xfId="0" applyNumberFormat="1" applyFont="1" applyFill="1" applyBorder="1" applyAlignment="1">
      <alignment horizontal="center" vertical="center"/>
    </xf>
    <xf numFmtId="167" fontId="6" fillId="3" borderId="3" xfId="0" applyNumberFormat="1" applyFont="1" applyFill="1" applyBorder="1" applyAlignment="1">
      <alignment horizontal="center" vertical="center"/>
    </xf>
    <xf numFmtId="167" fontId="6" fillId="3" borderId="6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textRotation="90"/>
    </xf>
    <xf numFmtId="0" fontId="5" fillId="0" borderId="12" xfId="0" applyFont="1" applyFill="1" applyBorder="1" applyAlignment="1">
      <alignment horizontal="center" vertical="center"/>
    </xf>
    <xf numFmtId="9" fontId="0" fillId="0" borderId="12" xfId="0" applyNumberFormat="1" applyFont="1" applyFill="1" applyBorder="1" applyAlignment="1">
      <alignment horizontal="right" vertical="center"/>
    </xf>
    <xf numFmtId="166" fontId="0" fillId="0" borderId="12" xfId="0" applyNumberFormat="1" applyFont="1" applyFill="1" applyBorder="1" applyAlignment="1">
      <alignment horizontal="center" vertical="center"/>
    </xf>
    <xf numFmtId="166" fontId="4" fillId="0" borderId="12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7" fontId="4" fillId="0" borderId="12" xfId="0" applyNumberFormat="1" applyFont="1" applyFill="1" applyBorder="1" applyAlignment="1">
      <alignment horizontal="center" vertical="center"/>
    </xf>
    <xf numFmtId="166" fontId="10" fillId="4" borderId="6" xfId="0" applyNumberFormat="1" applyFont="1" applyFill="1" applyBorder="1" applyAlignment="1">
      <alignment horizontal="center" vertical="center"/>
    </xf>
    <xf numFmtId="166" fontId="11" fillId="3" borderId="6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/>
    </xf>
    <xf numFmtId="9" fontId="2" fillId="3" borderId="2" xfId="0" applyNumberFormat="1" applyFont="1" applyFill="1" applyBorder="1" applyAlignment="1">
      <alignment horizontal="right" vertical="center"/>
    </xf>
    <xf numFmtId="166" fontId="2" fillId="3" borderId="2" xfId="0" applyNumberFormat="1" applyFont="1" applyFill="1" applyBorder="1" applyAlignment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/>
    </xf>
    <xf numFmtId="166" fontId="13" fillId="3" borderId="5" xfId="0" applyNumberFormat="1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/>
    </xf>
    <xf numFmtId="167" fontId="13" fillId="3" borderId="5" xfId="0" applyNumberFormat="1" applyFont="1" applyFill="1" applyBorder="1" applyAlignment="1">
      <alignment horizontal="center" vertical="center"/>
    </xf>
    <xf numFmtId="167" fontId="13" fillId="3" borderId="2" xfId="0" applyNumberFormat="1" applyFont="1" applyFill="1" applyBorder="1" applyAlignment="1">
      <alignment horizontal="center" vertical="center"/>
    </xf>
    <xf numFmtId="167" fontId="13" fillId="3" borderId="8" xfId="0" applyNumberFormat="1" applyFont="1" applyFill="1" applyBorder="1" applyAlignment="1">
      <alignment horizontal="center" vertical="center"/>
    </xf>
    <xf numFmtId="165" fontId="13" fillId="0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9" fontId="17" fillId="3" borderId="2" xfId="0" applyNumberFormat="1" applyFont="1" applyFill="1" applyBorder="1" applyAlignment="1">
      <alignment horizontal="center" vertical="center"/>
    </xf>
    <xf numFmtId="9" fontId="18" fillId="0" borderId="12" xfId="0" applyNumberFormat="1" applyFont="1" applyFill="1" applyBorder="1" applyAlignment="1">
      <alignment horizontal="center" vertical="center"/>
    </xf>
    <xf numFmtId="9" fontId="18" fillId="3" borderId="9" xfId="0" applyNumberFormat="1" applyFont="1" applyFill="1" applyBorder="1" applyAlignment="1">
      <alignment horizontal="center" vertical="center"/>
    </xf>
    <xf numFmtId="9" fontId="18" fillId="4" borderId="0" xfId="0" applyNumberFormat="1" applyFont="1" applyFill="1" applyBorder="1" applyAlignment="1">
      <alignment horizontal="center" vertical="center"/>
    </xf>
    <xf numFmtId="9" fontId="18" fillId="4" borderId="1" xfId="0" applyNumberFormat="1" applyFont="1" applyFill="1" applyBorder="1" applyAlignment="1">
      <alignment horizontal="center" vertical="center"/>
    </xf>
    <xf numFmtId="9" fontId="18" fillId="3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4" fontId="13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2" borderId="0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0" fillId="3" borderId="9" xfId="0" applyNumberFormat="1" applyFont="1" applyFill="1" applyBorder="1" applyAlignment="1">
      <alignment horizontal="center" vertical="center"/>
    </xf>
    <xf numFmtId="164" fontId="0" fillId="4" borderId="0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166" fontId="21" fillId="3" borderId="2" xfId="0" applyNumberFormat="1" applyFont="1" applyFill="1" applyBorder="1" applyAlignment="1">
      <alignment horizontal="center" vertical="center"/>
    </xf>
    <xf numFmtId="166" fontId="22" fillId="3" borderId="9" xfId="0" applyNumberFormat="1" applyFont="1" applyFill="1" applyBorder="1" applyAlignment="1">
      <alignment horizontal="center" vertical="center"/>
    </xf>
    <xf numFmtId="166" fontId="21" fillId="3" borderId="5" xfId="0" applyNumberFormat="1" applyFont="1" applyFill="1" applyBorder="1" applyAlignment="1">
      <alignment horizontal="center" vertical="center"/>
    </xf>
    <xf numFmtId="166" fontId="21" fillId="3" borderId="8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center" vertical="center"/>
    </xf>
    <xf numFmtId="164" fontId="21" fillId="3" borderId="8" xfId="0" applyNumberFormat="1" applyFont="1" applyFill="1" applyBorder="1" applyAlignment="1">
      <alignment horizontal="center" vertical="center"/>
    </xf>
    <xf numFmtId="164" fontId="21" fillId="3" borderId="0" xfId="0" applyNumberFormat="1" applyFont="1" applyFill="1" applyBorder="1" applyAlignment="1">
      <alignment horizontal="center" vertical="center"/>
    </xf>
    <xf numFmtId="166" fontId="22" fillId="3" borderId="10" xfId="0" applyNumberFormat="1" applyFont="1" applyFill="1" applyBorder="1" applyAlignment="1">
      <alignment horizontal="center" vertical="center"/>
    </xf>
    <xf numFmtId="166" fontId="22" fillId="3" borderId="11" xfId="0" applyNumberFormat="1" applyFont="1" applyFill="1" applyBorder="1" applyAlignment="1">
      <alignment horizontal="center" vertical="center"/>
    </xf>
    <xf numFmtId="164" fontId="22" fillId="3" borderId="9" xfId="0" applyNumberFormat="1" applyFont="1" applyFill="1" applyBorder="1" applyAlignment="1">
      <alignment horizontal="center" vertical="center"/>
    </xf>
    <xf numFmtId="164" fontId="22" fillId="3" borderId="11" xfId="0" applyNumberFormat="1" applyFont="1" applyFill="1" applyBorder="1" applyAlignment="1">
      <alignment horizontal="center" vertical="center"/>
    </xf>
    <xf numFmtId="166" fontId="22" fillId="4" borderId="0" xfId="0" applyNumberFormat="1" applyFont="1" applyFill="1" applyAlignment="1">
      <alignment horizontal="center" vertical="center"/>
    </xf>
    <xf numFmtId="166" fontId="22" fillId="4" borderId="3" xfId="0" applyNumberFormat="1" applyFont="1" applyFill="1" applyBorder="1" applyAlignment="1">
      <alignment horizontal="center" vertical="center"/>
    </xf>
    <xf numFmtId="166" fontId="22" fillId="4" borderId="6" xfId="0" applyNumberFormat="1" applyFont="1" applyFill="1" applyBorder="1" applyAlignment="1">
      <alignment horizontal="center" vertical="center"/>
    </xf>
    <xf numFmtId="164" fontId="22" fillId="4" borderId="0" xfId="0" applyNumberFormat="1" applyFont="1" applyFill="1" applyBorder="1" applyAlignment="1">
      <alignment horizontal="center" vertical="center"/>
    </xf>
    <xf numFmtId="164" fontId="22" fillId="4" borderId="0" xfId="0" applyNumberFormat="1" applyFont="1" applyFill="1" applyAlignment="1">
      <alignment horizontal="center" vertical="center"/>
    </xf>
    <xf numFmtId="164" fontId="22" fillId="4" borderId="6" xfId="0" applyNumberFormat="1" applyFont="1" applyFill="1" applyBorder="1" applyAlignment="1">
      <alignment horizontal="center" vertical="center"/>
    </xf>
    <xf numFmtId="166" fontId="22" fillId="4" borderId="1" xfId="0" applyNumberFormat="1" applyFont="1" applyFill="1" applyBorder="1" applyAlignment="1">
      <alignment horizontal="center" vertical="center"/>
    </xf>
    <xf numFmtId="166" fontId="22" fillId="4" borderId="4" xfId="0" applyNumberFormat="1" applyFont="1" applyFill="1" applyBorder="1" applyAlignment="1">
      <alignment horizontal="center" vertical="center"/>
    </xf>
    <xf numFmtId="166" fontId="22" fillId="4" borderId="7" xfId="0" applyNumberFormat="1" applyFont="1" applyFill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/>
    </xf>
    <xf numFmtId="164" fontId="22" fillId="4" borderId="7" xfId="0" applyNumberFormat="1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166" fontId="13" fillId="3" borderId="8" xfId="0" applyNumberFormat="1" applyFont="1" applyFill="1" applyBorder="1" applyAlignment="1">
      <alignment horizontal="center" vertical="center"/>
    </xf>
    <xf numFmtId="166" fontId="4" fillId="3" borderId="11" xfId="0" applyNumberFormat="1" applyFont="1" applyFill="1" applyBorder="1" applyAlignment="1">
      <alignment horizontal="center" vertical="center"/>
    </xf>
    <xf numFmtId="166" fontId="4" fillId="4" borderId="6" xfId="0" applyNumberFormat="1" applyFont="1" applyFill="1" applyBorder="1" applyAlignment="1">
      <alignment horizontal="center" vertical="center"/>
    </xf>
    <xf numFmtId="166" fontId="4" fillId="4" borderId="7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7" fontId="4" fillId="3" borderId="0" xfId="0" applyNumberFormat="1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0" fontId="0" fillId="6" borderId="3" xfId="0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24" fillId="5" borderId="0" xfId="0" applyFont="1" applyFill="1" applyAlignment="1">
      <alignment vertical="center"/>
    </xf>
    <xf numFmtId="0" fontId="24" fillId="5" borderId="3" xfId="0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7" fontId="4" fillId="0" borderId="1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9" fontId="0" fillId="3" borderId="0" xfId="0" applyNumberFormat="1" applyFont="1" applyFill="1" applyBorder="1" applyAlignment="1">
      <alignment horizontal="right" vertical="center"/>
    </xf>
    <xf numFmtId="166" fontId="0" fillId="3" borderId="0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10" fillId="3" borderId="6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7" fontId="4" fillId="3" borderId="6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13" fillId="3" borderId="0" xfId="0" applyNumberFormat="1" applyFont="1" applyFill="1" applyBorder="1" applyAlignment="1">
      <alignment horizontal="center" vertical="center"/>
    </xf>
    <xf numFmtId="165" fontId="13" fillId="4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5" fillId="3" borderId="2" xfId="0" applyNumberFormat="1" applyFont="1" applyFill="1" applyBorder="1" applyAlignment="1">
      <alignment horizontal="center" vertical="center"/>
    </xf>
    <xf numFmtId="165" fontId="15" fillId="3" borderId="9" xfId="0" applyNumberFormat="1" applyFont="1" applyFill="1" applyBorder="1" applyAlignment="1">
      <alignment horizontal="center" vertical="center"/>
    </xf>
    <xf numFmtId="165" fontId="16" fillId="4" borderId="0" xfId="0" applyNumberFormat="1" applyFont="1" applyFill="1" applyBorder="1" applyAlignment="1">
      <alignment horizontal="center" vertical="center"/>
    </xf>
    <xf numFmtId="165" fontId="16" fillId="4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BEB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KWE 2013 001">
      <a:dk1>
        <a:srgbClr val="1A171B"/>
      </a:dk1>
      <a:lt1>
        <a:sysClr val="window" lastClr="FFFFFF"/>
      </a:lt1>
      <a:dk2>
        <a:srgbClr val="1A171B"/>
      </a:dk2>
      <a:lt2>
        <a:srgbClr val="FFFFFF"/>
      </a:lt2>
      <a:accent1>
        <a:srgbClr val="57AB27"/>
      </a:accent1>
      <a:accent2>
        <a:srgbClr val="FFD500"/>
      </a:accent2>
      <a:accent3>
        <a:srgbClr val="3399FF"/>
      </a:accent3>
      <a:accent4>
        <a:srgbClr val="9933FF"/>
      </a:accent4>
      <a:accent5>
        <a:srgbClr val="CC3300"/>
      </a:accent5>
      <a:accent6>
        <a:srgbClr val="FF990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7"/>
  <sheetViews>
    <sheetView showGridLines="0" tabSelected="1" zoomScaleNormal="100" workbookViewId="0">
      <pane xSplit="3" ySplit="8" topLeftCell="O26" activePane="bottomRight" state="frozen"/>
      <selection pane="topRight" activeCell="D1" sqref="D1"/>
      <selection pane="bottomLeft" activeCell="A9" sqref="A9"/>
      <selection pane="bottomRight" activeCell="R27" sqref="R27"/>
    </sheetView>
  </sheetViews>
  <sheetFormatPr defaultColWidth="11.44140625" defaultRowHeight="21" outlineLevelRow="1" x14ac:dyDescent="0.3"/>
  <cols>
    <col min="1" max="1" width="5" style="1" customWidth="1"/>
    <col min="2" max="2" width="10.44140625" style="1" customWidth="1"/>
    <col min="3" max="3" width="8.88671875" style="79" customWidth="1"/>
    <col min="4" max="5" width="10" style="1" customWidth="1"/>
    <col min="6" max="6" width="10.6640625" style="1" customWidth="1"/>
    <col min="7" max="7" width="10.6640625" style="70" customWidth="1"/>
    <col min="8" max="8" width="10.6640625" style="1" customWidth="1"/>
    <col min="9" max="9" width="10.6640625" style="3" customWidth="1"/>
    <col min="10" max="10" width="10.6640625" style="59" customWidth="1"/>
    <col min="11" max="11" width="10.88671875" style="41" customWidth="1"/>
    <col min="12" max="12" width="10.88671875" style="10" customWidth="1"/>
    <col min="13" max="13" width="10.88671875" style="38" customWidth="1"/>
    <col min="14" max="14" width="10.109375" style="90" customWidth="1"/>
    <col min="15" max="16" width="10.109375" style="82" customWidth="1"/>
    <col min="17" max="17" width="10.88671875" style="9" customWidth="1"/>
    <col min="18" max="18" width="11.5546875" style="9" customWidth="1"/>
    <col min="19" max="22" width="11.5546875" style="41" customWidth="1"/>
    <col min="23" max="23" width="11.5546875" style="38" customWidth="1"/>
    <col min="24" max="24" width="11.44140625" style="3"/>
    <col min="25" max="16384" width="11.44140625" style="1"/>
  </cols>
  <sheetData>
    <row r="1" spans="1:28" s="39" customFormat="1" ht="45" customHeight="1" x14ac:dyDescent="0.25">
      <c r="B1" s="123"/>
      <c r="D1" s="123" t="s">
        <v>29</v>
      </c>
      <c r="G1" s="124"/>
      <c r="I1" s="125"/>
      <c r="J1" s="83"/>
      <c r="N1" s="88"/>
      <c r="O1" s="88"/>
      <c r="P1" s="88"/>
    </row>
    <row r="2" spans="1:28" s="143" customFormat="1" ht="15" outlineLevel="1" x14ac:dyDescent="0.25">
      <c r="F2" s="212" t="s">
        <v>65</v>
      </c>
      <c r="G2" s="212"/>
      <c r="H2" s="184"/>
      <c r="I2" s="183" t="s">
        <v>66</v>
      </c>
      <c r="J2" s="184"/>
      <c r="K2" s="207" t="s">
        <v>17</v>
      </c>
      <c r="L2" s="207"/>
      <c r="M2" s="208"/>
      <c r="N2" s="182" t="s">
        <v>18</v>
      </c>
      <c r="O2" s="182"/>
      <c r="P2" s="184"/>
      <c r="Q2" s="183" t="s">
        <v>69</v>
      </c>
      <c r="R2" s="182"/>
      <c r="S2" s="182"/>
      <c r="T2" s="182"/>
      <c r="U2" s="182"/>
      <c r="V2" s="182"/>
      <c r="W2" s="184"/>
      <c r="X2" s="144"/>
      <c r="Y2" s="145" t="s">
        <v>20</v>
      </c>
    </row>
    <row r="3" spans="1:28" s="143" customFormat="1" ht="15" outlineLevel="1" x14ac:dyDescent="0.25">
      <c r="B3" s="146" t="s">
        <v>55</v>
      </c>
      <c r="C3" s="146"/>
      <c r="D3" s="147" t="s">
        <v>46</v>
      </c>
      <c r="F3" s="147" t="s">
        <v>0</v>
      </c>
      <c r="G3" s="147" t="s">
        <v>2</v>
      </c>
      <c r="H3" s="147" t="s">
        <v>1</v>
      </c>
      <c r="I3" s="148" t="s">
        <v>15</v>
      </c>
      <c r="J3" s="149" t="s">
        <v>16</v>
      </c>
      <c r="K3" s="150" t="s">
        <v>6</v>
      </c>
      <c r="L3" s="150" t="s">
        <v>7</v>
      </c>
      <c r="M3" s="151" t="s">
        <v>8</v>
      </c>
      <c r="N3" s="152" t="s">
        <v>6</v>
      </c>
      <c r="O3" s="146" t="s">
        <v>7</v>
      </c>
      <c r="P3" s="146" t="s">
        <v>8</v>
      </c>
      <c r="Q3" s="153" t="s">
        <v>25</v>
      </c>
      <c r="R3" s="182" t="s">
        <v>62</v>
      </c>
      <c r="S3" s="182"/>
      <c r="T3" s="150" t="s">
        <v>60</v>
      </c>
      <c r="U3" s="182" t="s">
        <v>63</v>
      </c>
      <c r="V3" s="182"/>
      <c r="W3" s="151" t="s">
        <v>61</v>
      </c>
      <c r="X3" s="144"/>
      <c r="Y3" s="145" t="s">
        <v>19</v>
      </c>
    </row>
    <row r="4" spans="1:28" s="154" customFormat="1" ht="14.4" outlineLevel="1" x14ac:dyDescent="0.3">
      <c r="B4" s="152" t="s">
        <v>54</v>
      </c>
      <c r="C4" s="152" t="s">
        <v>56</v>
      </c>
      <c r="D4" s="150" t="s">
        <v>35</v>
      </c>
      <c r="F4" s="150" t="s">
        <v>4</v>
      </c>
      <c r="G4" s="150" t="s">
        <v>3</v>
      </c>
      <c r="H4" s="150" t="s">
        <v>4</v>
      </c>
      <c r="I4" s="148" t="s">
        <v>4</v>
      </c>
      <c r="J4" s="149" t="s">
        <v>4</v>
      </c>
      <c r="K4" s="150" t="s">
        <v>5</v>
      </c>
      <c r="L4" s="150" t="s">
        <v>5</v>
      </c>
      <c r="M4" s="151" t="s">
        <v>5</v>
      </c>
      <c r="N4" s="152" t="s">
        <v>5</v>
      </c>
      <c r="O4" s="152" t="s">
        <v>5</v>
      </c>
      <c r="P4" s="152" t="s">
        <v>5</v>
      </c>
      <c r="Q4" s="153" t="s">
        <v>26</v>
      </c>
      <c r="R4" s="152" t="s">
        <v>27</v>
      </c>
      <c r="S4" s="152" t="s">
        <v>59</v>
      </c>
      <c r="T4" s="150" t="s">
        <v>59</v>
      </c>
      <c r="U4" s="152" t="s">
        <v>27</v>
      </c>
      <c r="V4" s="152" t="s">
        <v>59</v>
      </c>
      <c r="W4" s="151" t="s">
        <v>59</v>
      </c>
      <c r="X4" s="144"/>
      <c r="Y4" s="155" t="s">
        <v>30</v>
      </c>
    </row>
    <row r="5" spans="1:28" s="156" customFormat="1" ht="15" x14ac:dyDescent="0.25">
      <c r="D5" s="157"/>
      <c r="F5" s="157"/>
      <c r="G5" s="157"/>
      <c r="H5" s="157"/>
      <c r="I5" s="158"/>
      <c r="J5" s="159"/>
      <c r="K5" s="157"/>
      <c r="L5" s="157"/>
      <c r="M5" s="160"/>
      <c r="N5" s="161"/>
      <c r="O5" s="161"/>
      <c r="P5" s="161"/>
      <c r="Q5" s="162"/>
      <c r="R5" s="157"/>
      <c r="S5" s="157"/>
      <c r="T5" s="157"/>
      <c r="U5" s="157"/>
      <c r="V5" s="157"/>
      <c r="W5" s="160"/>
      <c r="X5" s="163"/>
      <c r="Y5" s="164"/>
    </row>
    <row r="6" spans="1:28" s="127" customFormat="1" ht="15" outlineLevel="1" x14ac:dyDescent="0.25">
      <c r="F6" s="209" t="s">
        <v>64</v>
      </c>
      <c r="G6" s="209"/>
      <c r="H6" s="210"/>
      <c r="I6" s="213" t="s">
        <v>37</v>
      </c>
      <c r="J6" s="210"/>
      <c r="K6" s="211" t="s">
        <v>38</v>
      </c>
      <c r="L6" s="211"/>
      <c r="M6" s="214"/>
      <c r="N6" s="186" t="s">
        <v>39</v>
      </c>
      <c r="O6" s="186"/>
      <c r="P6" s="187"/>
      <c r="Q6" s="185" t="s">
        <v>68</v>
      </c>
      <c r="R6" s="186"/>
      <c r="S6" s="186"/>
      <c r="T6" s="186"/>
      <c r="U6" s="186"/>
      <c r="V6" s="186"/>
      <c r="W6" s="187"/>
      <c r="X6" s="128"/>
      <c r="Y6" s="129" t="s">
        <v>48</v>
      </c>
    </row>
    <row r="7" spans="1:28" s="130" customFormat="1" ht="14.4" outlineLevel="1" x14ac:dyDescent="0.3">
      <c r="B7" s="131" t="s">
        <v>51</v>
      </c>
      <c r="C7" s="131"/>
      <c r="D7" s="132" t="s">
        <v>47</v>
      </c>
      <c r="F7" s="132" t="s">
        <v>0</v>
      </c>
      <c r="G7" s="132" t="s">
        <v>67</v>
      </c>
      <c r="H7" s="132" t="s">
        <v>1</v>
      </c>
      <c r="I7" s="133" t="s">
        <v>44</v>
      </c>
      <c r="J7" s="134" t="s">
        <v>45</v>
      </c>
      <c r="K7" s="135" t="s">
        <v>40</v>
      </c>
      <c r="L7" s="132" t="s">
        <v>41</v>
      </c>
      <c r="M7" s="136" t="s">
        <v>42</v>
      </c>
      <c r="N7" s="137" t="s">
        <v>40</v>
      </c>
      <c r="O7" s="138" t="s">
        <v>41</v>
      </c>
      <c r="P7" s="138" t="s">
        <v>42</v>
      </c>
      <c r="Q7" s="139" t="s">
        <v>43</v>
      </c>
      <c r="R7" s="211" t="s">
        <v>62</v>
      </c>
      <c r="S7" s="211"/>
      <c r="T7" s="140" t="s">
        <v>60</v>
      </c>
      <c r="U7" s="211" t="s">
        <v>63</v>
      </c>
      <c r="V7" s="211"/>
      <c r="W7" s="141" t="s">
        <v>61</v>
      </c>
      <c r="X7" s="128"/>
      <c r="Y7" s="142" t="s">
        <v>49</v>
      </c>
    </row>
    <row r="8" spans="1:28" s="127" customFormat="1" ht="14.4" outlineLevel="1" x14ac:dyDescent="0.3">
      <c r="B8" s="140" t="s">
        <v>52</v>
      </c>
      <c r="C8" s="140" t="s">
        <v>53</v>
      </c>
      <c r="D8" s="135" t="s">
        <v>36</v>
      </c>
      <c r="F8" s="135" t="s">
        <v>4</v>
      </c>
      <c r="G8" s="135" t="s">
        <v>3</v>
      </c>
      <c r="H8" s="135" t="s">
        <v>4</v>
      </c>
      <c r="I8" s="133" t="s">
        <v>4</v>
      </c>
      <c r="J8" s="134" t="s">
        <v>4</v>
      </c>
      <c r="K8" s="135" t="s">
        <v>5</v>
      </c>
      <c r="L8" s="135" t="s">
        <v>5</v>
      </c>
      <c r="M8" s="136" t="s">
        <v>5</v>
      </c>
      <c r="N8" s="137" t="s">
        <v>5</v>
      </c>
      <c r="O8" s="137" t="s">
        <v>5</v>
      </c>
      <c r="P8" s="137" t="s">
        <v>5</v>
      </c>
      <c r="Q8" s="139" t="s">
        <v>26</v>
      </c>
      <c r="R8" s="139" t="s">
        <v>27</v>
      </c>
      <c r="S8" s="135" t="s">
        <v>59</v>
      </c>
      <c r="T8" s="140" t="s">
        <v>59</v>
      </c>
      <c r="U8" s="135" t="s">
        <v>27</v>
      </c>
      <c r="V8" s="135" t="s">
        <v>59</v>
      </c>
      <c r="W8" s="141" t="s">
        <v>59</v>
      </c>
      <c r="X8" s="128"/>
      <c r="Y8" s="129" t="s">
        <v>50</v>
      </c>
    </row>
    <row r="9" spans="1:28" s="48" customFormat="1" ht="21" customHeight="1" x14ac:dyDescent="0.3">
      <c r="A9" s="49"/>
      <c r="B9" s="50"/>
      <c r="C9" s="78"/>
      <c r="D9" s="72"/>
      <c r="E9" s="51"/>
      <c r="F9" s="52"/>
      <c r="G9" s="69"/>
      <c r="H9" s="53"/>
      <c r="I9" s="53"/>
      <c r="J9" s="118"/>
      <c r="K9" s="54"/>
      <c r="L9" s="55"/>
      <c r="M9" s="91"/>
      <c r="N9" s="55"/>
      <c r="O9" s="55"/>
      <c r="P9" s="55"/>
      <c r="Q9" s="56"/>
      <c r="R9" s="165"/>
      <c r="S9" s="56"/>
      <c r="T9" s="56"/>
      <c r="U9" s="56"/>
      <c r="V9" s="56"/>
      <c r="W9" s="56"/>
    </row>
    <row r="10" spans="1:28" ht="21" customHeight="1" outlineLevel="1" x14ac:dyDescent="0.3">
      <c r="A10" s="193" t="s">
        <v>10</v>
      </c>
      <c r="B10" s="205">
        <v>7.5</v>
      </c>
      <c r="C10" s="199" t="s">
        <v>21</v>
      </c>
      <c r="D10" s="71" t="s">
        <v>24</v>
      </c>
      <c r="E10" s="61">
        <v>1</v>
      </c>
      <c r="F10" s="62">
        <v>7.5</v>
      </c>
      <c r="G10" s="201">
        <v>40</v>
      </c>
      <c r="H10" s="63">
        <v>22.1</v>
      </c>
      <c r="I10" s="64">
        <v>27.123000000000001</v>
      </c>
      <c r="J10" s="119">
        <f t="shared" ref="J10:J17" si="0">I10*1.11</f>
        <v>30.106530000000003</v>
      </c>
      <c r="K10" s="84">
        <f t="shared" ref="K10:K25" si="1">F10/I10</f>
        <v>0.27651808428271207</v>
      </c>
      <c r="L10" s="65">
        <f t="shared" ref="L10:L25" si="2">H10/I10</f>
        <v>0.81480662168639162</v>
      </c>
      <c r="M10" s="92">
        <f t="shared" ref="M10:M25" si="3">K10+L10</f>
        <v>1.0913247059691038</v>
      </c>
      <c r="N10" s="80">
        <f t="shared" ref="N10:N25" si="4">F10/J10</f>
        <v>0.24911539124568655</v>
      </c>
      <c r="O10" s="80">
        <f t="shared" ref="O10:O25" si="5">H10/J10</f>
        <v>0.73406001953728972</v>
      </c>
      <c r="P10" s="80">
        <f t="shared" ref="P10:P25" si="6">N10+O10</f>
        <v>0.98317541078297621</v>
      </c>
      <c r="Q10" s="66">
        <v>40.6</v>
      </c>
      <c r="R10" s="66">
        <v>12.1</v>
      </c>
      <c r="S10" s="67">
        <v>12.8</v>
      </c>
      <c r="T10" s="67">
        <v>16.8</v>
      </c>
      <c r="U10" s="67">
        <v>12.5</v>
      </c>
      <c r="V10" s="67">
        <v>13.5</v>
      </c>
      <c r="W10" s="68">
        <v>17.3</v>
      </c>
    </row>
    <row r="11" spans="1:28" ht="21" customHeight="1" outlineLevel="1" x14ac:dyDescent="0.3">
      <c r="A11" s="194"/>
      <c r="B11" s="189"/>
      <c r="C11" s="190"/>
      <c r="D11" s="73"/>
      <c r="E11" s="11" t="s">
        <v>9</v>
      </c>
      <c r="F11" s="12">
        <v>3.8</v>
      </c>
      <c r="G11" s="202"/>
      <c r="H11" s="13">
        <v>14</v>
      </c>
      <c r="I11" s="14">
        <v>15.951000000000001</v>
      </c>
      <c r="J11" s="120">
        <f t="shared" si="0"/>
        <v>17.705610000000004</v>
      </c>
      <c r="K11" s="85">
        <f t="shared" si="1"/>
        <v>0.23822957808287878</v>
      </c>
      <c r="L11" s="15">
        <f t="shared" si="2"/>
        <v>0.87768791925271139</v>
      </c>
      <c r="M11" s="93">
        <f t="shared" si="3"/>
        <v>1.1159174973355901</v>
      </c>
      <c r="N11" s="15">
        <f t="shared" si="4"/>
        <v>0.21462124151610698</v>
      </c>
      <c r="O11" s="15">
        <f t="shared" si="5"/>
        <v>0.79070983716460475</v>
      </c>
      <c r="P11" s="15">
        <f t="shared" si="6"/>
        <v>1.0053310786807117</v>
      </c>
      <c r="Q11" s="32"/>
      <c r="R11" s="32"/>
      <c r="S11" s="29"/>
      <c r="T11" s="29"/>
      <c r="U11" s="29"/>
      <c r="V11" s="29"/>
      <c r="W11" s="35"/>
      <c r="Y11" s="6"/>
      <c r="Z11" s="6"/>
      <c r="AA11" s="6"/>
      <c r="AB11" s="6"/>
    </row>
    <row r="12" spans="1:28" ht="21" customHeight="1" outlineLevel="1" x14ac:dyDescent="0.3">
      <c r="A12" s="194"/>
      <c r="B12" s="189"/>
      <c r="C12" s="190"/>
      <c r="D12" s="74"/>
      <c r="E12" s="16">
        <v>1</v>
      </c>
      <c r="F12" s="17">
        <v>7.5</v>
      </c>
      <c r="G12" s="203">
        <v>60</v>
      </c>
      <c r="H12" s="18">
        <v>20.2</v>
      </c>
      <c r="I12" s="19">
        <v>27.199000000000002</v>
      </c>
      <c r="J12" s="121">
        <f t="shared" si="0"/>
        <v>30.190890000000003</v>
      </c>
      <c r="K12" s="86">
        <f t="shared" si="1"/>
        <v>0.27574543181734623</v>
      </c>
      <c r="L12" s="20">
        <f t="shared" si="2"/>
        <v>0.74267436302805245</v>
      </c>
      <c r="M12" s="94">
        <f t="shared" si="3"/>
        <v>1.0184197948453986</v>
      </c>
      <c r="N12" s="89">
        <f t="shared" si="4"/>
        <v>0.24841930794355513</v>
      </c>
      <c r="O12" s="20">
        <f t="shared" si="5"/>
        <v>0.66907600272797518</v>
      </c>
      <c r="P12" s="20">
        <f t="shared" si="6"/>
        <v>0.91749531067153034</v>
      </c>
      <c r="Q12" s="33">
        <f>Q10</f>
        <v>40.6</v>
      </c>
      <c r="R12" s="33">
        <f>R10</f>
        <v>12.1</v>
      </c>
      <c r="S12" s="40">
        <f t="shared" ref="S12:W12" si="7">S10</f>
        <v>12.8</v>
      </c>
      <c r="T12" s="40">
        <f t="shared" si="7"/>
        <v>16.8</v>
      </c>
      <c r="U12" s="40">
        <f t="shared" si="7"/>
        <v>12.5</v>
      </c>
      <c r="V12" s="40">
        <f t="shared" si="7"/>
        <v>13.5</v>
      </c>
      <c r="W12" s="36">
        <f t="shared" si="7"/>
        <v>17.3</v>
      </c>
      <c r="Y12" s="6"/>
      <c r="Z12" s="6"/>
      <c r="AA12" s="6"/>
      <c r="AB12" s="6"/>
    </row>
    <row r="13" spans="1:28" s="2" customFormat="1" ht="21" customHeight="1" outlineLevel="1" x14ac:dyDescent="0.3">
      <c r="A13" s="195"/>
      <c r="B13" s="206"/>
      <c r="C13" s="200"/>
      <c r="D13" s="75"/>
      <c r="E13" s="21" t="s">
        <v>9</v>
      </c>
      <c r="F13" s="22">
        <v>3.8</v>
      </c>
      <c r="G13" s="204"/>
      <c r="H13" s="23">
        <v>12.2</v>
      </c>
      <c r="I13" s="24">
        <v>21.442</v>
      </c>
      <c r="J13" s="122">
        <f t="shared" si="0"/>
        <v>23.800620000000002</v>
      </c>
      <c r="K13" s="87">
        <f t="shared" si="1"/>
        <v>0.1772222740416006</v>
      </c>
      <c r="L13" s="25">
        <f t="shared" si="2"/>
        <v>0.56897677455461237</v>
      </c>
      <c r="M13" s="95">
        <f t="shared" si="3"/>
        <v>0.746199048596213</v>
      </c>
      <c r="N13" s="25">
        <f t="shared" si="4"/>
        <v>0.15965970634378429</v>
      </c>
      <c r="O13" s="25">
        <f t="shared" si="5"/>
        <v>0.51259168878793904</v>
      </c>
      <c r="P13" s="25">
        <f t="shared" si="6"/>
        <v>0.67225139513172327</v>
      </c>
      <c r="Q13" s="34"/>
      <c r="R13" s="34"/>
      <c r="S13" s="30"/>
      <c r="T13" s="30"/>
      <c r="U13" s="30"/>
      <c r="V13" s="30"/>
      <c r="W13" s="37"/>
      <c r="X13" s="4"/>
    </row>
    <row r="14" spans="1:28" s="6" customFormat="1" ht="21" customHeight="1" outlineLevel="1" x14ac:dyDescent="0.3">
      <c r="A14" s="193" t="s">
        <v>10</v>
      </c>
      <c r="B14" s="205" t="s">
        <v>11</v>
      </c>
      <c r="C14" s="199" t="str">
        <f>C10</f>
        <v>NG</v>
      </c>
      <c r="D14" s="71" t="s">
        <v>23</v>
      </c>
      <c r="E14" s="61">
        <v>1</v>
      </c>
      <c r="F14" s="62">
        <v>7.5</v>
      </c>
      <c r="G14" s="201">
        <v>40</v>
      </c>
      <c r="H14" s="63">
        <v>19.3</v>
      </c>
      <c r="I14" s="64">
        <v>27.55</v>
      </c>
      <c r="J14" s="119">
        <f t="shared" si="0"/>
        <v>30.580500000000004</v>
      </c>
      <c r="K14" s="84">
        <f t="shared" si="1"/>
        <v>0.27223230490018147</v>
      </c>
      <c r="L14" s="65">
        <f t="shared" si="2"/>
        <v>0.70054446460980035</v>
      </c>
      <c r="M14" s="92">
        <f t="shared" si="3"/>
        <v>0.97277676950998182</v>
      </c>
      <c r="N14" s="80">
        <f t="shared" si="4"/>
        <v>0.24525432873890221</v>
      </c>
      <c r="O14" s="80">
        <f t="shared" si="5"/>
        <v>0.63112113928810842</v>
      </c>
      <c r="P14" s="80">
        <f t="shared" si="6"/>
        <v>0.87637546802701061</v>
      </c>
      <c r="Q14" s="66">
        <v>45.2</v>
      </c>
      <c r="R14" s="66">
        <f t="shared" ref="R14:W14" si="8">R12</f>
        <v>12.1</v>
      </c>
      <c r="S14" s="67">
        <f t="shared" si="8"/>
        <v>12.8</v>
      </c>
      <c r="T14" s="67">
        <f t="shared" si="8"/>
        <v>16.8</v>
      </c>
      <c r="U14" s="67">
        <f t="shared" si="8"/>
        <v>12.5</v>
      </c>
      <c r="V14" s="67">
        <f t="shared" si="8"/>
        <v>13.5</v>
      </c>
      <c r="W14" s="68">
        <f t="shared" si="8"/>
        <v>17.3</v>
      </c>
      <c r="X14" s="5"/>
    </row>
    <row r="15" spans="1:28" s="6" customFormat="1" ht="21" customHeight="1" outlineLevel="1" x14ac:dyDescent="0.3">
      <c r="A15" s="194"/>
      <c r="B15" s="189"/>
      <c r="C15" s="190"/>
      <c r="D15" s="73"/>
      <c r="E15" s="11" t="s">
        <v>9</v>
      </c>
      <c r="F15" s="12">
        <v>3.8</v>
      </c>
      <c r="G15" s="202"/>
      <c r="H15" s="13">
        <v>12</v>
      </c>
      <c r="I15" s="14">
        <v>16.292999999999999</v>
      </c>
      <c r="J15" s="120">
        <f t="shared" si="0"/>
        <v>18.085229999999999</v>
      </c>
      <c r="K15" s="85">
        <f t="shared" si="1"/>
        <v>0.23322899404652306</v>
      </c>
      <c r="L15" s="15">
        <f t="shared" si="2"/>
        <v>0.73651261277849389</v>
      </c>
      <c r="M15" s="93">
        <f t="shared" si="3"/>
        <v>0.96974160682501698</v>
      </c>
      <c r="N15" s="15">
        <f t="shared" si="4"/>
        <v>0.21011621085272347</v>
      </c>
      <c r="O15" s="15">
        <f t="shared" si="5"/>
        <v>0.66352487637702151</v>
      </c>
      <c r="P15" s="15">
        <f t="shared" si="6"/>
        <v>0.87364108722974498</v>
      </c>
      <c r="Q15" s="32"/>
      <c r="R15" s="32"/>
      <c r="S15" s="29"/>
      <c r="T15" s="29"/>
      <c r="U15" s="29"/>
      <c r="V15" s="29"/>
      <c r="W15" s="35"/>
      <c r="X15" s="5"/>
    </row>
    <row r="16" spans="1:28" s="6" customFormat="1" ht="21" customHeight="1" outlineLevel="1" x14ac:dyDescent="0.3">
      <c r="A16" s="194"/>
      <c r="B16" s="189"/>
      <c r="C16" s="190"/>
      <c r="D16" s="74"/>
      <c r="E16" s="16">
        <v>1</v>
      </c>
      <c r="F16" s="17">
        <v>7.5</v>
      </c>
      <c r="G16" s="203">
        <v>60</v>
      </c>
      <c r="H16" s="18">
        <v>17.399999999999999</v>
      </c>
      <c r="I16" s="19">
        <v>27.388999999999999</v>
      </c>
      <c r="J16" s="121">
        <f t="shared" si="0"/>
        <v>30.401790000000002</v>
      </c>
      <c r="K16" s="86">
        <f t="shared" si="1"/>
        <v>0.27383256051699589</v>
      </c>
      <c r="L16" s="20">
        <f t="shared" si="2"/>
        <v>0.63529154039943037</v>
      </c>
      <c r="M16" s="94">
        <f t="shared" si="3"/>
        <v>0.90912410091642626</v>
      </c>
      <c r="N16" s="89">
        <f t="shared" si="4"/>
        <v>0.24669600046576204</v>
      </c>
      <c r="O16" s="20">
        <f t="shared" si="5"/>
        <v>0.57233472108056782</v>
      </c>
      <c r="P16" s="20">
        <f t="shared" si="6"/>
        <v>0.81903072154632983</v>
      </c>
      <c r="Q16" s="33">
        <f>Q14</f>
        <v>45.2</v>
      </c>
      <c r="R16" s="33">
        <f t="shared" ref="R16:W16" si="9">R14</f>
        <v>12.1</v>
      </c>
      <c r="S16" s="40">
        <f t="shared" si="9"/>
        <v>12.8</v>
      </c>
      <c r="T16" s="40">
        <f t="shared" si="9"/>
        <v>16.8</v>
      </c>
      <c r="U16" s="40">
        <f t="shared" si="9"/>
        <v>12.5</v>
      </c>
      <c r="V16" s="40">
        <f t="shared" si="9"/>
        <v>13.5</v>
      </c>
      <c r="W16" s="36">
        <f t="shared" si="9"/>
        <v>17.3</v>
      </c>
      <c r="X16" s="5"/>
    </row>
    <row r="17" spans="1:28" s="8" customFormat="1" ht="21" customHeight="1" outlineLevel="1" x14ac:dyDescent="0.3">
      <c r="A17" s="195"/>
      <c r="B17" s="206"/>
      <c r="C17" s="200"/>
      <c r="D17" s="75"/>
      <c r="E17" s="21" t="s">
        <v>9</v>
      </c>
      <c r="F17" s="22">
        <v>3.8</v>
      </c>
      <c r="G17" s="204"/>
      <c r="H17" s="23">
        <v>10.4</v>
      </c>
      <c r="I17" s="24">
        <v>16.245000000000001</v>
      </c>
      <c r="J17" s="122">
        <f t="shared" si="0"/>
        <v>18.031950000000002</v>
      </c>
      <c r="K17" s="87">
        <f t="shared" si="1"/>
        <v>0.23391812865497075</v>
      </c>
      <c r="L17" s="25">
        <f t="shared" si="2"/>
        <v>0.64019698368728839</v>
      </c>
      <c r="M17" s="95">
        <f t="shared" si="3"/>
        <v>0.87411511234225914</v>
      </c>
      <c r="N17" s="25">
        <f t="shared" si="4"/>
        <v>0.21073705284231598</v>
      </c>
      <c r="O17" s="25">
        <f t="shared" si="5"/>
        <v>0.57675403935791747</v>
      </c>
      <c r="P17" s="25">
        <f t="shared" si="6"/>
        <v>0.78749109220023339</v>
      </c>
      <c r="Q17" s="34"/>
      <c r="R17" s="34"/>
      <c r="S17" s="30"/>
      <c r="T17" s="30"/>
      <c r="U17" s="30"/>
      <c r="V17" s="30"/>
      <c r="W17" s="37"/>
      <c r="X17" s="7"/>
    </row>
    <row r="18" spans="1:28" ht="21" customHeight="1" outlineLevel="1" x14ac:dyDescent="0.3">
      <c r="A18" s="193" t="s">
        <v>10</v>
      </c>
      <c r="B18" s="205">
        <v>7.5</v>
      </c>
      <c r="C18" s="199" t="s">
        <v>22</v>
      </c>
      <c r="D18" s="71" t="s">
        <v>24</v>
      </c>
      <c r="E18" s="61">
        <v>1</v>
      </c>
      <c r="F18" s="62">
        <v>7.5</v>
      </c>
      <c r="G18" s="201">
        <v>40</v>
      </c>
      <c r="H18" s="63">
        <v>20.6</v>
      </c>
      <c r="I18" s="64">
        <v>26.477</v>
      </c>
      <c r="J18" s="119">
        <f>I18*1.087</f>
        <v>28.780498999999999</v>
      </c>
      <c r="K18" s="84">
        <f t="shared" si="1"/>
        <v>0.28326472032329947</v>
      </c>
      <c r="L18" s="65">
        <f t="shared" si="2"/>
        <v>0.7780337651546626</v>
      </c>
      <c r="M18" s="92">
        <f t="shared" si="3"/>
        <v>1.0612984854779621</v>
      </c>
      <c r="N18" s="80">
        <f t="shared" si="4"/>
        <v>0.26059311897267662</v>
      </c>
      <c r="O18" s="80">
        <f t="shared" si="5"/>
        <v>0.71576243344495183</v>
      </c>
      <c r="P18" s="80">
        <f t="shared" si="6"/>
        <v>0.97635555241762839</v>
      </c>
      <c r="Q18" s="66">
        <f>Q10</f>
        <v>40.6</v>
      </c>
      <c r="R18" s="66">
        <v>12.1</v>
      </c>
      <c r="S18" s="67">
        <v>12.8</v>
      </c>
      <c r="T18" s="67">
        <v>16.8</v>
      </c>
      <c r="U18" s="67">
        <v>15</v>
      </c>
      <c r="V18" s="67">
        <v>15.9</v>
      </c>
      <c r="W18" s="68">
        <v>20.8</v>
      </c>
    </row>
    <row r="19" spans="1:28" ht="21" customHeight="1" outlineLevel="1" x14ac:dyDescent="0.3">
      <c r="A19" s="194"/>
      <c r="B19" s="189"/>
      <c r="C19" s="190"/>
      <c r="D19" s="73"/>
      <c r="E19" s="11" t="s">
        <v>9</v>
      </c>
      <c r="F19" s="12">
        <v>3.8</v>
      </c>
      <c r="G19" s="202"/>
      <c r="H19" s="13">
        <v>14.2</v>
      </c>
      <c r="I19" s="14">
        <v>16.568000000000001</v>
      </c>
      <c r="J19" s="120">
        <f t="shared" ref="J19:J25" si="10">I19*1.087</f>
        <v>18.009416000000002</v>
      </c>
      <c r="K19" s="85">
        <f t="shared" si="1"/>
        <v>0.22935779816513757</v>
      </c>
      <c r="L19" s="15">
        <f t="shared" si="2"/>
        <v>0.85707387735393514</v>
      </c>
      <c r="M19" s="93">
        <f t="shared" si="3"/>
        <v>1.0864316755190728</v>
      </c>
      <c r="N19" s="15">
        <f t="shared" si="4"/>
        <v>0.21100073428255528</v>
      </c>
      <c r="O19" s="15">
        <f t="shared" si="5"/>
        <v>0.78847642810849605</v>
      </c>
      <c r="P19" s="15">
        <f t="shared" si="6"/>
        <v>0.99947716239105133</v>
      </c>
      <c r="Q19" s="32"/>
      <c r="R19" s="32"/>
      <c r="S19" s="29"/>
      <c r="T19" s="29"/>
      <c r="U19" s="29"/>
      <c r="V19" s="29"/>
      <c r="W19" s="35"/>
      <c r="Y19" s="6"/>
      <c r="Z19" s="6"/>
      <c r="AA19" s="6"/>
      <c r="AB19" s="6"/>
    </row>
    <row r="20" spans="1:28" ht="21" customHeight="1" outlineLevel="1" x14ac:dyDescent="0.3">
      <c r="A20" s="194"/>
      <c r="B20" s="189"/>
      <c r="C20" s="190"/>
      <c r="D20" s="74"/>
      <c r="E20" s="16">
        <v>1</v>
      </c>
      <c r="F20" s="17">
        <v>7.5</v>
      </c>
      <c r="G20" s="203">
        <v>60</v>
      </c>
      <c r="H20" s="18">
        <v>14.2</v>
      </c>
      <c r="I20" s="19">
        <v>26.515000000000001</v>
      </c>
      <c r="J20" s="121">
        <f t="shared" si="10"/>
        <v>28.821805000000001</v>
      </c>
      <c r="K20" s="86">
        <f t="shared" si="1"/>
        <v>0.28285875919290965</v>
      </c>
      <c r="L20" s="20">
        <f t="shared" si="2"/>
        <v>0.53554591740524227</v>
      </c>
      <c r="M20" s="94">
        <f t="shared" si="3"/>
        <v>0.81840467659815186</v>
      </c>
      <c r="N20" s="89">
        <f t="shared" si="4"/>
        <v>0.26021964967149003</v>
      </c>
      <c r="O20" s="20">
        <f t="shared" si="5"/>
        <v>0.49268253671135442</v>
      </c>
      <c r="P20" s="20">
        <f t="shared" si="6"/>
        <v>0.75290218638284445</v>
      </c>
      <c r="Q20" s="33">
        <f>Q18</f>
        <v>40.6</v>
      </c>
      <c r="R20" s="33">
        <f>R18</f>
        <v>12.1</v>
      </c>
      <c r="S20" s="40">
        <f t="shared" ref="S20:W20" si="11">S18</f>
        <v>12.8</v>
      </c>
      <c r="T20" s="40">
        <f t="shared" si="11"/>
        <v>16.8</v>
      </c>
      <c r="U20" s="40">
        <f t="shared" si="11"/>
        <v>15</v>
      </c>
      <c r="V20" s="40">
        <f t="shared" si="11"/>
        <v>15.9</v>
      </c>
      <c r="W20" s="36">
        <f t="shared" si="11"/>
        <v>20.8</v>
      </c>
      <c r="Y20" s="6"/>
      <c r="Z20" s="6"/>
      <c r="AA20" s="6"/>
      <c r="AB20" s="6"/>
    </row>
    <row r="21" spans="1:28" s="2" customFormat="1" ht="21" customHeight="1" outlineLevel="1" x14ac:dyDescent="0.3">
      <c r="A21" s="195"/>
      <c r="B21" s="206"/>
      <c r="C21" s="200"/>
      <c r="D21" s="75"/>
      <c r="E21" s="21" t="s">
        <v>9</v>
      </c>
      <c r="F21" s="22">
        <v>3.8</v>
      </c>
      <c r="G21" s="204"/>
      <c r="H21" s="23">
        <v>12.7</v>
      </c>
      <c r="I21" s="24">
        <v>16.739000000000001</v>
      </c>
      <c r="J21" s="122">
        <f t="shared" si="10"/>
        <v>18.195292999999999</v>
      </c>
      <c r="K21" s="87">
        <f t="shared" si="1"/>
        <v>0.22701475595913731</v>
      </c>
      <c r="L21" s="25">
        <f t="shared" si="2"/>
        <v>0.75870721070553793</v>
      </c>
      <c r="M21" s="95">
        <f t="shared" si="3"/>
        <v>0.98572196666467526</v>
      </c>
      <c r="N21" s="25">
        <f t="shared" si="4"/>
        <v>0.20884522167353942</v>
      </c>
      <c r="O21" s="25">
        <f t="shared" si="5"/>
        <v>0.6979827145405133</v>
      </c>
      <c r="P21" s="25">
        <f t="shared" si="6"/>
        <v>0.90682793621405278</v>
      </c>
      <c r="Q21" s="34"/>
      <c r="R21" s="34"/>
      <c r="S21" s="30"/>
      <c r="T21" s="30"/>
      <c r="U21" s="30"/>
      <c r="V21" s="30"/>
      <c r="W21" s="37"/>
      <c r="X21" s="4"/>
    </row>
    <row r="22" spans="1:28" s="6" customFormat="1" ht="21" customHeight="1" outlineLevel="1" x14ac:dyDescent="0.3">
      <c r="A22" s="193" t="s">
        <v>10</v>
      </c>
      <c r="B22" s="205" t="s">
        <v>11</v>
      </c>
      <c r="C22" s="199" t="str">
        <f>C18</f>
        <v>LPG</v>
      </c>
      <c r="D22" s="71" t="s">
        <v>23</v>
      </c>
      <c r="E22" s="61">
        <v>1</v>
      </c>
      <c r="F22" s="62">
        <v>7.5</v>
      </c>
      <c r="G22" s="201">
        <v>40</v>
      </c>
      <c r="H22" s="63">
        <v>18.3</v>
      </c>
      <c r="I22" s="64">
        <v>26.98</v>
      </c>
      <c r="J22" s="119">
        <f t="shared" si="10"/>
        <v>29.327259999999999</v>
      </c>
      <c r="K22" s="84">
        <f t="shared" si="1"/>
        <v>0.27798369162342473</v>
      </c>
      <c r="L22" s="65">
        <f t="shared" si="2"/>
        <v>0.67828020756115648</v>
      </c>
      <c r="M22" s="92">
        <f t="shared" si="3"/>
        <v>0.95626389918458121</v>
      </c>
      <c r="N22" s="80">
        <f t="shared" si="4"/>
        <v>0.25573476690287467</v>
      </c>
      <c r="O22" s="80">
        <f t="shared" si="5"/>
        <v>0.62399283124301419</v>
      </c>
      <c r="P22" s="80">
        <f t="shared" si="6"/>
        <v>0.87972759814588886</v>
      </c>
      <c r="Q22" s="66">
        <v>45.2</v>
      </c>
      <c r="R22" s="66">
        <f>R18</f>
        <v>12.1</v>
      </c>
      <c r="S22" s="67">
        <f t="shared" ref="S22:W22" si="12">S18</f>
        <v>12.8</v>
      </c>
      <c r="T22" s="67">
        <f t="shared" si="12"/>
        <v>16.8</v>
      </c>
      <c r="U22" s="67">
        <f t="shared" si="12"/>
        <v>15</v>
      </c>
      <c r="V22" s="67">
        <f t="shared" si="12"/>
        <v>15.9</v>
      </c>
      <c r="W22" s="68">
        <f t="shared" si="12"/>
        <v>20.8</v>
      </c>
      <c r="X22" s="5"/>
    </row>
    <row r="23" spans="1:28" s="6" customFormat="1" ht="21" customHeight="1" outlineLevel="1" x14ac:dyDescent="0.3">
      <c r="A23" s="194"/>
      <c r="B23" s="189"/>
      <c r="C23" s="190"/>
      <c r="D23" s="73"/>
      <c r="E23" s="11" t="s">
        <v>9</v>
      </c>
      <c r="F23" s="12">
        <v>3.8</v>
      </c>
      <c r="G23" s="202"/>
      <c r="H23" s="13">
        <v>12.4</v>
      </c>
      <c r="I23" s="14">
        <v>17.927</v>
      </c>
      <c r="J23" s="120">
        <f t="shared" si="10"/>
        <v>19.486649</v>
      </c>
      <c r="K23" s="85">
        <f t="shared" si="1"/>
        <v>0.21197077034640485</v>
      </c>
      <c r="L23" s="15">
        <f t="shared" si="2"/>
        <v>0.69169409270932114</v>
      </c>
      <c r="M23" s="93">
        <f t="shared" si="3"/>
        <v>0.90366486305572602</v>
      </c>
      <c r="N23" s="15">
        <f t="shared" si="4"/>
        <v>0.19500530850635223</v>
      </c>
      <c r="O23" s="15">
        <f t="shared" si="5"/>
        <v>0.63633311196809672</v>
      </c>
      <c r="P23" s="15">
        <f t="shared" si="6"/>
        <v>0.83133842047444895</v>
      </c>
      <c r="Q23" s="32"/>
      <c r="R23" s="32"/>
      <c r="S23" s="29"/>
      <c r="T23" s="29"/>
      <c r="U23" s="29"/>
      <c r="V23" s="29"/>
      <c r="W23" s="35"/>
      <c r="X23" s="5"/>
    </row>
    <row r="24" spans="1:28" s="6" customFormat="1" ht="21" customHeight="1" outlineLevel="1" x14ac:dyDescent="0.3">
      <c r="A24" s="194"/>
      <c r="B24" s="189"/>
      <c r="C24" s="190"/>
      <c r="D24" s="74"/>
      <c r="E24" s="16">
        <v>1</v>
      </c>
      <c r="F24" s="17">
        <v>7.5</v>
      </c>
      <c r="G24" s="203">
        <v>60</v>
      </c>
      <c r="H24" s="18">
        <v>16.8</v>
      </c>
      <c r="I24" s="19">
        <v>27.265000000000001</v>
      </c>
      <c r="J24" s="121">
        <f t="shared" si="10"/>
        <v>29.637055</v>
      </c>
      <c r="K24" s="86">
        <f t="shared" si="1"/>
        <v>0.2750779387493123</v>
      </c>
      <c r="L24" s="20">
        <f t="shared" si="2"/>
        <v>0.6161745827984596</v>
      </c>
      <c r="M24" s="94">
        <f t="shared" si="3"/>
        <v>0.8912525215477719</v>
      </c>
      <c r="N24" s="89">
        <f t="shared" si="4"/>
        <v>0.25306158118611988</v>
      </c>
      <c r="O24" s="20">
        <f t="shared" si="5"/>
        <v>0.56685794185690852</v>
      </c>
      <c r="P24" s="20">
        <f t="shared" si="6"/>
        <v>0.8199195230430284</v>
      </c>
      <c r="Q24" s="33">
        <f>Q22</f>
        <v>45.2</v>
      </c>
      <c r="R24" s="33">
        <f>R18</f>
        <v>12.1</v>
      </c>
      <c r="S24" s="40">
        <f t="shared" ref="S24:W24" si="13">S18</f>
        <v>12.8</v>
      </c>
      <c r="T24" s="40">
        <f t="shared" si="13"/>
        <v>16.8</v>
      </c>
      <c r="U24" s="40">
        <f t="shared" si="13"/>
        <v>15</v>
      </c>
      <c r="V24" s="40">
        <f t="shared" si="13"/>
        <v>15.9</v>
      </c>
      <c r="W24" s="36">
        <f t="shared" si="13"/>
        <v>20.8</v>
      </c>
      <c r="X24" s="5"/>
    </row>
    <row r="25" spans="1:28" s="28" customFormat="1" ht="21" customHeight="1" outlineLevel="1" x14ac:dyDescent="0.3">
      <c r="A25" s="195"/>
      <c r="B25" s="206"/>
      <c r="C25" s="200"/>
      <c r="D25" s="74"/>
      <c r="E25" s="16" t="s">
        <v>9</v>
      </c>
      <c r="F25" s="26">
        <v>3.8</v>
      </c>
      <c r="G25" s="204"/>
      <c r="H25" s="27">
        <v>11.3</v>
      </c>
      <c r="I25" s="19">
        <v>16.986000000000001</v>
      </c>
      <c r="J25" s="121">
        <f t="shared" si="10"/>
        <v>18.463781999999998</v>
      </c>
      <c r="K25" s="87">
        <f t="shared" si="1"/>
        <v>0.22371364653243847</v>
      </c>
      <c r="L25" s="25">
        <f t="shared" si="2"/>
        <v>0.66525373837277757</v>
      </c>
      <c r="M25" s="95">
        <f t="shared" si="3"/>
        <v>0.88896738490521598</v>
      </c>
      <c r="N25" s="25">
        <f t="shared" si="4"/>
        <v>0.20580832247694433</v>
      </c>
      <c r="O25" s="25">
        <f t="shared" si="5"/>
        <v>0.61200895894459773</v>
      </c>
      <c r="P25" s="25">
        <f t="shared" si="6"/>
        <v>0.81781728142154209</v>
      </c>
      <c r="Q25" s="33"/>
      <c r="R25" s="33"/>
      <c r="S25" s="40"/>
      <c r="T25" s="40"/>
      <c r="U25" s="40"/>
      <c r="V25" s="40"/>
      <c r="W25" s="36"/>
      <c r="X25" s="5"/>
    </row>
    <row r="26" spans="1:28" s="48" customFormat="1" ht="21" customHeight="1" x14ac:dyDescent="0.3">
      <c r="A26" s="49"/>
      <c r="B26" s="50"/>
      <c r="C26" s="78"/>
      <c r="D26" s="72"/>
      <c r="E26" s="51"/>
      <c r="F26" s="52"/>
      <c r="G26" s="69"/>
      <c r="H26" s="53"/>
      <c r="I26" s="53"/>
      <c r="J26" s="118"/>
      <c r="K26" s="54"/>
      <c r="L26" s="55"/>
      <c r="M26" s="91"/>
      <c r="N26" s="55"/>
      <c r="O26" s="55"/>
      <c r="P26" s="55"/>
      <c r="Q26" s="56"/>
      <c r="R26" s="165"/>
      <c r="S26" s="56"/>
      <c r="T26" s="56"/>
      <c r="U26" s="56"/>
      <c r="V26" s="56"/>
      <c r="W26" s="56"/>
    </row>
    <row r="27" spans="1:28" ht="21" customHeight="1" outlineLevel="1" x14ac:dyDescent="0.3">
      <c r="A27" s="193" t="s">
        <v>10</v>
      </c>
      <c r="B27" s="205">
        <v>16</v>
      </c>
      <c r="C27" s="199" t="s">
        <v>21</v>
      </c>
      <c r="D27" s="71" t="s">
        <v>24</v>
      </c>
      <c r="E27" s="61">
        <v>1</v>
      </c>
      <c r="F27" s="62">
        <v>16</v>
      </c>
      <c r="G27" s="201">
        <v>40</v>
      </c>
      <c r="H27" s="63">
        <v>38</v>
      </c>
      <c r="I27" s="64">
        <v>51.68</v>
      </c>
      <c r="J27" s="119">
        <f t="shared" ref="J27:J34" si="14">I27*1.11</f>
        <v>57.364800000000002</v>
      </c>
      <c r="K27" s="84">
        <f t="shared" ref="K27:K38" si="15">F27/I27</f>
        <v>0.30959752321981426</v>
      </c>
      <c r="L27" s="65">
        <f t="shared" ref="L27:L38" si="16">H27/I27</f>
        <v>0.73529411764705888</v>
      </c>
      <c r="M27" s="92">
        <f t="shared" ref="M27:M38" si="17">K27+L27</f>
        <v>1.0448916408668731</v>
      </c>
      <c r="N27" s="80">
        <f t="shared" ref="N27:N38" si="18">F27/J27</f>
        <v>0.27891668758541821</v>
      </c>
      <c r="O27" s="80">
        <f t="shared" ref="O27:O38" si="19">H27/J27</f>
        <v>0.66242713301536826</v>
      </c>
      <c r="P27" s="80">
        <f t="shared" ref="P27:P38" si="20">N27+O27</f>
        <v>0.94134382060078647</v>
      </c>
      <c r="Q27" s="66">
        <v>46</v>
      </c>
      <c r="R27" s="66">
        <v>19.5</v>
      </c>
      <c r="S27" s="67">
        <v>20.399999999999999</v>
      </c>
      <c r="T27" s="67">
        <v>26.8</v>
      </c>
      <c r="U27" s="67">
        <v>26.9</v>
      </c>
      <c r="V27" s="67">
        <v>28.2</v>
      </c>
      <c r="W27" s="68">
        <v>37</v>
      </c>
    </row>
    <row r="28" spans="1:28" ht="21" customHeight="1" outlineLevel="1" x14ac:dyDescent="0.3">
      <c r="A28" s="194"/>
      <c r="B28" s="189"/>
      <c r="C28" s="190"/>
      <c r="D28" s="73"/>
      <c r="E28" s="11">
        <v>0.5</v>
      </c>
      <c r="F28" s="12">
        <v>8</v>
      </c>
      <c r="G28" s="202"/>
      <c r="H28" s="13">
        <v>27</v>
      </c>
      <c r="I28" s="14">
        <v>32.984000000000002</v>
      </c>
      <c r="J28" s="120">
        <f t="shared" si="14"/>
        <v>36.612240000000007</v>
      </c>
      <c r="K28" s="85">
        <f t="shared" si="15"/>
        <v>0.24254183846713556</v>
      </c>
      <c r="L28" s="15">
        <f t="shared" si="16"/>
        <v>0.81857870482658257</v>
      </c>
      <c r="M28" s="93">
        <f t="shared" si="17"/>
        <v>1.0611205432937181</v>
      </c>
      <c r="N28" s="15">
        <f t="shared" si="18"/>
        <v>0.21850616078120319</v>
      </c>
      <c r="O28" s="15">
        <f t="shared" si="19"/>
        <v>0.73745829263656071</v>
      </c>
      <c r="P28" s="15">
        <f t="shared" si="20"/>
        <v>0.95596445341776393</v>
      </c>
      <c r="Q28" s="32"/>
      <c r="R28" s="32"/>
      <c r="S28" s="29"/>
      <c r="T28" s="29"/>
      <c r="U28" s="29"/>
      <c r="V28" s="29"/>
      <c r="W28" s="35"/>
      <c r="Y28" s="6"/>
      <c r="Z28" s="6"/>
      <c r="AA28" s="6"/>
      <c r="AB28" s="6"/>
    </row>
    <row r="29" spans="1:28" ht="21" customHeight="1" outlineLevel="1" x14ac:dyDescent="0.3">
      <c r="A29" s="194"/>
      <c r="B29" s="189"/>
      <c r="C29" s="190"/>
      <c r="D29" s="74"/>
      <c r="E29" s="16">
        <v>1</v>
      </c>
      <c r="F29" s="17">
        <v>16</v>
      </c>
      <c r="G29" s="203">
        <v>60</v>
      </c>
      <c r="H29" s="18">
        <v>35.6</v>
      </c>
      <c r="I29" s="19">
        <v>51.793999999999997</v>
      </c>
      <c r="J29" s="121">
        <f t="shared" si="14"/>
        <v>57.491340000000001</v>
      </c>
      <c r="K29" s="86">
        <f t="shared" si="15"/>
        <v>0.30891609066687264</v>
      </c>
      <c r="L29" s="20">
        <f t="shared" si="16"/>
        <v>0.68733830173379162</v>
      </c>
      <c r="M29" s="94">
        <f t="shared" si="17"/>
        <v>0.99625439240066427</v>
      </c>
      <c r="N29" s="89">
        <f t="shared" si="18"/>
        <v>0.2783027843845699</v>
      </c>
      <c r="O29" s="20">
        <f t="shared" si="19"/>
        <v>0.61922369525566812</v>
      </c>
      <c r="P29" s="20">
        <f t="shared" si="20"/>
        <v>0.89752647964023802</v>
      </c>
      <c r="Q29" s="33">
        <f>Q27</f>
        <v>46</v>
      </c>
      <c r="R29" s="33">
        <f>R27</f>
        <v>19.5</v>
      </c>
      <c r="S29" s="40">
        <f t="shared" ref="S29:W29" si="21">S27</f>
        <v>20.399999999999999</v>
      </c>
      <c r="T29" s="40">
        <f t="shared" si="21"/>
        <v>26.8</v>
      </c>
      <c r="U29" s="40">
        <f t="shared" si="21"/>
        <v>26.9</v>
      </c>
      <c r="V29" s="40">
        <f t="shared" si="21"/>
        <v>28.2</v>
      </c>
      <c r="W29" s="36">
        <f t="shared" si="21"/>
        <v>37</v>
      </c>
      <c r="Y29" s="6"/>
      <c r="Z29" s="6"/>
      <c r="AA29" s="6"/>
      <c r="AB29" s="6"/>
    </row>
    <row r="30" spans="1:28" s="2" customFormat="1" ht="21" customHeight="1" outlineLevel="1" x14ac:dyDescent="0.3">
      <c r="A30" s="195"/>
      <c r="B30" s="206"/>
      <c r="C30" s="200"/>
      <c r="D30" s="75"/>
      <c r="E30" s="21">
        <v>0.5</v>
      </c>
      <c r="F30" s="22">
        <v>8</v>
      </c>
      <c r="G30" s="204"/>
      <c r="H30" s="23">
        <v>24.7</v>
      </c>
      <c r="I30" s="24">
        <v>32.774999999999999</v>
      </c>
      <c r="J30" s="122">
        <f t="shared" si="14"/>
        <v>36.380250000000004</v>
      </c>
      <c r="K30" s="87">
        <f t="shared" si="15"/>
        <v>0.24408848207475212</v>
      </c>
      <c r="L30" s="25">
        <f t="shared" si="16"/>
        <v>0.75362318840579712</v>
      </c>
      <c r="M30" s="95">
        <f t="shared" si="17"/>
        <v>0.99771167048054921</v>
      </c>
      <c r="N30" s="25">
        <f t="shared" si="18"/>
        <v>0.21989953340067755</v>
      </c>
      <c r="O30" s="25">
        <f t="shared" si="19"/>
        <v>0.67893980937459186</v>
      </c>
      <c r="P30" s="25">
        <f t="shared" si="20"/>
        <v>0.89883934277526945</v>
      </c>
      <c r="Q30" s="34"/>
      <c r="R30" s="34"/>
      <c r="S30" s="30"/>
      <c r="T30" s="30"/>
      <c r="U30" s="30"/>
      <c r="V30" s="30"/>
      <c r="W30" s="37"/>
      <c r="X30" s="4"/>
    </row>
    <row r="31" spans="1:28" ht="21" customHeight="1" outlineLevel="1" x14ac:dyDescent="0.3">
      <c r="A31" s="193" t="s">
        <v>10</v>
      </c>
      <c r="B31" s="205" t="s">
        <v>12</v>
      </c>
      <c r="C31" s="199" t="str">
        <f>C27</f>
        <v>NG</v>
      </c>
      <c r="D31" s="71" t="s">
        <v>24</v>
      </c>
      <c r="E31" s="61">
        <v>1</v>
      </c>
      <c r="F31" s="62">
        <v>16</v>
      </c>
      <c r="G31" s="201">
        <v>40</v>
      </c>
      <c r="H31" s="63">
        <v>34.5</v>
      </c>
      <c r="I31" s="64">
        <v>51.594999999999999</v>
      </c>
      <c r="J31" s="119">
        <f t="shared" si="14"/>
        <v>57.270450000000004</v>
      </c>
      <c r="K31" s="84">
        <f t="shared" si="15"/>
        <v>0.31010756856284527</v>
      </c>
      <c r="L31" s="65">
        <f t="shared" si="16"/>
        <v>0.6686694447136351</v>
      </c>
      <c r="M31" s="92">
        <f t="shared" si="17"/>
        <v>0.97877701327648037</v>
      </c>
      <c r="N31" s="80">
        <f t="shared" si="18"/>
        <v>0.27937618789445517</v>
      </c>
      <c r="O31" s="80">
        <f t="shared" si="19"/>
        <v>0.60240490514741896</v>
      </c>
      <c r="P31" s="80">
        <f t="shared" si="20"/>
        <v>0.88178109304187413</v>
      </c>
      <c r="Q31" s="66">
        <v>50.1</v>
      </c>
      <c r="R31" s="66">
        <f t="shared" ref="R31:W31" si="22">R29</f>
        <v>19.5</v>
      </c>
      <c r="S31" s="67">
        <f t="shared" si="22"/>
        <v>20.399999999999999</v>
      </c>
      <c r="T31" s="67">
        <f t="shared" si="22"/>
        <v>26.8</v>
      </c>
      <c r="U31" s="67">
        <f t="shared" si="22"/>
        <v>26.9</v>
      </c>
      <c r="V31" s="67">
        <f t="shared" si="22"/>
        <v>28.2</v>
      </c>
      <c r="W31" s="68">
        <f t="shared" si="22"/>
        <v>37</v>
      </c>
    </row>
    <row r="32" spans="1:28" ht="21" customHeight="1" outlineLevel="1" x14ac:dyDescent="0.3">
      <c r="A32" s="194"/>
      <c r="B32" s="189"/>
      <c r="C32" s="190"/>
      <c r="D32" s="73"/>
      <c r="E32" s="11">
        <v>0.5</v>
      </c>
      <c r="F32" s="12">
        <v>8</v>
      </c>
      <c r="G32" s="202"/>
      <c r="H32" s="13">
        <v>23</v>
      </c>
      <c r="I32" s="14">
        <v>31.178999999999998</v>
      </c>
      <c r="J32" s="120">
        <f t="shared" si="14"/>
        <v>34.608690000000003</v>
      </c>
      <c r="K32" s="85">
        <f t="shared" si="15"/>
        <v>0.25658295647711604</v>
      </c>
      <c r="L32" s="15">
        <f t="shared" si="16"/>
        <v>0.73767599987170851</v>
      </c>
      <c r="M32" s="93">
        <f t="shared" si="17"/>
        <v>0.99425895634882455</v>
      </c>
      <c r="N32" s="15">
        <f t="shared" si="18"/>
        <v>0.23115581664605045</v>
      </c>
      <c r="O32" s="15">
        <f t="shared" si="19"/>
        <v>0.66457297285739503</v>
      </c>
      <c r="P32" s="15">
        <f t="shared" si="20"/>
        <v>0.89572878950344548</v>
      </c>
      <c r="Q32" s="32"/>
      <c r="R32" s="32"/>
      <c r="S32" s="29"/>
      <c r="T32" s="29"/>
      <c r="U32" s="29"/>
      <c r="V32" s="29"/>
      <c r="W32" s="35"/>
      <c r="Y32" s="6"/>
      <c r="Z32" s="6"/>
      <c r="AA32" s="6"/>
      <c r="AB32" s="6"/>
    </row>
    <row r="33" spans="1:28" ht="21" customHeight="1" outlineLevel="1" x14ac:dyDescent="0.3">
      <c r="A33" s="194"/>
      <c r="B33" s="189"/>
      <c r="C33" s="190"/>
      <c r="D33" s="74"/>
      <c r="E33" s="16">
        <v>1</v>
      </c>
      <c r="F33" s="17">
        <v>16</v>
      </c>
      <c r="G33" s="203">
        <v>60</v>
      </c>
      <c r="H33" s="18">
        <v>31.6</v>
      </c>
      <c r="I33" s="19">
        <v>50.976999999999997</v>
      </c>
      <c r="J33" s="121">
        <f t="shared" si="14"/>
        <v>56.584470000000003</v>
      </c>
      <c r="K33" s="86">
        <f t="shared" si="15"/>
        <v>0.31386703807599509</v>
      </c>
      <c r="L33" s="20">
        <f t="shared" si="16"/>
        <v>0.61988740020009025</v>
      </c>
      <c r="M33" s="94">
        <f t="shared" si="17"/>
        <v>0.9337544382760854</v>
      </c>
      <c r="N33" s="89">
        <f t="shared" si="18"/>
        <v>0.28276309736576127</v>
      </c>
      <c r="O33" s="20">
        <f t="shared" si="19"/>
        <v>0.55845711729737857</v>
      </c>
      <c r="P33" s="20">
        <f t="shared" si="20"/>
        <v>0.84122021466313979</v>
      </c>
      <c r="Q33" s="33">
        <v>50.1</v>
      </c>
      <c r="R33" s="33">
        <f t="shared" ref="R33:W33" si="23">R31</f>
        <v>19.5</v>
      </c>
      <c r="S33" s="40">
        <f t="shared" si="23"/>
        <v>20.399999999999999</v>
      </c>
      <c r="T33" s="40">
        <f t="shared" si="23"/>
        <v>26.8</v>
      </c>
      <c r="U33" s="40">
        <f t="shared" si="23"/>
        <v>26.9</v>
      </c>
      <c r="V33" s="40">
        <f t="shared" si="23"/>
        <v>28.2</v>
      </c>
      <c r="W33" s="36">
        <f t="shared" si="23"/>
        <v>37</v>
      </c>
      <c r="Y33" s="6"/>
      <c r="Z33" s="6"/>
      <c r="AA33" s="6"/>
      <c r="AB33" s="6"/>
    </row>
    <row r="34" spans="1:28" s="2" customFormat="1" ht="21" customHeight="1" outlineLevel="1" x14ac:dyDescent="0.3">
      <c r="A34" s="195"/>
      <c r="B34" s="206"/>
      <c r="C34" s="200"/>
      <c r="D34" s="75"/>
      <c r="E34" s="21">
        <v>0.5</v>
      </c>
      <c r="F34" s="22">
        <v>8</v>
      </c>
      <c r="G34" s="204"/>
      <c r="H34" s="23">
        <v>21.4</v>
      </c>
      <c r="I34" s="24">
        <v>31.17</v>
      </c>
      <c r="J34" s="122">
        <f t="shared" si="14"/>
        <v>34.598700000000008</v>
      </c>
      <c r="K34" s="87">
        <f t="shared" si="15"/>
        <v>0.2566570420275906</v>
      </c>
      <c r="L34" s="25">
        <f t="shared" si="16"/>
        <v>0.6865575874238049</v>
      </c>
      <c r="M34" s="95">
        <f t="shared" si="17"/>
        <v>0.94321462945139545</v>
      </c>
      <c r="N34" s="25">
        <f t="shared" si="18"/>
        <v>0.23122256038521674</v>
      </c>
      <c r="O34" s="25">
        <f t="shared" si="19"/>
        <v>0.61852034903045472</v>
      </c>
      <c r="P34" s="25">
        <f t="shared" si="20"/>
        <v>0.84974290941567143</v>
      </c>
      <c r="Q34" s="34"/>
      <c r="R34" s="34"/>
      <c r="S34" s="30"/>
      <c r="T34" s="30"/>
      <c r="U34" s="30"/>
      <c r="V34" s="30"/>
      <c r="W34" s="37"/>
      <c r="X34" s="4"/>
    </row>
    <row r="35" spans="1:28" ht="21" customHeight="1" outlineLevel="1" x14ac:dyDescent="0.3">
      <c r="A35" s="193" t="s">
        <v>10</v>
      </c>
      <c r="B35" s="205">
        <v>16</v>
      </c>
      <c r="C35" s="199" t="s">
        <v>22</v>
      </c>
      <c r="D35" s="71" t="s">
        <v>24</v>
      </c>
      <c r="E35" s="61">
        <v>1</v>
      </c>
      <c r="F35" s="62">
        <v>16</v>
      </c>
      <c r="G35" s="201">
        <v>40</v>
      </c>
      <c r="H35" s="63">
        <v>40.4</v>
      </c>
      <c r="I35" s="64">
        <v>55.509</v>
      </c>
      <c r="J35" s="119">
        <f t="shared" ref="J35:J38" si="24">I35*1.087</f>
        <v>60.338282999999997</v>
      </c>
      <c r="K35" s="84">
        <f t="shared" si="15"/>
        <v>0.2882415464158965</v>
      </c>
      <c r="L35" s="65">
        <f t="shared" si="16"/>
        <v>0.72780990470013873</v>
      </c>
      <c r="M35" s="92">
        <f t="shared" si="17"/>
        <v>1.0160514511160352</v>
      </c>
      <c r="N35" s="80">
        <f t="shared" si="18"/>
        <v>0.26517161583799131</v>
      </c>
      <c r="O35" s="80">
        <f t="shared" si="19"/>
        <v>0.66955832999092801</v>
      </c>
      <c r="P35" s="80">
        <f t="shared" si="20"/>
        <v>0.93472994582891933</v>
      </c>
      <c r="Q35" s="66">
        <v>46</v>
      </c>
      <c r="R35" s="66" t="s">
        <v>70</v>
      </c>
      <c r="S35" s="67">
        <v>20.399999999999999</v>
      </c>
      <c r="T35" s="67">
        <v>26.8</v>
      </c>
      <c r="U35" s="67">
        <v>26.9</v>
      </c>
      <c r="V35" s="67">
        <v>28.2</v>
      </c>
      <c r="W35" s="68">
        <v>37</v>
      </c>
    </row>
    <row r="36" spans="1:28" ht="21" customHeight="1" outlineLevel="1" x14ac:dyDescent="0.3">
      <c r="A36" s="194"/>
      <c r="B36" s="189"/>
      <c r="C36" s="190"/>
      <c r="D36" s="73"/>
      <c r="E36" s="11">
        <v>0.5</v>
      </c>
      <c r="F36" s="12">
        <v>8</v>
      </c>
      <c r="G36" s="202"/>
      <c r="H36" s="13">
        <v>27.7</v>
      </c>
      <c r="I36" s="14">
        <v>34.276000000000003</v>
      </c>
      <c r="J36" s="120">
        <f t="shared" si="24"/>
        <v>37.258012000000001</v>
      </c>
      <c r="K36" s="85">
        <f t="shared" si="15"/>
        <v>0.23339946318123467</v>
      </c>
      <c r="L36" s="15">
        <f t="shared" si="16"/>
        <v>0.80814564126502497</v>
      </c>
      <c r="M36" s="93">
        <f t="shared" si="17"/>
        <v>1.0415451044462596</v>
      </c>
      <c r="N36" s="15">
        <f t="shared" si="18"/>
        <v>0.21471891737004109</v>
      </c>
      <c r="O36" s="15">
        <f t="shared" si="19"/>
        <v>0.74346425139376726</v>
      </c>
      <c r="P36" s="15">
        <f t="shared" si="20"/>
        <v>0.95818316876380838</v>
      </c>
      <c r="Q36" s="32"/>
      <c r="R36" s="32"/>
      <c r="S36" s="29"/>
      <c r="T36" s="29"/>
      <c r="U36" s="29"/>
      <c r="V36" s="29"/>
      <c r="W36" s="35"/>
      <c r="Y36" s="6"/>
      <c r="Z36" s="6"/>
      <c r="AA36" s="6"/>
      <c r="AB36" s="6"/>
    </row>
    <row r="37" spans="1:28" ht="21" customHeight="1" outlineLevel="1" x14ac:dyDescent="0.3">
      <c r="A37" s="194"/>
      <c r="B37" s="189"/>
      <c r="C37" s="190"/>
      <c r="D37" s="74"/>
      <c r="E37" s="16">
        <v>1</v>
      </c>
      <c r="F37" s="17">
        <v>16</v>
      </c>
      <c r="G37" s="203">
        <v>60</v>
      </c>
      <c r="H37" s="18">
        <v>40.200000000000003</v>
      </c>
      <c r="I37" s="19">
        <v>55.308999999999997</v>
      </c>
      <c r="J37" s="121">
        <f t="shared" si="24"/>
        <v>60.120882999999992</v>
      </c>
      <c r="K37" s="86">
        <f t="shared" si="15"/>
        <v>0.28928384168941768</v>
      </c>
      <c r="L37" s="20">
        <f t="shared" si="16"/>
        <v>0.72682565224466189</v>
      </c>
      <c r="M37" s="94">
        <f t="shared" si="17"/>
        <v>1.0161094939340796</v>
      </c>
      <c r="N37" s="89">
        <f t="shared" si="18"/>
        <v>0.26613048913469889</v>
      </c>
      <c r="O37" s="20">
        <f t="shared" si="19"/>
        <v>0.66865285395093099</v>
      </c>
      <c r="P37" s="20">
        <f t="shared" si="20"/>
        <v>0.93478334308562983</v>
      </c>
      <c r="Q37" s="33">
        <f>Q35</f>
        <v>46</v>
      </c>
      <c r="R37" s="33" t="str">
        <f>R35</f>
        <v>19,5</v>
      </c>
      <c r="S37" s="40">
        <f t="shared" ref="S37:W37" si="25">S35</f>
        <v>20.399999999999999</v>
      </c>
      <c r="T37" s="40">
        <f t="shared" si="25"/>
        <v>26.8</v>
      </c>
      <c r="U37" s="40">
        <f t="shared" si="25"/>
        <v>26.9</v>
      </c>
      <c r="V37" s="40">
        <f t="shared" si="25"/>
        <v>28.2</v>
      </c>
      <c r="W37" s="36">
        <f t="shared" si="25"/>
        <v>37</v>
      </c>
      <c r="Y37" s="6"/>
      <c r="Z37" s="6"/>
      <c r="AA37" s="6"/>
      <c r="AB37" s="6"/>
    </row>
    <row r="38" spans="1:28" s="2" customFormat="1" ht="21" customHeight="1" outlineLevel="1" x14ac:dyDescent="0.3">
      <c r="A38" s="195"/>
      <c r="B38" s="206"/>
      <c r="C38" s="200"/>
      <c r="D38" s="75"/>
      <c r="E38" s="21">
        <v>0.5</v>
      </c>
      <c r="F38" s="22">
        <v>8</v>
      </c>
      <c r="G38" s="204"/>
      <c r="H38" s="23">
        <v>26.8</v>
      </c>
      <c r="I38" s="24">
        <v>34.104999999999997</v>
      </c>
      <c r="J38" s="122">
        <f t="shared" si="24"/>
        <v>37.072134999999996</v>
      </c>
      <c r="K38" s="87">
        <f t="shared" si="15"/>
        <v>0.23456971118604311</v>
      </c>
      <c r="L38" s="25">
        <f t="shared" si="16"/>
        <v>0.78580853247324445</v>
      </c>
      <c r="M38" s="95">
        <f t="shared" si="17"/>
        <v>1.0203782436592876</v>
      </c>
      <c r="N38" s="25">
        <f t="shared" si="18"/>
        <v>0.21579550247106083</v>
      </c>
      <c r="O38" s="25">
        <f t="shared" si="19"/>
        <v>0.72291493327805378</v>
      </c>
      <c r="P38" s="25">
        <f t="shared" si="20"/>
        <v>0.93871043574911461</v>
      </c>
      <c r="Q38" s="34"/>
      <c r="R38" s="34"/>
      <c r="S38" s="30"/>
      <c r="T38" s="30"/>
      <c r="U38" s="30"/>
      <c r="V38" s="30"/>
      <c r="W38" s="37"/>
      <c r="X38" s="4"/>
    </row>
    <row r="39" spans="1:28" ht="21" customHeight="1" outlineLevel="1" x14ac:dyDescent="0.3">
      <c r="A39" s="193" t="s">
        <v>10</v>
      </c>
      <c r="B39" s="205" t="s">
        <v>12</v>
      </c>
      <c r="C39" s="199" t="str">
        <f>C35</f>
        <v>LPG</v>
      </c>
      <c r="D39" s="71" t="s">
        <v>28</v>
      </c>
      <c r="E39" s="61">
        <v>1</v>
      </c>
      <c r="F39" s="62">
        <v>16</v>
      </c>
      <c r="G39" s="201">
        <v>40</v>
      </c>
      <c r="H39" s="63" t="s">
        <v>28</v>
      </c>
      <c r="I39" s="64" t="s">
        <v>28</v>
      </c>
      <c r="J39" s="119" t="s">
        <v>28</v>
      </c>
      <c r="K39" s="84" t="s">
        <v>28</v>
      </c>
      <c r="L39" s="65" t="s">
        <v>28</v>
      </c>
      <c r="M39" s="92" t="s">
        <v>28</v>
      </c>
      <c r="N39" s="80" t="s">
        <v>28</v>
      </c>
      <c r="O39" s="80" t="s">
        <v>28</v>
      </c>
      <c r="P39" s="80" t="s">
        <v>28</v>
      </c>
      <c r="Q39" s="66">
        <v>50.1</v>
      </c>
      <c r="R39" s="66" t="str">
        <f>R35</f>
        <v>19,5</v>
      </c>
      <c r="S39" s="67">
        <f t="shared" ref="S39:W39" si="26">S35</f>
        <v>20.399999999999999</v>
      </c>
      <c r="T39" s="67">
        <f t="shared" si="26"/>
        <v>26.8</v>
      </c>
      <c r="U39" s="67">
        <f t="shared" si="26"/>
        <v>26.9</v>
      </c>
      <c r="V39" s="67">
        <f t="shared" si="26"/>
        <v>28.2</v>
      </c>
      <c r="W39" s="68">
        <f t="shared" si="26"/>
        <v>37</v>
      </c>
    </row>
    <row r="40" spans="1:28" ht="21" customHeight="1" outlineLevel="1" x14ac:dyDescent="0.3">
      <c r="A40" s="194"/>
      <c r="B40" s="189"/>
      <c r="C40" s="190"/>
      <c r="D40" s="73"/>
      <c r="E40" s="11">
        <v>0.5</v>
      </c>
      <c r="F40" s="12">
        <v>8</v>
      </c>
      <c r="G40" s="202"/>
      <c r="H40" s="13" t="s">
        <v>28</v>
      </c>
      <c r="I40" s="14" t="s">
        <v>28</v>
      </c>
      <c r="J40" s="120" t="s">
        <v>28</v>
      </c>
      <c r="K40" s="85" t="s">
        <v>28</v>
      </c>
      <c r="L40" s="15" t="s">
        <v>28</v>
      </c>
      <c r="M40" s="93" t="s">
        <v>28</v>
      </c>
      <c r="N40" s="15" t="s">
        <v>28</v>
      </c>
      <c r="O40" s="15" t="s">
        <v>28</v>
      </c>
      <c r="P40" s="15" t="s">
        <v>28</v>
      </c>
      <c r="Q40" s="32"/>
      <c r="R40" s="32"/>
      <c r="S40" s="29"/>
      <c r="T40" s="29"/>
      <c r="U40" s="29"/>
      <c r="V40" s="29"/>
      <c r="W40" s="35"/>
      <c r="Y40" s="6"/>
      <c r="Z40" s="6"/>
      <c r="AA40" s="6"/>
      <c r="AB40" s="6"/>
    </row>
    <row r="41" spans="1:28" ht="21" customHeight="1" outlineLevel="1" x14ac:dyDescent="0.3">
      <c r="A41" s="194"/>
      <c r="B41" s="189"/>
      <c r="C41" s="190"/>
      <c r="D41" s="74"/>
      <c r="E41" s="16">
        <v>1</v>
      </c>
      <c r="F41" s="17">
        <v>16</v>
      </c>
      <c r="G41" s="203">
        <v>60</v>
      </c>
      <c r="H41" s="18" t="s">
        <v>28</v>
      </c>
      <c r="I41" s="19" t="s">
        <v>28</v>
      </c>
      <c r="J41" s="121" t="s">
        <v>28</v>
      </c>
      <c r="K41" s="86" t="s">
        <v>28</v>
      </c>
      <c r="L41" s="20" t="s">
        <v>28</v>
      </c>
      <c r="M41" s="94" t="s">
        <v>28</v>
      </c>
      <c r="N41" s="89" t="s">
        <v>28</v>
      </c>
      <c r="O41" s="20" t="s">
        <v>28</v>
      </c>
      <c r="P41" s="20" t="s">
        <v>28</v>
      </c>
      <c r="Q41" s="33">
        <v>50.1</v>
      </c>
      <c r="R41" s="33" t="str">
        <f>R35</f>
        <v>19,5</v>
      </c>
      <c r="S41" s="40">
        <f t="shared" ref="S41:W41" si="27">S35</f>
        <v>20.399999999999999</v>
      </c>
      <c r="T41" s="40">
        <f t="shared" si="27"/>
        <v>26.8</v>
      </c>
      <c r="U41" s="40">
        <f t="shared" si="27"/>
        <v>26.9</v>
      </c>
      <c r="V41" s="40">
        <f t="shared" si="27"/>
        <v>28.2</v>
      </c>
      <c r="W41" s="36">
        <f t="shared" si="27"/>
        <v>37</v>
      </c>
      <c r="Y41" s="6"/>
      <c r="Z41" s="6"/>
      <c r="AA41" s="6"/>
      <c r="AB41" s="6"/>
    </row>
    <row r="42" spans="1:28" s="2" customFormat="1" ht="21" customHeight="1" outlineLevel="1" x14ac:dyDescent="0.3">
      <c r="A42" s="195"/>
      <c r="B42" s="206"/>
      <c r="C42" s="200"/>
      <c r="D42" s="75"/>
      <c r="E42" s="21">
        <v>0.5</v>
      </c>
      <c r="F42" s="22">
        <v>8</v>
      </c>
      <c r="G42" s="204"/>
      <c r="H42" s="23" t="s">
        <v>28</v>
      </c>
      <c r="I42" s="24" t="s">
        <v>28</v>
      </c>
      <c r="J42" s="122" t="s">
        <v>28</v>
      </c>
      <c r="K42" s="87" t="s">
        <v>28</v>
      </c>
      <c r="L42" s="25" t="s">
        <v>28</v>
      </c>
      <c r="M42" s="95" t="s">
        <v>28</v>
      </c>
      <c r="N42" s="25" t="s">
        <v>28</v>
      </c>
      <c r="O42" s="25" t="s">
        <v>28</v>
      </c>
      <c r="P42" s="25" t="s">
        <v>28</v>
      </c>
      <c r="Q42" s="34"/>
      <c r="R42" s="33"/>
      <c r="S42" s="40"/>
      <c r="T42" s="40"/>
      <c r="U42" s="40"/>
      <c r="V42" s="40"/>
      <c r="W42" s="36"/>
      <c r="X42" s="4"/>
    </row>
    <row r="43" spans="1:28" s="48" customFormat="1" ht="21" customHeight="1" x14ac:dyDescent="0.3">
      <c r="A43" s="49"/>
      <c r="B43" s="50"/>
      <c r="C43" s="78"/>
      <c r="D43" s="72"/>
      <c r="E43" s="51"/>
      <c r="F43" s="52"/>
      <c r="G43" s="69"/>
      <c r="H43" s="53"/>
      <c r="I43" s="53"/>
      <c r="J43" s="118"/>
      <c r="K43" s="54"/>
      <c r="L43" s="55"/>
      <c r="M43" s="91"/>
      <c r="N43" s="55"/>
      <c r="O43" s="55"/>
      <c r="P43" s="55"/>
      <c r="Q43" s="56"/>
      <c r="R43" s="165"/>
      <c r="S43" s="56"/>
      <c r="T43" s="56"/>
      <c r="U43" s="56"/>
      <c r="V43" s="56"/>
      <c r="W43" s="56"/>
    </row>
    <row r="44" spans="1:28" ht="21" customHeight="1" outlineLevel="1" x14ac:dyDescent="0.3">
      <c r="A44" s="193" t="s">
        <v>10</v>
      </c>
      <c r="B44" s="205">
        <v>20</v>
      </c>
      <c r="C44" s="199" t="s">
        <v>21</v>
      </c>
      <c r="D44" s="71" t="s">
        <v>24</v>
      </c>
      <c r="E44" s="61">
        <v>1</v>
      </c>
      <c r="F44" s="62">
        <v>20</v>
      </c>
      <c r="G44" s="201">
        <v>40</v>
      </c>
      <c r="H44" s="63">
        <v>47.8</v>
      </c>
      <c r="I44" s="64">
        <v>61.920999999999999</v>
      </c>
      <c r="J44" s="119">
        <f t="shared" ref="J44:J47" si="28">I44*1.11</f>
        <v>68.732310000000012</v>
      </c>
      <c r="K44" s="84">
        <f t="shared" ref="K44:K63" si="29">F44/I44</f>
        <v>0.32299219973837634</v>
      </c>
      <c r="L44" s="65">
        <f t="shared" ref="L44:L63" si="30">H44/I44</f>
        <v>0.77195135737471932</v>
      </c>
      <c r="M44" s="92">
        <f t="shared" ref="M44:M51" si="31">K44+L44</f>
        <v>1.0949435571130957</v>
      </c>
      <c r="N44" s="80">
        <f t="shared" ref="N44:N63" si="32">F44/J44</f>
        <v>0.2909839637282669</v>
      </c>
      <c r="O44" s="80">
        <f t="shared" ref="O44:O63" si="33">H44/J44</f>
        <v>0.69545167331055791</v>
      </c>
      <c r="P44" s="80">
        <f t="shared" ref="P44:P51" si="34">N44+O44</f>
        <v>0.98643563703882475</v>
      </c>
      <c r="Q44" s="66">
        <v>45.9</v>
      </c>
      <c r="R44" s="66">
        <v>12.3</v>
      </c>
      <c r="S44" s="67">
        <v>14.7</v>
      </c>
      <c r="T44" s="67">
        <v>19.2</v>
      </c>
      <c r="U44" s="67">
        <v>22.5</v>
      </c>
      <c r="V44" s="67">
        <v>26.8</v>
      </c>
      <c r="W44" s="68">
        <v>35.1</v>
      </c>
    </row>
    <row r="45" spans="1:28" ht="21" customHeight="1" outlineLevel="1" x14ac:dyDescent="0.3">
      <c r="A45" s="194"/>
      <c r="B45" s="189"/>
      <c r="C45" s="190"/>
      <c r="D45" s="73"/>
      <c r="E45" s="11">
        <v>0.5</v>
      </c>
      <c r="F45" s="12">
        <v>10</v>
      </c>
      <c r="G45" s="202"/>
      <c r="H45" s="13">
        <v>33</v>
      </c>
      <c r="I45" s="14">
        <v>38.39</v>
      </c>
      <c r="J45" s="120">
        <f t="shared" si="28"/>
        <v>42.612900000000003</v>
      </c>
      <c r="K45" s="85">
        <f t="shared" si="29"/>
        <v>0.26048450117218025</v>
      </c>
      <c r="L45" s="15">
        <f t="shared" si="30"/>
        <v>0.85959885386819479</v>
      </c>
      <c r="M45" s="93">
        <f t="shared" si="31"/>
        <v>1.120083355040375</v>
      </c>
      <c r="N45" s="15">
        <f t="shared" si="32"/>
        <v>0.23467072177673895</v>
      </c>
      <c r="O45" s="15">
        <f t="shared" si="33"/>
        <v>0.77441338186323849</v>
      </c>
      <c r="P45" s="15">
        <f t="shared" si="34"/>
        <v>1.0090841036399774</v>
      </c>
      <c r="Q45" s="32"/>
      <c r="R45" s="32"/>
      <c r="S45" s="29"/>
      <c r="T45" s="29"/>
      <c r="U45" s="29"/>
      <c r="V45" s="29"/>
      <c r="W45" s="35"/>
      <c r="Y45" s="6"/>
      <c r="Z45" s="6"/>
      <c r="AA45" s="6"/>
      <c r="AB45" s="6"/>
    </row>
    <row r="46" spans="1:28" ht="21" customHeight="1" outlineLevel="1" x14ac:dyDescent="0.3">
      <c r="A46" s="194"/>
      <c r="B46" s="189"/>
      <c r="C46" s="190"/>
      <c r="D46" s="74"/>
      <c r="E46" s="16">
        <v>1</v>
      </c>
      <c r="F46" s="17">
        <v>22</v>
      </c>
      <c r="G46" s="203">
        <v>60</v>
      </c>
      <c r="H46" s="18">
        <v>44.3</v>
      </c>
      <c r="I46" s="19">
        <v>62.197000000000003</v>
      </c>
      <c r="J46" s="121">
        <f t="shared" si="28"/>
        <v>69.03867000000001</v>
      </c>
      <c r="K46" s="86">
        <f t="shared" si="29"/>
        <v>0.35371480939595157</v>
      </c>
      <c r="L46" s="20">
        <f t="shared" si="30"/>
        <v>0.71225300255639334</v>
      </c>
      <c r="M46" s="94">
        <f t="shared" si="31"/>
        <v>1.065967811952345</v>
      </c>
      <c r="N46" s="89">
        <f t="shared" si="32"/>
        <v>0.31866199044680316</v>
      </c>
      <c r="O46" s="20">
        <f t="shared" si="33"/>
        <v>0.64166937167242633</v>
      </c>
      <c r="P46" s="20">
        <f t="shared" si="34"/>
        <v>0.96033136211922954</v>
      </c>
      <c r="Q46" s="33">
        <f>Q44</f>
        <v>45.9</v>
      </c>
      <c r="R46" s="33">
        <f>R44</f>
        <v>12.3</v>
      </c>
      <c r="S46" s="40">
        <f t="shared" ref="S46:W46" si="35">S44</f>
        <v>14.7</v>
      </c>
      <c r="T46" s="40">
        <f t="shared" si="35"/>
        <v>19.2</v>
      </c>
      <c r="U46" s="40">
        <f t="shared" si="35"/>
        <v>22.5</v>
      </c>
      <c r="V46" s="40">
        <f t="shared" si="35"/>
        <v>26.8</v>
      </c>
      <c r="W46" s="36">
        <f t="shared" si="35"/>
        <v>35.1</v>
      </c>
      <c r="Y46" s="6"/>
      <c r="Z46" s="6"/>
      <c r="AA46" s="6"/>
      <c r="AB46" s="6"/>
    </row>
    <row r="47" spans="1:28" s="2" customFormat="1" ht="21" customHeight="1" outlineLevel="1" x14ac:dyDescent="0.3">
      <c r="A47" s="195"/>
      <c r="B47" s="206"/>
      <c r="C47" s="200"/>
      <c r="D47" s="75"/>
      <c r="E47" s="21">
        <v>0.5</v>
      </c>
      <c r="F47" s="22">
        <v>11</v>
      </c>
      <c r="G47" s="204"/>
      <c r="H47" s="23">
        <v>31.3</v>
      </c>
      <c r="I47" s="24">
        <v>38.798000000000002</v>
      </c>
      <c r="J47" s="122">
        <f t="shared" si="28"/>
        <v>43.065780000000004</v>
      </c>
      <c r="K47" s="87">
        <f t="shared" si="29"/>
        <v>0.28351976906026083</v>
      </c>
      <c r="L47" s="25">
        <f t="shared" si="30"/>
        <v>0.80674261559874216</v>
      </c>
      <c r="M47" s="95">
        <f t="shared" si="31"/>
        <v>1.0902623846590029</v>
      </c>
      <c r="N47" s="25">
        <f t="shared" si="32"/>
        <v>0.25542321536960433</v>
      </c>
      <c r="O47" s="25">
        <f t="shared" si="33"/>
        <v>0.72679514918805599</v>
      </c>
      <c r="P47" s="25">
        <f t="shared" si="34"/>
        <v>0.98221836455766032</v>
      </c>
      <c r="Q47" s="34"/>
      <c r="R47" s="34"/>
      <c r="S47" s="30"/>
      <c r="T47" s="30"/>
      <c r="U47" s="30"/>
      <c r="V47" s="30"/>
      <c r="W47" s="37"/>
      <c r="X47" s="4"/>
    </row>
    <row r="48" spans="1:28" ht="21" customHeight="1" outlineLevel="1" x14ac:dyDescent="0.3">
      <c r="A48" s="193" t="s">
        <v>10</v>
      </c>
      <c r="B48" s="205">
        <v>22</v>
      </c>
      <c r="C48" s="199" t="s">
        <v>21</v>
      </c>
      <c r="D48" s="71" t="s">
        <v>24</v>
      </c>
      <c r="E48" s="61">
        <v>1</v>
      </c>
      <c r="F48" s="62">
        <v>22</v>
      </c>
      <c r="G48" s="201">
        <v>40</v>
      </c>
      <c r="H48" s="63">
        <v>51.2</v>
      </c>
      <c r="I48" s="64">
        <v>67.858999999999995</v>
      </c>
      <c r="J48" s="119">
        <f t="shared" ref="J48:J55" si="36">I48*1.11</f>
        <v>75.323490000000007</v>
      </c>
      <c r="K48" s="84">
        <f t="shared" si="29"/>
        <v>0.32420165342843249</v>
      </c>
      <c r="L48" s="65">
        <f t="shared" si="30"/>
        <v>0.75450566616071568</v>
      </c>
      <c r="M48" s="92">
        <f t="shared" si="31"/>
        <v>1.0787073195891481</v>
      </c>
      <c r="N48" s="80">
        <f t="shared" si="32"/>
        <v>0.29207356164723647</v>
      </c>
      <c r="O48" s="80">
        <f t="shared" si="33"/>
        <v>0.67973483437902305</v>
      </c>
      <c r="P48" s="80">
        <f t="shared" si="34"/>
        <v>0.97180839602625957</v>
      </c>
      <c r="Q48" s="66">
        <v>47.1</v>
      </c>
      <c r="R48" s="66">
        <f t="shared" ref="R48:W48" si="37">R46</f>
        <v>12.3</v>
      </c>
      <c r="S48" s="67">
        <f t="shared" si="37"/>
        <v>14.7</v>
      </c>
      <c r="T48" s="67">
        <f t="shared" si="37"/>
        <v>19.2</v>
      </c>
      <c r="U48" s="67">
        <f t="shared" si="37"/>
        <v>22.5</v>
      </c>
      <c r="V48" s="67">
        <f t="shared" si="37"/>
        <v>26.8</v>
      </c>
      <c r="W48" s="68">
        <f t="shared" si="37"/>
        <v>35.1</v>
      </c>
    </row>
    <row r="49" spans="1:28" ht="21" customHeight="1" outlineLevel="1" x14ac:dyDescent="0.3">
      <c r="A49" s="194"/>
      <c r="B49" s="189"/>
      <c r="C49" s="190"/>
      <c r="D49" s="73"/>
      <c r="E49" s="11">
        <v>0.5</v>
      </c>
      <c r="F49" s="12">
        <v>11</v>
      </c>
      <c r="G49" s="202"/>
      <c r="H49" s="13">
        <v>34.700000000000003</v>
      </c>
      <c r="I49" s="14">
        <v>41.552999999999997</v>
      </c>
      <c r="J49" s="120">
        <f t="shared" si="36"/>
        <v>46.123829999999998</v>
      </c>
      <c r="K49" s="85">
        <f t="shared" si="29"/>
        <v>0.26472216205809451</v>
      </c>
      <c r="L49" s="15">
        <f t="shared" si="30"/>
        <v>0.83507809303780722</v>
      </c>
      <c r="M49" s="93">
        <f t="shared" si="31"/>
        <v>1.0998002550959018</v>
      </c>
      <c r="N49" s="15">
        <f t="shared" si="32"/>
        <v>0.23848843428657163</v>
      </c>
      <c r="O49" s="15">
        <f t="shared" si="33"/>
        <v>0.75232260634036685</v>
      </c>
      <c r="P49" s="15">
        <f t="shared" si="34"/>
        <v>0.99081104062693848</v>
      </c>
      <c r="Q49" s="32"/>
      <c r="R49" s="32"/>
      <c r="S49" s="29"/>
      <c r="T49" s="29"/>
      <c r="U49" s="29"/>
      <c r="V49" s="29"/>
      <c r="W49" s="35"/>
      <c r="Y49" s="6"/>
      <c r="Z49" s="6"/>
      <c r="AA49" s="6"/>
      <c r="AB49" s="6"/>
    </row>
    <row r="50" spans="1:28" ht="21" customHeight="1" outlineLevel="1" x14ac:dyDescent="0.3">
      <c r="A50" s="194"/>
      <c r="B50" s="189"/>
      <c r="C50" s="190"/>
      <c r="D50" s="74"/>
      <c r="E50" s="16">
        <v>1</v>
      </c>
      <c r="F50" s="17">
        <v>22</v>
      </c>
      <c r="G50" s="203">
        <v>60</v>
      </c>
      <c r="H50" s="18">
        <v>47</v>
      </c>
      <c r="I50" s="19">
        <v>68.067999999999998</v>
      </c>
      <c r="J50" s="121">
        <f t="shared" si="36"/>
        <v>75.555480000000003</v>
      </c>
      <c r="K50" s="86">
        <f t="shared" si="29"/>
        <v>0.32320620555914675</v>
      </c>
      <c r="L50" s="20">
        <f t="shared" si="30"/>
        <v>0.69048598460363164</v>
      </c>
      <c r="M50" s="94">
        <f t="shared" si="31"/>
        <v>1.0136921901627785</v>
      </c>
      <c r="N50" s="89">
        <f t="shared" si="32"/>
        <v>0.29117676176499707</v>
      </c>
      <c r="O50" s="20">
        <f t="shared" si="33"/>
        <v>0.62205944558885728</v>
      </c>
      <c r="P50" s="20">
        <f t="shared" si="34"/>
        <v>0.91323620735385436</v>
      </c>
      <c r="Q50" s="33">
        <f>Q48</f>
        <v>47.1</v>
      </c>
      <c r="R50" s="33">
        <f t="shared" ref="R50:W50" si="38">R48</f>
        <v>12.3</v>
      </c>
      <c r="S50" s="40">
        <f t="shared" si="38"/>
        <v>14.7</v>
      </c>
      <c r="T50" s="40">
        <f t="shared" si="38"/>
        <v>19.2</v>
      </c>
      <c r="U50" s="40">
        <f t="shared" si="38"/>
        <v>22.5</v>
      </c>
      <c r="V50" s="40">
        <f t="shared" si="38"/>
        <v>26.8</v>
      </c>
      <c r="W50" s="36">
        <f t="shared" si="38"/>
        <v>35.1</v>
      </c>
      <c r="Y50" s="6"/>
      <c r="Z50" s="6"/>
      <c r="AA50" s="6"/>
      <c r="AB50" s="6"/>
    </row>
    <row r="51" spans="1:28" s="2" customFormat="1" ht="21" customHeight="1" outlineLevel="1" x14ac:dyDescent="0.3">
      <c r="A51" s="195"/>
      <c r="B51" s="206"/>
      <c r="C51" s="200"/>
      <c r="D51" s="75"/>
      <c r="E51" s="21">
        <v>0.5</v>
      </c>
      <c r="F51" s="22">
        <v>11</v>
      </c>
      <c r="G51" s="204"/>
      <c r="H51" s="23">
        <v>31.3</v>
      </c>
      <c r="I51" s="24">
        <v>41.591000000000001</v>
      </c>
      <c r="J51" s="122">
        <f t="shared" si="36"/>
        <v>46.166010000000007</v>
      </c>
      <c r="K51" s="87">
        <f t="shared" si="29"/>
        <v>0.26448029621793173</v>
      </c>
      <c r="L51" s="25">
        <f t="shared" si="30"/>
        <v>0.75256666105647851</v>
      </c>
      <c r="M51" s="95">
        <f t="shared" si="31"/>
        <v>1.0170469572744103</v>
      </c>
      <c r="N51" s="25">
        <f t="shared" si="32"/>
        <v>0.23827053713327181</v>
      </c>
      <c r="O51" s="25">
        <f t="shared" si="33"/>
        <v>0.67798798293376439</v>
      </c>
      <c r="P51" s="25">
        <f t="shared" si="34"/>
        <v>0.91625852006703623</v>
      </c>
      <c r="Q51" s="34"/>
      <c r="R51" s="34"/>
      <c r="S51" s="30"/>
      <c r="T51" s="30"/>
      <c r="U51" s="30"/>
      <c r="V51" s="30"/>
      <c r="W51" s="37"/>
      <c r="X51" s="4"/>
    </row>
    <row r="52" spans="1:28" ht="21" customHeight="1" outlineLevel="1" x14ac:dyDescent="0.3">
      <c r="A52" s="193" t="s">
        <v>10</v>
      </c>
      <c r="B52" s="205" t="s">
        <v>13</v>
      </c>
      <c r="C52" s="199" t="str">
        <f>C48</f>
        <v>NG</v>
      </c>
      <c r="D52" s="71" t="s">
        <v>24</v>
      </c>
      <c r="E52" s="61">
        <v>1</v>
      </c>
      <c r="F52" s="62">
        <v>22</v>
      </c>
      <c r="G52" s="201">
        <v>40</v>
      </c>
      <c r="H52" s="63">
        <v>49.6</v>
      </c>
      <c r="I52" s="64">
        <v>68.561999999999998</v>
      </c>
      <c r="J52" s="119">
        <f t="shared" si="36"/>
        <v>76.103819999999999</v>
      </c>
      <c r="K52" s="84">
        <f t="shared" si="29"/>
        <v>0.32087745398325607</v>
      </c>
      <c r="L52" s="65">
        <f t="shared" si="30"/>
        <v>0.72343280534406817</v>
      </c>
      <c r="M52" s="92">
        <f>K52+L52</f>
        <v>1.0443102593273244</v>
      </c>
      <c r="N52" s="80">
        <f t="shared" si="32"/>
        <v>0.28907878737230275</v>
      </c>
      <c r="O52" s="80">
        <f t="shared" si="33"/>
        <v>0.65174126607573712</v>
      </c>
      <c r="P52" s="80">
        <f t="shared" ref="P52:P55" si="39">N52+O52</f>
        <v>0.94082005344803987</v>
      </c>
      <c r="Q52" s="66">
        <v>50.6</v>
      </c>
      <c r="R52" s="66">
        <f t="shared" ref="R52:W52" si="40">R50</f>
        <v>12.3</v>
      </c>
      <c r="S52" s="67">
        <f t="shared" si="40"/>
        <v>14.7</v>
      </c>
      <c r="T52" s="67">
        <f t="shared" si="40"/>
        <v>19.2</v>
      </c>
      <c r="U52" s="67">
        <f t="shared" si="40"/>
        <v>22.5</v>
      </c>
      <c r="V52" s="67">
        <f t="shared" si="40"/>
        <v>26.8</v>
      </c>
      <c r="W52" s="68">
        <f t="shared" si="40"/>
        <v>35.1</v>
      </c>
    </row>
    <row r="53" spans="1:28" ht="21" customHeight="1" outlineLevel="1" x14ac:dyDescent="0.3">
      <c r="A53" s="194"/>
      <c r="B53" s="189"/>
      <c r="C53" s="190"/>
      <c r="D53" s="73"/>
      <c r="E53" s="11">
        <v>0.5</v>
      </c>
      <c r="F53" s="12">
        <v>11</v>
      </c>
      <c r="G53" s="202"/>
      <c r="H53" s="13">
        <v>33.6</v>
      </c>
      <c r="I53" s="14">
        <v>42.37</v>
      </c>
      <c r="J53" s="120">
        <f t="shared" si="36"/>
        <v>47.030700000000003</v>
      </c>
      <c r="K53" s="85">
        <f t="shared" si="29"/>
        <v>0.25961765400047204</v>
      </c>
      <c r="L53" s="15">
        <f t="shared" si="30"/>
        <v>0.79301392494689649</v>
      </c>
      <c r="M53" s="93">
        <f t="shared" ref="M53:M54" si="41">K53+L53</f>
        <v>1.0526315789473686</v>
      </c>
      <c r="N53" s="15">
        <f t="shared" si="32"/>
        <v>0.23388977837880362</v>
      </c>
      <c r="O53" s="15">
        <f t="shared" si="33"/>
        <v>0.71442695941161838</v>
      </c>
      <c r="P53" s="15">
        <f t="shared" si="39"/>
        <v>0.94831673779042203</v>
      </c>
      <c r="Q53" s="32"/>
      <c r="R53" s="32"/>
      <c r="S53" s="29"/>
      <c r="T53" s="29"/>
      <c r="U53" s="29"/>
      <c r="V53" s="29"/>
      <c r="W53" s="35"/>
      <c r="Y53" s="6"/>
      <c r="Z53" s="6"/>
      <c r="AA53" s="6"/>
      <c r="AB53" s="6"/>
    </row>
    <row r="54" spans="1:28" ht="21" customHeight="1" outlineLevel="1" x14ac:dyDescent="0.3">
      <c r="A54" s="194"/>
      <c r="B54" s="189"/>
      <c r="C54" s="190"/>
      <c r="D54" s="74"/>
      <c r="E54" s="16">
        <v>1</v>
      </c>
      <c r="F54" s="17">
        <v>22</v>
      </c>
      <c r="G54" s="203">
        <v>60</v>
      </c>
      <c r="H54" s="18">
        <v>44.5</v>
      </c>
      <c r="I54" s="19">
        <v>68.808999999999997</v>
      </c>
      <c r="J54" s="121">
        <f t="shared" si="36"/>
        <v>76.377989999999997</v>
      </c>
      <c r="K54" s="86">
        <f t="shared" si="29"/>
        <v>0.31972561728843613</v>
      </c>
      <c r="L54" s="20">
        <f t="shared" si="30"/>
        <v>0.6467177258788821</v>
      </c>
      <c r="M54" s="94">
        <f t="shared" si="41"/>
        <v>0.96644334316731828</v>
      </c>
      <c r="N54" s="89">
        <f t="shared" si="32"/>
        <v>0.28804109665624877</v>
      </c>
      <c r="O54" s="20">
        <f t="shared" si="33"/>
        <v>0.58262858187286681</v>
      </c>
      <c r="P54" s="20">
        <f t="shared" si="39"/>
        <v>0.87066967852911559</v>
      </c>
      <c r="Q54" s="33">
        <f>Q52</f>
        <v>50.6</v>
      </c>
      <c r="R54" s="33">
        <f t="shared" ref="R54:W54" si="42">R52</f>
        <v>12.3</v>
      </c>
      <c r="S54" s="40">
        <f t="shared" si="42"/>
        <v>14.7</v>
      </c>
      <c r="T54" s="40">
        <f t="shared" si="42"/>
        <v>19.2</v>
      </c>
      <c r="U54" s="40">
        <f t="shared" si="42"/>
        <v>22.5</v>
      </c>
      <c r="V54" s="40">
        <f t="shared" si="42"/>
        <v>26.8</v>
      </c>
      <c r="W54" s="36">
        <f t="shared" si="42"/>
        <v>35.1</v>
      </c>
      <c r="Y54" s="6"/>
      <c r="Z54" s="6"/>
      <c r="AA54" s="6"/>
      <c r="AB54" s="6"/>
    </row>
    <row r="55" spans="1:28" s="2" customFormat="1" ht="21" customHeight="1" outlineLevel="1" x14ac:dyDescent="0.3">
      <c r="A55" s="195"/>
      <c r="B55" s="206"/>
      <c r="C55" s="200"/>
      <c r="D55" s="75"/>
      <c r="E55" s="21">
        <v>0.5</v>
      </c>
      <c r="F55" s="22">
        <v>11</v>
      </c>
      <c r="G55" s="204"/>
      <c r="H55" s="23">
        <v>30</v>
      </c>
      <c r="I55" s="24">
        <v>42.313000000000002</v>
      </c>
      <c r="J55" s="122">
        <f t="shared" si="36"/>
        <v>46.967430000000007</v>
      </c>
      <c r="K55" s="87">
        <f t="shared" si="29"/>
        <v>0.25996738590976765</v>
      </c>
      <c r="L55" s="25">
        <f t="shared" si="30"/>
        <v>0.70900196157209361</v>
      </c>
      <c r="M55" s="95">
        <f>K55+L55</f>
        <v>0.96896934748186125</v>
      </c>
      <c r="N55" s="25">
        <f t="shared" si="32"/>
        <v>0.23420485217096185</v>
      </c>
      <c r="O55" s="25">
        <f t="shared" si="33"/>
        <v>0.638740505920805</v>
      </c>
      <c r="P55" s="25">
        <f t="shared" si="39"/>
        <v>0.87294535809176688</v>
      </c>
      <c r="Q55" s="34"/>
      <c r="R55" s="34"/>
      <c r="S55" s="30"/>
      <c r="T55" s="30"/>
      <c r="U55" s="30"/>
      <c r="V55" s="30"/>
      <c r="W55" s="37"/>
      <c r="X55" s="4"/>
    </row>
    <row r="56" spans="1:28" ht="21" customHeight="1" outlineLevel="1" x14ac:dyDescent="0.3">
      <c r="A56" s="193" t="s">
        <v>10</v>
      </c>
      <c r="B56" s="205">
        <v>22</v>
      </c>
      <c r="C56" s="199" t="s">
        <v>22</v>
      </c>
      <c r="D56" s="71" t="s">
        <v>24</v>
      </c>
      <c r="E56" s="61">
        <v>1</v>
      </c>
      <c r="F56" s="62">
        <v>22</v>
      </c>
      <c r="G56" s="201">
        <v>40</v>
      </c>
      <c r="H56" s="63">
        <v>54.1</v>
      </c>
      <c r="I56" s="64">
        <v>74.194999999999993</v>
      </c>
      <c r="J56" s="119">
        <f t="shared" ref="J56:J63" si="43">I56*1.087</f>
        <v>80.649964999999995</v>
      </c>
      <c r="K56" s="84">
        <f t="shared" si="29"/>
        <v>0.29651593773165308</v>
      </c>
      <c r="L56" s="65">
        <f t="shared" si="30"/>
        <v>0.72915964687647428</v>
      </c>
      <c r="M56" s="92">
        <f t="shared" ref="M56:M63" si="44">K56+L56</f>
        <v>1.0256755846081274</v>
      </c>
      <c r="N56" s="80">
        <f t="shared" si="32"/>
        <v>0.27278375136306632</v>
      </c>
      <c r="O56" s="80">
        <f t="shared" si="33"/>
        <v>0.67080004312463126</v>
      </c>
      <c r="P56" s="80">
        <f t="shared" ref="P56:P63" si="45">N56+O56</f>
        <v>0.94358379448769758</v>
      </c>
      <c r="Q56" s="66">
        <v>47.1</v>
      </c>
      <c r="R56" s="66">
        <v>12.3</v>
      </c>
      <c r="S56" s="67">
        <v>14.7</v>
      </c>
      <c r="T56" s="67">
        <v>19.2</v>
      </c>
      <c r="U56" s="67">
        <v>22.5</v>
      </c>
      <c r="V56" s="67">
        <v>26.8</v>
      </c>
      <c r="W56" s="68">
        <v>35.1</v>
      </c>
    </row>
    <row r="57" spans="1:28" ht="21" customHeight="1" outlineLevel="1" x14ac:dyDescent="0.3">
      <c r="A57" s="194"/>
      <c r="B57" s="189"/>
      <c r="C57" s="190"/>
      <c r="D57" s="73"/>
      <c r="E57" s="11">
        <v>0.5</v>
      </c>
      <c r="F57" s="12">
        <v>11</v>
      </c>
      <c r="G57" s="202"/>
      <c r="H57" s="13">
        <v>35.200000000000003</v>
      </c>
      <c r="I57" s="14">
        <v>44.612000000000002</v>
      </c>
      <c r="J57" s="120">
        <f t="shared" si="43"/>
        <v>48.493243999999997</v>
      </c>
      <c r="K57" s="85">
        <f t="shared" si="29"/>
        <v>0.24657042948085717</v>
      </c>
      <c r="L57" s="15">
        <f t="shared" si="30"/>
        <v>0.78902537433874298</v>
      </c>
      <c r="M57" s="93">
        <f t="shared" si="44"/>
        <v>1.0355958038196</v>
      </c>
      <c r="N57" s="15">
        <f t="shared" si="32"/>
        <v>0.22683572169352087</v>
      </c>
      <c r="O57" s="15">
        <f t="shared" si="33"/>
        <v>0.72587430941926678</v>
      </c>
      <c r="P57" s="15">
        <f t="shared" si="45"/>
        <v>0.95271003111278763</v>
      </c>
      <c r="Q57" s="32"/>
      <c r="R57" s="32"/>
      <c r="S57" s="29"/>
      <c r="T57" s="29"/>
      <c r="U57" s="29"/>
      <c r="V57" s="29"/>
      <c r="W57" s="35"/>
      <c r="Y57" s="6"/>
      <c r="Z57" s="6"/>
      <c r="AA57" s="6"/>
      <c r="AB57" s="6"/>
    </row>
    <row r="58" spans="1:28" ht="21" customHeight="1" outlineLevel="1" x14ac:dyDescent="0.3">
      <c r="A58" s="194"/>
      <c r="B58" s="189"/>
      <c r="C58" s="190"/>
      <c r="D58" s="74"/>
      <c r="E58" s="16">
        <v>1</v>
      </c>
      <c r="F58" s="17">
        <v>22</v>
      </c>
      <c r="G58" s="203">
        <v>60</v>
      </c>
      <c r="H58" s="18">
        <v>50.3</v>
      </c>
      <c r="I58" s="19">
        <v>73.891000000000005</v>
      </c>
      <c r="J58" s="121">
        <f t="shared" si="43"/>
        <v>80.319517000000005</v>
      </c>
      <c r="K58" s="86">
        <f t="shared" si="29"/>
        <v>0.29773585416356524</v>
      </c>
      <c r="L58" s="20">
        <f t="shared" si="30"/>
        <v>0.6807324302012423</v>
      </c>
      <c r="M58" s="94">
        <f t="shared" si="44"/>
        <v>0.97846828436480759</v>
      </c>
      <c r="N58" s="89">
        <f t="shared" si="32"/>
        <v>0.27390602958929644</v>
      </c>
      <c r="O58" s="20">
        <f t="shared" si="33"/>
        <v>0.62624878583370958</v>
      </c>
      <c r="P58" s="20">
        <f t="shared" si="45"/>
        <v>0.90015481542300602</v>
      </c>
      <c r="Q58" s="33">
        <v>47.1</v>
      </c>
      <c r="R58" s="33">
        <f>R56</f>
        <v>12.3</v>
      </c>
      <c r="S58" s="40">
        <f t="shared" ref="S58:W58" si="46">S56</f>
        <v>14.7</v>
      </c>
      <c r="T58" s="40">
        <f t="shared" si="46"/>
        <v>19.2</v>
      </c>
      <c r="U58" s="40">
        <f t="shared" si="46"/>
        <v>22.5</v>
      </c>
      <c r="V58" s="40">
        <f t="shared" si="46"/>
        <v>26.8</v>
      </c>
      <c r="W58" s="36">
        <f t="shared" si="46"/>
        <v>35.1</v>
      </c>
      <c r="Y58" s="6"/>
      <c r="Z58" s="6"/>
      <c r="AA58" s="6"/>
      <c r="AB58" s="6"/>
    </row>
    <row r="59" spans="1:28" s="2" customFormat="1" ht="21" customHeight="1" outlineLevel="1" x14ac:dyDescent="0.3">
      <c r="A59" s="195"/>
      <c r="B59" s="206"/>
      <c r="C59" s="200"/>
      <c r="D59" s="75"/>
      <c r="E59" s="21">
        <v>0.5</v>
      </c>
      <c r="F59" s="22">
        <v>11</v>
      </c>
      <c r="G59" s="204"/>
      <c r="H59" s="23">
        <v>32.799999999999997</v>
      </c>
      <c r="I59" s="24">
        <v>44.612000000000002</v>
      </c>
      <c r="J59" s="122">
        <f t="shared" si="43"/>
        <v>48.493243999999997</v>
      </c>
      <c r="K59" s="87">
        <f t="shared" si="29"/>
        <v>0.24657042948085717</v>
      </c>
      <c r="L59" s="25">
        <f t="shared" si="30"/>
        <v>0.73522818972473769</v>
      </c>
      <c r="M59" s="95">
        <f t="shared" si="44"/>
        <v>0.98179861920559486</v>
      </c>
      <c r="N59" s="25">
        <f t="shared" si="32"/>
        <v>0.22683572169352087</v>
      </c>
      <c r="O59" s="25">
        <f t="shared" si="33"/>
        <v>0.67638287923158946</v>
      </c>
      <c r="P59" s="25">
        <f t="shared" si="45"/>
        <v>0.9032186009251103</v>
      </c>
      <c r="Q59" s="34"/>
      <c r="R59" s="34"/>
      <c r="S59" s="30"/>
      <c r="T59" s="30"/>
      <c r="U59" s="30"/>
      <c r="V59" s="30"/>
      <c r="W59" s="37"/>
      <c r="X59" s="4"/>
    </row>
    <row r="60" spans="1:28" ht="21" customHeight="1" outlineLevel="1" x14ac:dyDescent="0.3">
      <c r="A60" s="193" t="s">
        <v>10</v>
      </c>
      <c r="B60" s="205" t="s">
        <v>13</v>
      </c>
      <c r="C60" s="199" t="str">
        <f>C56</f>
        <v>LPG</v>
      </c>
      <c r="D60" s="71" t="s">
        <v>24</v>
      </c>
      <c r="E60" s="61">
        <v>1</v>
      </c>
      <c r="F60" s="62">
        <v>22</v>
      </c>
      <c r="G60" s="201">
        <v>40</v>
      </c>
      <c r="H60" s="63">
        <v>51.4</v>
      </c>
      <c r="I60" s="64">
        <v>72.722999999999999</v>
      </c>
      <c r="J60" s="119">
        <f t="shared" si="43"/>
        <v>79.049900999999991</v>
      </c>
      <c r="K60" s="84">
        <f t="shared" si="29"/>
        <v>0.30251777291915899</v>
      </c>
      <c r="L60" s="65">
        <f t="shared" si="30"/>
        <v>0.70679152400203515</v>
      </c>
      <c r="M60" s="92">
        <f t="shared" si="44"/>
        <v>1.0093092969211941</v>
      </c>
      <c r="N60" s="80">
        <f t="shared" si="32"/>
        <v>0.27830521887687126</v>
      </c>
      <c r="O60" s="80">
        <f t="shared" si="33"/>
        <v>0.65022219319414465</v>
      </c>
      <c r="P60" s="80">
        <f t="shared" si="45"/>
        <v>0.92852741207101586</v>
      </c>
      <c r="Q60" s="66">
        <f>Q52</f>
        <v>50.6</v>
      </c>
      <c r="R60" s="66">
        <f t="shared" ref="R60:W60" si="47">R58</f>
        <v>12.3</v>
      </c>
      <c r="S60" s="67">
        <f t="shared" si="47"/>
        <v>14.7</v>
      </c>
      <c r="T60" s="67">
        <f t="shared" si="47"/>
        <v>19.2</v>
      </c>
      <c r="U60" s="67">
        <f t="shared" si="47"/>
        <v>22.5</v>
      </c>
      <c r="V60" s="67">
        <f t="shared" si="47"/>
        <v>26.8</v>
      </c>
      <c r="W60" s="68">
        <f t="shared" si="47"/>
        <v>35.1</v>
      </c>
    </row>
    <row r="61" spans="1:28" ht="21" customHeight="1" outlineLevel="1" x14ac:dyDescent="0.3">
      <c r="A61" s="194"/>
      <c r="B61" s="189"/>
      <c r="C61" s="190"/>
      <c r="D61" s="73"/>
      <c r="E61" s="11">
        <v>0.5</v>
      </c>
      <c r="F61" s="12">
        <v>11</v>
      </c>
      <c r="G61" s="202"/>
      <c r="H61" s="13">
        <v>33.6</v>
      </c>
      <c r="I61" s="14">
        <v>43.851999999999997</v>
      </c>
      <c r="J61" s="120">
        <f t="shared" si="43"/>
        <v>47.667123999999994</v>
      </c>
      <c r="K61" s="85">
        <f t="shared" si="29"/>
        <v>0.25084374714950292</v>
      </c>
      <c r="L61" s="15">
        <f t="shared" si="30"/>
        <v>0.76621362765666345</v>
      </c>
      <c r="M61" s="93">
        <f t="shared" si="44"/>
        <v>1.0170573748061664</v>
      </c>
      <c r="N61" s="15">
        <f t="shared" si="32"/>
        <v>0.2307670166968748</v>
      </c>
      <c r="O61" s="15">
        <f t="shared" si="33"/>
        <v>0.70488834191045391</v>
      </c>
      <c r="P61" s="15">
        <f t="shared" si="45"/>
        <v>0.93565535860732874</v>
      </c>
      <c r="Q61" s="32"/>
      <c r="R61" s="32"/>
      <c r="S61" s="29"/>
      <c r="T61" s="29"/>
      <c r="U61" s="29"/>
      <c r="V61" s="29"/>
      <c r="W61" s="35"/>
      <c r="Y61" s="6"/>
      <c r="Z61" s="6"/>
      <c r="AA61" s="6"/>
      <c r="AB61" s="6"/>
    </row>
    <row r="62" spans="1:28" ht="21" customHeight="1" outlineLevel="1" x14ac:dyDescent="0.3">
      <c r="A62" s="194"/>
      <c r="B62" s="189"/>
      <c r="C62" s="190"/>
      <c r="D62" s="74"/>
      <c r="E62" s="16">
        <v>1</v>
      </c>
      <c r="F62" s="17">
        <v>22</v>
      </c>
      <c r="G62" s="203">
        <v>60</v>
      </c>
      <c r="H62" s="18">
        <v>47.7</v>
      </c>
      <c r="I62" s="19">
        <v>72.552000000000007</v>
      </c>
      <c r="J62" s="121">
        <f t="shared" si="43"/>
        <v>78.864024000000001</v>
      </c>
      <c r="K62" s="86">
        <f t="shared" si="29"/>
        <v>0.30323078619472926</v>
      </c>
      <c r="L62" s="20">
        <f t="shared" si="30"/>
        <v>0.65745947734039034</v>
      </c>
      <c r="M62" s="94">
        <f t="shared" si="44"/>
        <v>0.96069026353511955</v>
      </c>
      <c r="N62" s="89">
        <f t="shared" si="32"/>
        <v>0.27896116485255684</v>
      </c>
      <c r="O62" s="20">
        <f t="shared" si="33"/>
        <v>0.60483852561213469</v>
      </c>
      <c r="P62" s="20">
        <f t="shared" si="45"/>
        <v>0.88379969046469153</v>
      </c>
      <c r="Q62" s="33">
        <f>Q54</f>
        <v>50.6</v>
      </c>
      <c r="R62" s="33">
        <f t="shared" ref="R62:W62" si="48">R60</f>
        <v>12.3</v>
      </c>
      <c r="S62" s="40">
        <f t="shared" si="48"/>
        <v>14.7</v>
      </c>
      <c r="T62" s="40">
        <f t="shared" si="48"/>
        <v>19.2</v>
      </c>
      <c r="U62" s="40">
        <f t="shared" si="48"/>
        <v>22.5</v>
      </c>
      <c r="V62" s="40">
        <f t="shared" si="48"/>
        <v>26.8</v>
      </c>
      <c r="W62" s="36">
        <f t="shared" si="48"/>
        <v>35.1</v>
      </c>
      <c r="Y62" s="6"/>
      <c r="Z62" s="6"/>
      <c r="AA62" s="6"/>
      <c r="AB62" s="6"/>
    </row>
    <row r="63" spans="1:28" s="2" customFormat="1" ht="21" customHeight="1" outlineLevel="1" x14ac:dyDescent="0.3">
      <c r="A63" s="195"/>
      <c r="B63" s="206"/>
      <c r="C63" s="200"/>
      <c r="D63" s="75"/>
      <c r="E63" s="21">
        <v>0.5</v>
      </c>
      <c r="F63" s="22">
        <v>11</v>
      </c>
      <c r="G63" s="204"/>
      <c r="H63" s="23">
        <v>31.2</v>
      </c>
      <c r="I63" s="24">
        <v>43.871000000000002</v>
      </c>
      <c r="J63" s="122">
        <f t="shared" si="43"/>
        <v>47.687777000000004</v>
      </c>
      <c r="K63" s="87">
        <f t="shared" si="29"/>
        <v>0.25073510975359575</v>
      </c>
      <c r="L63" s="25">
        <f t="shared" si="30"/>
        <v>0.71117594766474435</v>
      </c>
      <c r="M63" s="95">
        <f t="shared" si="44"/>
        <v>0.96191105741834004</v>
      </c>
      <c r="N63" s="25">
        <f t="shared" si="32"/>
        <v>0.23066707429033648</v>
      </c>
      <c r="O63" s="25">
        <f t="shared" si="33"/>
        <v>0.65425570162349977</v>
      </c>
      <c r="P63" s="25">
        <f t="shared" si="45"/>
        <v>0.88492277591383628</v>
      </c>
      <c r="Q63" s="34"/>
      <c r="R63" s="34"/>
      <c r="S63" s="30"/>
      <c r="T63" s="30"/>
      <c r="U63" s="30"/>
      <c r="V63" s="30"/>
      <c r="W63" s="37"/>
      <c r="X63" s="4"/>
    </row>
    <row r="64" spans="1:28" s="48" customFormat="1" ht="21" customHeight="1" x14ac:dyDescent="0.3">
      <c r="A64" s="49"/>
      <c r="B64" s="50"/>
      <c r="C64" s="78"/>
      <c r="D64" s="72"/>
      <c r="E64" s="51"/>
      <c r="F64" s="52"/>
      <c r="G64" s="69"/>
      <c r="H64" s="53"/>
      <c r="I64" s="53"/>
      <c r="J64" s="118"/>
      <c r="K64" s="54"/>
      <c r="L64" s="55"/>
      <c r="M64" s="91"/>
      <c r="N64" s="55"/>
      <c r="O64" s="55"/>
      <c r="P64" s="55"/>
      <c r="Q64" s="56"/>
      <c r="R64" s="165"/>
      <c r="S64" s="56"/>
      <c r="T64" s="56"/>
      <c r="U64" s="56"/>
      <c r="V64" s="56"/>
      <c r="W64" s="56"/>
    </row>
    <row r="65" spans="1:28" ht="21" customHeight="1" outlineLevel="1" x14ac:dyDescent="0.3">
      <c r="A65" s="193" t="s">
        <v>10</v>
      </c>
      <c r="B65" s="205">
        <v>33</v>
      </c>
      <c r="C65" s="199" t="s">
        <v>21</v>
      </c>
      <c r="D65" s="71" t="s">
        <v>24</v>
      </c>
      <c r="E65" s="61">
        <v>1</v>
      </c>
      <c r="F65" s="62">
        <v>33</v>
      </c>
      <c r="G65" s="201">
        <v>40</v>
      </c>
      <c r="H65" s="63">
        <v>73.400000000000006</v>
      </c>
      <c r="I65" s="64">
        <v>97.650999999999996</v>
      </c>
      <c r="J65" s="119">
        <f t="shared" ref="J65:J72" si="49">I65*1.11</f>
        <v>108.39261</v>
      </c>
      <c r="K65" s="84">
        <f t="shared" ref="K65:K76" si="50">F65/I65</f>
        <v>0.33793816755588779</v>
      </c>
      <c r="L65" s="65">
        <f t="shared" ref="L65:L76" si="51">H65/I65</f>
        <v>0.75165640904855058</v>
      </c>
      <c r="M65" s="92">
        <f t="shared" ref="M65:M76" si="52">K65+L65</f>
        <v>1.0895945766044384</v>
      </c>
      <c r="N65" s="80">
        <f t="shared" ref="N65:N76" si="53">F65/J65</f>
        <v>0.3044487995998989</v>
      </c>
      <c r="O65" s="80">
        <f t="shared" ref="O65:O76" si="54">H65/J65</f>
        <v>0.67716793607977521</v>
      </c>
      <c r="P65" s="80">
        <f t="shared" ref="P65:P76" si="55">N65+O65</f>
        <v>0.98161673567967411</v>
      </c>
      <c r="Q65" s="66">
        <v>48.5</v>
      </c>
      <c r="R65" s="66">
        <v>27.3</v>
      </c>
      <c r="S65" s="67">
        <v>28.9</v>
      </c>
      <c r="T65" s="67">
        <v>37.9</v>
      </c>
      <c r="U65" s="67">
        <v>40</v>
      </c>
      <c r="V65" s="67">
        <v>42.3</v>
      </c>
      <c r="W65" s="68">
        <v>55.5</v>
      </c>
    </row>
    <row r="66" spans="1:28" ht="21" customHeight="1" outlineLevel="1" x14ac:dyDescent="0.3">
      <c r="A66" s="194"/>
      <c r="B66" s="189"/>
      <c r="C66" s="190"/>
      <c r="D66" s="73"/>
      <c r="E66" s="11">
        <v>0.5</v>
      </c>
      <c r="F66" s="12">
        <v>16.5</v>
      </c>
      <c r="G66" s="202"/>
      <c r="H66" s="13">
        <v>48.4</v>
      </c>
      <c r="I66" s="14">
        <v>58.643999999999998</v>
      </c>
      <c r="J66" s="120">
        <f t="shared" si="49"/>
        <v>65.094840000000005</v>
      </c>
      <c r="K66" s="85">
        <f t="shared" si="50"/>
        <v>0.2813587067730714</v>
      </c>
      <c r="L66" s="15">
        <f t="shared" si="51"/>
        <v>0.8253188732010095</v>
      </c>
      <c r="M66" s="93">
        <f t="shared" si="52"/>
        <v>1.1066775799740809</v>
      </c>
      <c r="N66" s="15">
        <f t="shared" si="53"/>
        <v>0.25347631240817242</v>
      </c>
      <c r="O66" s="15">
        <f t="shared" si="54"/>
        <v>0.74353051639730572</v>
      </c>
      <c r="P66" s="15">
        <f t="shared" si="55"/>
        <v>0.99700682880547808</v>
      </c>
      <c r="Q66" s="32"/>
      <c r="R66" s="32"/>
      <c r="S66" s="29"/>
      <c r="T66" s="29"/>
      <c r="U66" s="29"/>
      <c r="V66" s="29"/>
      <c r="W66" s="35"/>
      <c r="Y66" s="6"/>
      <c r="Z66" s="6"/>
      <c r="AA66" s="6"/>
      <c r="AB66" s="6"/>
    </row>
    <row r="67" spans="1:28" ht="21" customHeight="1" outlineLevel="1" x14ac:dyDescent="0.3">
      <c r="A67" s="194"/>
      <c r="B67" s="189"/>
      <c r="C67" s="190"/>
      <c r="D67" s="74"/>
      <c r="E67" s="16">
        <v>1</v>
      </c>
      <c r="F67" s="17">
        <v>33</v>
      </c>
      <c r="G67" s="203">
        <v>60</v>
      </c>
      <c r="H67" s="18">
        <v>67</v>
      </c>
      <c r="I67" s="19">
        <v>98.411000000000001</v>
      </c>
      <c r="J67" s="121">
        <f t="shared" si="49"/>
        <v>109.23621000000001</v>
      </c>
      <c r="K67" s="86">
        <f t="shared" si="50"/>
        <v>0.33532836776376623</v>
      </c>
      <c r="L67" s="20">
        <f t="shared" si="51"/>
        <v>0.6808182012173436</v>
      </c>
      <c r="M67" s="94">
        <f t="shared" si="52"/>
        <v>1.0161465689811098</v>
      </c>
      <c r="N67" s="89">
        <f t="shared" si="53"/>
        <v>0.30209762861600559</v>
      </c>
      <c r="O67" s="20">
        <f t="shared" si="54"/>
        <v>0.61334973082643562</v>
      </c>
      <c r="P67" s="20">
        <f t="shared" si="55"/>
        <v>0.91544735944244127</v>
      </c>
      <c r="Q67" s="33">
        <f>Q65</f>
        <v>48.5</v>
      </c>
      <c r="R67" s="33">
        <f>R65</f>
        <v>27.3</v>
      </c>
      <c r="S67" s="40">
        <f t="shared" ref="S67:W67" si="56">S65</f>
        <v>28.9</v>
      </c>
      <c r="T67" s="40">
        <f t="shared" si="56"/>
        <v>37.9</v>
      </c>
      <c r="U67" s="40">
        <f t="shared" si="56"/>
        <v>40</v>
      </c>
      <c r="V67" s="40">
        <f t="shared" si="56"/>
        <v>42.3</v>
      </c>
      <c r="W67" s="36">
        <f t="shared" si="56"/>
        <v>55.5</v>
      </c>
      <c r="Y67" s="6"/>
      <c r="Z67" s="6"/>
      <c r="AA67" s="6"/>
      <c r="AB67" s="6"/>
    </row>
    <row r="68" spans="1:28" s="2" customFormat="1" ht="21" customHeight="1" outlineLevel="1" x14ac:dyDescent="0.3">
      <c r="A68" s="195"/>
      <c r="B68" s="206"/>
      <c r="C68" s="200"/>
      <c r="D68" s="75"/>
      <c r="E68" s="21">
        <v>0.5</v>
      </c>
      <c r="F68" s="22">
        <v>16.5</v>
      </c>
      <c r="G68" s="204"/>
      <c r="H68" s="23">
        <v>43.5</v>
      </c>
      <c r="I68" s="24">
        <v>58.843000000000004</v>
      </c>
      <c r="J68" s="122">
        <f t="shared" si="49"/>
        <v>65.315730000000016</v>
      </c>
      <c r="K68" s="87">
        <f t="shared" si="50"/>
        <v>0.28040718522169161</v>
      </c>
      <c r="L68" s="25">
        <f t="shared" si="51"/>
        <v>0.73925530649355065</v>
      </c>
      <c r="M68" s="95">
        <f t="shared" si="52"/>
        <v>1.0196624917152421</v>
      </c>
      <c r="N68" s="25">
        <f t="shared" si="53"/>
        <v>0.25261908578530773</v>
      </c>
      <c r="O68" s="25">
        <f t="shared" si="54"/>
        <v>0.66599577161581125</v>
      </c>
      <c r="P68" s="25">
        <f t="shared" si="55"/>
        <v>0.91861485740111903</v>
      </c>
      <c r="Q68" s="34"/>
      <c r="R68" s="34"/>
      <c r="S68" s="30"/>
      <c r="T68" s="30"/>
      <c r="U68" s="30"/>
      <c r="V68" s="30"/>
      <c r="W68" s="37"/>
      <c r="X68" s="4"/>
    </row>
    <row r="69" spans="1:28" ht="21" customHeight="1" outlineLevel="1" x14ac:dyDescent="0.3">
      <c r="A69" s="193" t="s">
        <v>10</v>
      </c>
      <c r="B69" s="205" t="s">
        <v>14</v>
      </c>
      <c r="C69" s="199" t="str">
        <f>C65</f>
        <v>NG</v>
      </c>
      <c r="D69" s="71" t="s">
        <v>24</v>
      </c>
      <c r="E69" s="61">
        <v>1</v>
      </c>
      <c r="F69" s="62">
        <v>33</v>
      </c>
      <c r="G69" s="201">
        <v>40</v>
      </c>
      <c r="H69" s="63">
        <v>68.099999999999994</v>
      </c>
      <c r="I69" s="64">
        <v>96.995000000000005</v>
      </c>
      <c r="J69" s="119">
        <f t="shared" si="49"/>
        <v>107.66445000000002</v>
      </c>
      <c r="K69" s="84">
        <f t="shared" si="50"/>
        <v>0.34022372287231301</v>
      </c>
      <c r="L69" s="65">
        <f t="shared" si="51"/>
        <v>0.70209804629104589</v>
      </c>
      <c r="M69" s="92">
        <f t="shared" si="52"/>
        <v>1.0423217691633588</v>
      </c>
      <c r="N69" s="80">
        <f t="shared" si="53"/>
        <v>0.30650785844352518</v>
      </c>
      <c r="O69" s="80">
        <f t="shared" si="54"/>
        <v>0.6325207624243655</v>
      </c>
      <c r="P69" s="80">
        <f t="shared" si="55"/>
        <v>0.93902862086789063</v>
      </c>
      <c r="Q69" s="66">
        <v>54.3</v>
      </c>
      <c r="R69" s="66">
        <f t="shared" ref="R69:W69" si="57">R67</f>
        <v>27.3</v>
      </c>
      <c r="S69" s="67">
        <f t="shared" si="57"/>
        <v>28.9</v>
      </c>
      <c r="T69" s="67">
        <f t="shared" si="57"/>
        <v>37.9</v>
      </c>
      <c r="U69" s="67">
        <f t="shared" si="57"/>
        <v>40</v>
      </c>
      <c r="V69" s="67">
        <f t="shared" si="57"/>
        <v>42.3</v>
      </c>
      <c r="W69" s="68">
        <f t="shared" si="57"/>
        <v>55.5</v>
      </c>
    </row>
    <row r="70" spans="1:28" ht="21" customHeight="1" outlineLevel="1" x14ac:dyDescent="0.3">
      <c r="A70" s="194"/>
      <c r="B70" s="189"/>
      <c r="C70" s="190"/>
      <c r="D70" s="73"/>
      <c r="E70" s="11">
        <v>0.5</v>
      </c>
      <c r="F70" s="12">
        <v>16.5</v>
      </c>
      <c r="G70" s="202"/>
      <c r="H70" s="13">
        <v>44.8</v>
      </c>
      <c r="I70" s="14">
        <v>58.368000000000002</v>
      </c>
      <c r="J70" s="120">
        <f t="shared" si="49"/>
        <v>64.788480000000007</v>
      </c>
      <c r="K70" s="85">
        <f t="shared" si="50"/>
        <v>0.28268914473684209</v>
      </c>
      <c r="L70" s="15">
        <f t="shared" si="51"/>
        <v>0.76754385964912275</v>
      </c>
      <c r="M70" s="93">
        <f t="shared" si="52"/>
        <v>1.0502330043859649</v>
      </c>
      <c r="N70" s="15">
        <f t="shared" si="53"/>
        <v>0.25467490516832619</v>
      </c>
      <c r="O70" s="15">
        <f t="shared" si="54"/>
        <v>0.69148095463884929</v>
      </c>
      <c r="P70" s="15">
        <f t="shared" si="55"/>
        <v>0.94615585980717554</v>
      </c>
      <c r="Q70" s="32"/>
      <c r="R70" s="32"/>
      <c r="S70" s="29"/>
      <c r="T70" s="29"/>
      <c r="U70" s="29"/>
      <c r="V70" s="29"/>
      <c r="W70" s="35"/>
      <c r="Y70" s="6"/>
      <c r="Z70" s="6"/>
      <c r="AA70" s="6"/>
      <c r="AB70" s="6"/>
    </row>
    <row r="71" spans="1:28" ht="21" customHeight="1" outlineLevel="1" x14ac:dyDescent="0.3">
      <c r="A71" s="194"/>
      <c r="B71" s="189"/>
      <c r="C71" s="190"/>
      <c r="D71" s="74"/>
      <c r="E71" s="16">
        <v>1</v>
      </c>
      <c r="F71" s="17">
        <v>33</v>
      </c>
      <c r="G71" s="203">
        <v>60</v>
      </c>
      <c r="H71" s="18">
        <v>63.6</v>
      </c>
      <c r="I71" s="19">
        <v>97.128</v>
      </c>
      <c r="J71" s="121">
        <f t="shared" si="49"/>
        <v>107.81208000000001</v>
      </c>
      <c r="K71" s="86">
        <f t="shared" si="50"/>
        <v>0.33975784531751912</v>
      </c>
      <c r="L71" s="20">
        <f t="shared" si="51"/>
        <v>0.6548060291574006</v>
      </c>
      <c r="M71" s="94">
        <f t="shared" si="52"/>
        <v>0.99456387447491967</v>
      </c>
      <c r="N71" s="89">
        <f t="shared" si="53"/>
        <v>0.30608814893470193</v>
      </c>
      <c r="O71" s="20">
        <f t="shared" si="54"/>
        <v>0.58991534158324366</v>
      </c>
      <c r="P71" s="20">
        <f t="shared" si="55"/>
        <v>0.89600349051794559</v>
      </c>
      <c r="Q71" s="33">
        <f>Q69</f>
        <v>54.3</v>
      </c>
      <c r="R71" s="33">
        <f t="shared" ref="R71:W71" si="58">R69</f>
        <v>27.3</v>
      </c>
      <c r="S71" s="40">
        <f t="shared" si="58"/>
        <v>28.9</v>
      </c>
      <c r="T71" s="40">
        <f t="shared" si="58"/>
        <v>37.9</v>
      </c>
      <c r="U71" s="40">
        <f t="shared" si="58"/>
        <v>40</v>
      </c>
      <c r="V71" s="40">
        <f t="shared" si="58"/>
        <v>42.3</v>
      </c>
      <c r="W71" s="36">
        <f t="shared" si="58"/>
        <v>55.5</v>
      </c>
      <c r="Y71" s="6"/>
      <c r="Z71" s="6"/>
      <c r="AA71" s="6"/>
      <c r="AB71" s="6"/>
    </row>
    <row r="72" spans="1:28" s="2" customFormat="1" ht="21" customHeight="1" outlineLevel="1" x14ac:dyDescent="0.3">
      <c r="A72" s="195"/>
      <c r="B72" s="206"/>
      <c r="C72" s="200"/>
      <c r="D72" s="75"/>
      <c r="E72" s="21">
        <v>0.5</v>
      </c>
      <c r="F72" s="22">
        <v>16.5</v>
      </c>
      <c r="G72" s="204"/>
      <c r="H72" s="23">
        <v>39.6</v>
      </c>
      <c r="I72" s="24">
        <v>58.396999999999998</v>
      </c>
      <c r="J72" s="122">
        <f t="shared" si="49"/>
        <v>64.820670000000007</v>
      </c>
      <c r="K72" s="87">
        <f t="shared" si="50"/>
        <v>0.28254876106649313</v>
      </c>
      <c r="L72" s="25">
        <f t="shared" si="51"/>
        <v>0.67811702655958361</v>
      </c>
      <c r="M72" s="95">
        <f t="shared" si="52"/>
        <v>0.96066578762607668</v>
      </c>
      <c r="N72" s="25">
        <f t="shared" si="53"/>
        <v>0.25454843339323702</v>
      </c>
      <c r="O72" s="25">
        <f t="shared" si="54"/>
        <v>0.61091624014376888</v>
      </c>
      <c r="P72" s="25">
        <f t="shared" si="55"/>
        <v>0.86546467353700596</v>
      </c>
      <c r="Q72" s="34"/>
      <c r="R72" s="34"/>
      <c r="S72" s="30"/>
      <c r="T72" s="30"/>
      <c r="U72" s="30"/>
      <c r="V72" s="30"/>
      <c r="W72" s="37"/>
      <c r="X72" s="4"/>
    </row>
    <row r="73" spans="1:28" ht="21" customHeight="1" outlineLevel="1" x14ac:dyDescent="0.3">
      <c r="A73" s="193" t="s">
        <v>10</v>
      </c>
      <c r="B73" s="205">
        <v>33</v>
      </c>
      <c r="C73" s="199" t="s">
        <v>22</v>
      </c>
      <c r="D73" s="71" t="s">
        <v>24</v>
      </c>
      <c r="E73" s="61">
        <v>1</v>
      </c>
      <c r="F73" s="62">
        <v>33</v>
      </c>
      <c r="G73" s="201">
        <v>40</v>
      </c>
      <c r="H73" s="63">
        <v>75.5</v>
      </c>
      <c r="I73" s="64">
        <v>103.018</v>
      </c>
      <c r="J73" s="119">
        <f t="shared" ref="J73:J80" si="59">I73*1.087</f>
        <v>111.980566</v>
      </c>
      <c r="K73" s="84">
        <f t="shared" si="50"/>
        <v>0.32033236910054552</v>
      </c>
      <c r="L73" s="65">
        <f t="shared" si="51"/>
        <v>0.7328816323360966</v>
      </c>
      <c r="M73" s="92">
        <f t="shared" si="52"/>
        <v>1.053214001436642</v>
      </c>
      <c r="N73" s="80">
        <f t="shared" si="53"/>
        <v>0.2946939918128294</v>
      </c>
      <c r="O73" s="80">
        <f t="shared" si="54"/>
        <v>0.67422413278389759</v>
      </c>
      <c r="P73" s="80">
        <f t="shared" si="55"/>
        <v>0.96891812459672699</v>
      </c>
      <c r="Q73" s="66">
        <f>Q65</f>
        <v>48.5</v>
      </c>
      <c r="R73" s="66">
        <v>27.3</v>
      </c>
      <c r="S73" s="67">
        <v>28.9</v>
      </c>
      <c r="T73" s="67">
        <v>37.9</v>
      </c>
      <c r="U73" s="67">
        <v>40</v>
      </c>
      <c r="V73" s="67">
        <v>42.3</v>
      </c>
      <c r="W73" s="68">
        <v>55.5</v>
      </c>
    </row>
    <row r="74" spans="1:28" ht="21" customHeight="1" outlineLevel="1" x14ac:dyDescent="0.3">
      <c r="A74" s="194"/>
      <c r="B74" s="189"/>
      <c r="C74" s="190"/>
      <c r="D74" s="73"/>
      <c r="E74" s="11">
        <v>0.5</v>
      </c>
      <c r="F74" s="12">
        <v>16.5</v>
      </c>
      <c r="G74" s="202"/>
      <c r="H74" s="13">
        <v>49.8</v>
      </c>
      <c r="I74" s="14">
        <v>61.930999999999997</v>
      </c>
      <c r="J74" s="120">
        <f t="shared" si="59"/>
        <v>67.318996999999996</v>
      </c>
      <c r="K74" s="85">
        <f t="shared" si="50"/>
        <v>0.26642553809885194</v>
      </c>
      <c r="L74" s="15">
        <f t="shared" si="51"/>
        <v>0.80412071498926219</v>
      </c>
      <c r="M74" s="93">
        <f t="shared" si="52"/>
        <v>1.0705462530881142</v>
      </c>
      <c r="N74" s="15">
        <f t="shared" si="53"/>
        <v>0.24510169098330448</v>
      </c>
      <c r="O74" s="15">
        <f t="shared" si="54"/>
        <v>0.739761467331428</v>
      </c>
      <c r="P74" s="15">
        <f t="shared" si="55"/>
        <v>0.98486315831473248</v>
      </c>
      <c r="Q74" s="32"/>
      <c r="R74" s="32"/>
      <c r="S74" s="29"/>
      <c r="T74" s="29"/>
      <c r="U74" s="29"/>
      <c r="V74" s="29"/>
      <c r="W74" s="35"/>
      <c r="Y74" s="6"/>
      <c r="Z74" s="6"/>
      <c r="AA74" s="6"/>
      <c r="AB74" s="6"/>
    </row>
    <row r="75" spans="1:28" ht="21" customHeight="1" outlineLevel="1" x14ac:dyDescent="0.3">
      <c r="A75" s="194"/>
      <c r="B75" s="189"/>
      <c r="C75" s="190"/>
      <c r="D75" s="74"/>
      <c r="E75" s="16">
        <v>1</v>
      </c>
      <c r="F75" s="17">
        <v>33</v>
      </c>
      <c r="G75" s="203">
        <v>60</v>
      </c>
      <c r="H75" s="18">
        <v>73.3</v>
      </c>
      <c r="I75" s="19">
        <v>103.77800000000001</v>
      </c>
      <c r="J75" s="121">
        <f t="shared" si="59"/>
        <v>112.806686</v>
      </c>
      <c r="K75" s="86">
        <f t="shared" si="50"/>
        <v>0.31798647112104683</v>
      </c>
      <c r="L75" s="20">
        <f t="shared" si="51"/>
        <v>0.70631540403553728</v>
      </c>
      <c r="M75" s="94">
        <f t="shared" si="52"/>
        <v>1.024301875156584</v>
      </c>
      <c r="N75" s="89">
        <f t="shared" si="53"/>
        <v>0.29253585199728321</v>
      </c>
      <c r="O75" s="20">
        <f t="shared" si="54"/>
        <v>0.64978418034548058</v>
      </c>
      <c r="P75" s="20">
        <f t="shared" si="55"/>
        <v>0.94232003234276385</v>
      </c>
      <c r="Q75" s="33">
        <f>Q67</f>
        <v>48.5</v>
      </c>
      <c r="R75" s="33">
        <f>R73</f>
        <v>27.3</v>
      </c>
      <c r="S75" s="40">
        <f t="shared" ref="S75:W75" si="60">S73</f>
        <v>28.9</v>
      </c>
      <c r="T75" s="40">
        <f t="shared" si="60"/>
        <v>37.9</v>
      </c>
      <c r="U75" s="40">
        <f t="shared" si="60"/>
        <v>40</v>
      </c>
      <c r="V75" s="40">
        <f t="shared" si="60"/>
        <v>42.3</v>
      </c>
      <c r="W75" s="36">
        <f t="shared" si="60"/>
        <v>55.5</v>
      </c>
      <c r="Y75" s="6"/>
      <c r="Z75" s="6"/>
      <c r="AA75" s="6"/>
      <c r="AB75" s="6"/>
    </row>
    <row r="76" spans="1:28" s="2" customFormat="1" ht="21" customHeight="1" outlineLevel="1" x14ac:dyDescent="0.3">
      <c r="A76" s="195"/>
      <c r="B76" s="206"/>
      <c r="C76" s="200"/>
      <c r="D76" s="75"/>
      <c r="E76" s="21">
        <v>0.5</v>
      </c>
      <c r="F76" s="22">
        <v>16.5</v>
      </c>
      <c r="G76" s="204"/>
      <c r="H76" s="23">
        <v>46.4</v>
      </c>
      <c r="I76" s="24">
        <v>62.13</v>
      </c>
      <c r="J76" s="122">
        <f t="shared" si="59"/>
        <v>67.535309999999996</v>
      </c>
      <c r="K76" s="87">
        <f t="shared" si="50"/>
        <v>0.2655721873491067</v>
      </c>
      <c r="L76" s="25">
        <f t="shared" si="51"/>
        <v>0.74682118139385156</v>
      </c>
      <c r="M76" s="95">
        <f t="shared" si="52"/>
        <v>1.0123933687429583</v>
      </c>
      <c r="N76" s="25">
        <f t="shared" si="53"/>
        <v>0.24431663969559037</v>
      </c>
      <c r="O76" s="25">
        <f t="shared" si="54"/>
        <v>0.68704800496214502</v>
      </c>
      <c r="P76" s="25">
        <f t="shared" si="55"/>
        <v>0.93136464465773539</v>
      </c>
      <c r="Q76" s="34"/>
      <c r="R76" s="34"/>
      <c r="S76" s="30"/>
      <c r="T76" s="30"/>
      <c r="U76" s="30"/>
      <c r="V76" s="30"/>
      <c r="W76" s="37"/>
      <c r="X76" s="4"/>
    </row>
    <row r="77" spans="1:28" ht="21" customHeight="1" outlineLevel="1" x14ac:dyDescent="0.3">
      <c r="A77" s="193" t="s">
        <v>10</v>
      </c>
      <c r="B77" s="205" t="s">
        <v>14</v>
      </c>
      <c r="C77" s="199" t="str">
        <f>C73</f>
        <v>LPG</v>
      </c>
      <c r="D77" s="71" t="s">
        <v>28</v>
      </c>
      <c r="E77" s="61">
        <v>1</v>
      </c>
      <c r="F77" s="62">
        <v>33</v>
      </c>
      <c r="G77" s="201">
        <v>40</v>
      </c>
      <c r="H77" s="63">
        <v>71.05</v>
      </c>
      <c r="I77" s="64">
        <v>103.58799999999999</v>
      </c>
      <c r="J77" s="119">
        <f t="shared" si="59"/>
        <v>112.60015599999998</v>
      </c>
      <c r="K77" s="84">
        <f t="shared" ref="K77:K80" si="61">F77/I77</f>
        <v>0.31856971850021237</v>
      </c>
      <c r="L77" s="65">
        <f t="shared" ref="L77:L80" si="62">H77/I77</f>
        <v>0.68589025755879063</v>
      </c>
      <c r="M77" s="92">
        <f t="shared" ref="M77:M80" si="63">K77+L77</f>
        <v>1.0044599760590029</v>
      </c>
      <c r="N77" s="80">
        <f t="shared" ref="N77:N80" si="64">F77/J77</f>
        <v>0.29307241812347051</v>
      </c>
      <c r="O77" s="80">
        <f t="shared" ref="O77:O80" si="65">H77/J77</f>
        <v>0.63099379720219928</v>
      </c>
      <c r="P77" s="80">
        <f t="shared" ref="P77:P80" si="66">N77+O77</f>
        <v>0.92406621532566979</v>
      </c>
      <c r="Q77" s="66">
        <f>Q69</f>
        <v>54.3</v>
      </c>
      <c r="R77" s="66">
        <f>R73</f>
        <v>27.3</v>
      </c>
      <c r="S77" s="67">
        <f t="shared" ref="S77:W77" si="67">S73</f>
        <v>28.9</v>
      </c>
      <c r="T77" s="67">
        <f t="shared" si="67"/>
        <v>37.9</v>
      </c>
      <c r="U77" s="67">
        <f t="shared" si="67"/>
        <v>40</v>
      </c>
      <c r="V77" s="67">
        <f t="shared" si="67"/>
        <v>42.3</v>
      </c>
      <c r="W77" s="68">
        <f t="shared" si="67"/>
        <v>55.5</v>
      </c>
    </row>
    <row r="78" spans="1:28" ht="21" customHeight="1" outlineLevel="1" x14ac:dyDescent="0.3">
      <c r="A78" s="194"/>
      <c r="B78" s="189"/>
      <c r="C78" s="190"/>
      <c r="D78" s="73"/>
      <c r="E78" s="11">
        <v>0.5</v>
      </c>
      <c r="F78" s="12">
        <v>16.5</v>
      </c>
      <c r="G78" s="202"/>
      <c r="H78" s="13">
        <v>44.34</v>
      </c>
      <c r="I78" s="14">
        <v>61.142000000000003</v>
      </c>
      <c r="J78" s="120">
        <f t="shared" si="59"/>
        <v>66.461354</v>
      </c>
      <c r="K78" s="85">
        <f t="shared" si="61"/>
        <v>0.26986359621863859</v>
      </c>
      <c r="L78" s="15">
        <f t="shared" si="62"/>
        <v>0.72519708220208701</v>
      </c>
      <c r="M78" s="93">
        <f t="shared" si="63"/>
        <v>0.99506067842072565</v>
      </c>
      <c r="N78" s="15">
        <f t="shared" si="64"/>
        <v>0.24826457793802997</v>
      </c>
      <c r="O78" s="15">
        <f t="shared" si="65"/>
        <v>0.66715462944074244</v>
      </c>
      <c r="P78" s="15">
        <f t="shared" si="66"/>
        <v>0.91541920737877236</v>
      </c>
      <c r="Q78" s="32"/>
      <c r="R78" s="32"/>
      <c r="S78" s="29"/>
      <c r="T78" s="29"/>
      <c r="U78" s="29"/>
      <c r="V78" s="29"/>
      <c r="W78" s="35"/>
      <c r="Y78" s="6"/>
      <c r="Z78" s="6"/>
      <c r="AA78" s="6"/>
      <c r="AB78" s="6"/>
    </row>
    <row r="79" spans="1:28" ht="21" customHeight="1" outlineLevel="1" x14ac:dyDescent="0.3">
      <c r="A79" s="194"/>
      <c r="B79" s="189"/>
      <c r="C79" s="190"/>
      <c r="D79" s="74"/>
      <c r="E79" s="16">
        <v>1</v>
      </c>
      <c r="F79" s="17">
        <v>33</v>
      </c>
      <c r="G79" s="203">
        <v>60</v>
      </c>
      <c r="H79" s="18">
        <v>65.760000000000005</v>
      </c>
      <c r="I79" s="19">
        <v>103.51</v>
      </c>
      <c r="J79" s="121">
        <f t="shared" si="59"/>
        <v>112.51537</v>
      </c>
      <c r="K79" s="86">
        <f t="shared" si="61"/>
        <v>0.3188097768331562</v>
      </c>
      <c r="L79" s="20">
        <f t="shared" si="62"/>
        <v>0.63530093710752589</v>
      </c>
      <c r="M79" s="94">
        <f t="shared" si="63"/>
        <v>0.95411071394068214</v>
      </c>
      <c r="N79" s="89">
        <f t="shared" si="64"/>
        <v>0.29329326295598546</v>
      </c>
      <c r="O79" s="20">
        <f t="shared" si="65"/>
        <v>0.58445348399956376</v>
      </c>
      <c r="P79" s="20">
        <f t="shared" si="66"/>
        <v>0.87774674695554922</v>
      </c>
      <c r="Q79" s="33">
        <f>Q71</f>
        <v>54.3</v>
      </c>
      <c r="R79" s="33">
        <f>R73</f>
        <v>27.3</v>
      </c>
      <c r="S79" s="40">
        <f t="shared" ref="S79:W79" si="68">S73</f>
        <v>28.9</v>
      </c>
      <c r="T79" s="40">
        <f t="shared" si="68"/>
        <v>37.9</v>
      </c>
      <c r="U79" s="40">
        <f t="shared" si="68"/>
        <v>40</v>
      </c>
      <c r="V79" s="40">
        <f t="shared" si="68"/>
        <v>42.3</v>
      </c>
      <c r="W79" s="36">
        <f t="shared" si="68"/>
        <v>55.5</v>
      </c>
      <c r="Y79" s="6"/>
      <c r="Z79" s="6"/>
      <c r="AA79" s="6"/>
      <c r="AB79" s="6"/>
    </row>
    <row r="80" spans="1:28" s="2" customFormat="1" ht="21" customHeight="1" outlineLevel="1" x14ac:dyDescent="0.3">
      <c r="A80" s="195"/>
      <c r="B80" s="206"/>
      <c r="C80" s="200"/>
      <c r="D80" s="75"/>
      <c r="E80" s="21">
        <v>0.5</v>
      </c>
      <c r="F80" s="22">
        <v>16.5</v>
      </c>
      <c r="G80" s="204"/>
      <c r="H80" s="23">
        <v>41.23</v>
      </c>
      <c r="I80" s="24">
        <v>61.142000000000003</v>
      </c>
      <c r="J80" s="122">
        <f t="shared" si="59"/>
        <v>66.461354</v>
      </c>
      <c r="K80" s="87">
        <f t="shared" si="61"/>
        <v>0.26986359621863859</v>
      </c>
      <c r="L80" s="25">
        <f t="shared" si="62"/>
        <v>0.67433188315724046</v>
      </c>
      <c r="M80" s="95">
        <f t="shared" si="63"/>
        <v>0.94419547937587911</v>
      </c>
      <c r="N80" s="25">
        <f t="shared" si="64"/>
        <v>0.24826457793802997</v>
      </c>
      <c r="O80" s="25">
        <f t="shared" si="65"/>
        <v>0.62036051808393788</v>
      </c>
      <c r="P80" s="25">
        <f t="shared" si="66"/>
        <v>0.86862509602196791</v>
      </c>
      <c r="Q80" s="34"/>
      <c r="R80" s="34"/>
      <c r="S80" s="30"/>
      <c r="T80" s="30"/>
      <c r="U80" s="30"/>
      <c r="V80" s="30"/>
      <c r="W80" s="37"/>
      <c r="X80" s="4"/>
    </row>
    <row r="81" spans="1:28" s="48" customFormat="1" ht="21" customHeight="1" x14ac:dyDescent="0.3">
      <c r="A81" s="49"/>
      <c r="B81" s="50"/>
      <c r="C81" s="78"/>
      <c r="D81" s="72"/>
      <c r="E81" s="51"/>
      <c r="F81" s="52"/>
      <c r="G81" s="69"/>
      <c r="H81" s="53"/>
      <c r="I81" s="53"/>
      <c r="J81" s="118"/>
      <c r="K81" s="54"/>
      <c r="L81" s="55"/>
      <c r="M81" s="91"/>
      <c r="N81" s="55"/>
      <c r="O81" s="55"/>
      <c r="P81" s="55"/>
      <c r="Q81" s="56"/>
      <c r="R81" s="165"/>
      <c r="S81" s="56"/>
      <c r="T81" s="56"/>
      <c r="U81" s="56"/>
      <c r="V81" s="56"/>
      <c r="W81" s="56"/>
    </row>
    <row r="82" spans="1:28" ht="21" customHeight="1" outlineLevel="1" x14ac:dyDescent="0.3">
      <c r="A82" s="193" t="s">
        <v>10</v>
      </c>
      <c r="B82" s="196" t="s">
        <v>57</v>
      </c>
      <c r="C82" s="199" t="s">
        <v>21</v>
      </c>
      <c r="D82" s="71" t="s">
        <v>24</v>
      </c>
      <c r="E82" s="61">
        <v>1</v>
      </c>
      <c r="F82" s="62">
        <v>50</v>
      </c>
      <c r="G82" s="201">
        <v>40</v>
      </c>
      <c r="H82" s="63">
        <v>87.7</v>
      </c>
      <c r="I82" s="64">
        <v>138.881</v>
      </c>
      <c r="J82" s="119">
        <f t="shared" ref="J82:J93" si="69">I82*1.11</f>
        <v>154.15791000000002</v>
      </c>
      <c r="K82" s="84">
        <f t="shared" ref="K82:K97" si="70">F82/I82</f>
        <v>0.36002044916151238</v>
      </c>
      <c r="L82" s="65">
        <f t="shared" ref="L82:L97" si="71">H82/I82</f>
        <v>0.63147586782929277</v>
      </c>
      <c r="M82" s="92">
        <f t="shared" ref="M82:M93" si="72">K82+L82</f>
        <v>0.99149631699080509</v>
      </c>
      <c r="N82" s="80">
        <f t="shared" ref="N82:N97" si="73">F82/J82</f>
        <v>0.32434274699235344</v>
      </c>
      <c r="O82" s="80">
        <f t="shared" ref="O82:O97" si="74">H82/J82</f>
        <v>0.56889717822458796</v>
      </c>
      <c r="P82" s="80">
        <f t="shared" ref="P82:P93" si="75">N82+O82</f>
        <v>0.8932399252169414</v>
      </c>
      <c r="Q82" s="66">
        <v>53.9</v>
      </c>
      <c r="R82" s="66" t="s">
        <v>28</v>
      </c>
      <c r="S82" s="67" t="s">
        <v>28</v>
      </c>
      <c r="T82" s="67" t="s">
        <v>28</v>
      </c>
      <c r="U82" s="67" t="s">
        <v>28</v>
      </c>
      <c r="V82" s="67" t="s">
        <v>28</v>
      </c>
      <c r="W82" s="68" t="s">
        <v>28</v>
      </c>
    </row>
    <row r="83" spans="1:28" ht="21" customHeight="1" outlineLevel="1" x14ac:dyDescent="0.3">
      <c r="A83" s="194"/>
      <c r="B83" s="197"/>
      <c r="C83" s="190"/>
      <c r="D83" s="73"/>
      <c r="E83" s="11">
        <v>0.5</v>
      </c>
      <c r="F83" s="12">
        <v>25</v>
      </c>
      <c r="G83" s="202"/>
      <c r="H83" s="13">
        <v>54</v>
      </c>
      <c r="I83" s="14">
        <v>82.716999999999999</v>
      </c>
      <c r="J83" s="120">
        <f t="shared" si="69"/>
        <v>91.815870000000004</v>
      </c>
      <c r="K83" s="85">
        <f t="shared" si="70"/>
        <v>0.30223533251931284</v>
      </c>
      <c r="L83" s="15">
        <f t="shared" si="71"/>
        <v>0.65282831824171572</v>
      </c>
      <c r="M83" s="93">
        <f t="shared" si="72"/>
        <v>0.95506365076102862</v>
      </c>
      <c r="N83" s="15">
        <f t="shared" si="73"/>
        <v>0.27228408335073229</v>
      </c>
      <c r="O83" s="15">
        <f t="shared" si="74"/>
        <v>0.58813362003758174</v>
      </c>
      <c r="P83" s="15">
        <f t="shared" si="75"/>
        <v>0.86041770338831403</v>
      </c>
      <c r="Q83" s="32"/>
      <c r="R83" s="32"/>
      <c r="S83" s="29"/>
      <c r="T83" s="29"/>
      <c r="U83" s="29"/>
      <c r="V83" s="29"/>
      <c r="W83" s="35"/>
      <c r="Y83" s="6"/>
      <c r="Z83" s="6"/>
      <c r="AA83" s="6"/>
      <c r="AB83" s="6"/>
    </row>
    <row r="84" spans="1:28" ht="21" customHeight="1" outlineLevel="1" x14ac:dyDescent="0.3">
      <c r="A84" s="194"/>
      <c r="B84" s="197"/>
      <c r="C84" s="190"/>
      <c r="D84" s="74"/>
      <c r="E84" s="16">
        <v>1</v>
      </c>
      <c r="F84" s="17">
        <v>50</v>
      </c>
      <c r="G84" s="203">
        <v>60</v>
      </c>
      <c r="H84" s="18">
        <v>85.5</v>
      </c>
      <c r="I84" s="19">
        <v>138.86199999999999</v>
      </c>
      <c r="J84" s="121">
        <f t="shared" si="69"/>
        <v>154.13682</v>
      </c>
      <c r="K84" s="86">
        <f t="shared" si="70"/>
        <v>0.36006970949575839</v>
      </c>
      <c r="L84" s="20">
        <f t="shared" si="71"/>
        <v>0.61571920323774687</v>
      </c>
      <c r="M84" s="94">
        <f t="shared" si="72"/>
        <v>0.97578891273350532</v>
      </c>
      <c r="N84" s="89">
        <f t="shared" si="73"/>
        <v>0.3243871256718544</v>
      </c>
      <c r="O84" s="20">
        <f t="shared" si="74"/>
        <v>0.55470198489887101</v>
      </c>
      <c r="P84" s="20">
        <f t="shared" si="75"/>
        <v>0.87908911057072547</v>
      </c>
      <c r="Q84" s="33">
        <f>Q82</f>
        <v>53.9</v>
      </c>
      <c r="R84" s="33" t="s">
        <v>28</v>
      </c>
      <c r="S84" s="40" t="s">
        <v>28</v>
      </c>
      <c r="T84" s="40" t="s">
        <v>28</v>
      </c>
      <c r="U84" s="40" t="s">
        <v>28</v>
      </c>
      <c r="V84" s="40" t="s">
        <v>28</v>
      </c>
      <c r="W84" s="36" t="s">
        <v>28</v>
      </c>
      <c r="Y84" s="6"/>
      <c r="Z84" s="6"/>
      <c r="AA84" s="6"/>
      <c r="AB84" s="6"/>
    </row>
    <row r="85" spans="1:28" s="2" customFormat="1" ht="21" customHeight="1" outlineLevel="1" x14ac:dyDescent="0.3">
      <c r="A85" s="195"/>
      <c r="B85" s="198"/>
      <c r="C85" s="200"/>
      <c r="D85" s="75"/>
      <c r="E85" s="21">
        <v>0.5</v>
      </c>
      <c r="F85" s="22">
        <v>25</v>
      </c>
      <c r="G85" s="204"/>
      <c r="H85" s="23">
        <v>53.8</v>
      </c>
      <c r="I85" s="24">
        <v>82.878</v>
      </c>
      <c r="J85" s="122">
        <f t="shared" si="69"/>
        <v>91.994580000000013</v>
      </c>
      <c r="K85" s="87">
        <f t="shared" si="70"/>
        <v>0.30164820579647195</v>
      </c>
      <c r="L85" s="25">
        <f t="shared" si="71"/>
        <v>0.64914693887400754</v>
      </c>
      <c r="M85" s="95">
        <f t="shared" si="72"/>
        <v>0.95079514467047943</v>
      </c>
      <c r="N85" s="25">
        <f t="shared" si="73"/>
        <v>0.27175514035718185</v>
      </c>
      <c r="O85" s="25">
        <f t="shared" si="74"/>
        <v>0.58481706204865536</v>
      </c>
      <c r="P85" s="25">
        <f t="shared" si="75"/>
        <v>0.8565722024058372</v>
      </c>
      <c r="Q85" s="34"/>
      <c r="R85" s="34"/>
      <c r="S85" s="30"/>
      <c r="T85" s="30"/>
      <c r="U85" s="30"/>
      <c r="V85" s="30"/>
      <c r="W85" s="37"/>
      <c r="X85" s="4"/>
    </row>
    <row r="86" spans="1:28" ht="21" customHeight="1" outlineLevel="1" x14ac:dyDescent="0.3">
      <c r="A86" s="193" t="s">
        <v>10</v>
      </c>
      <c r="B86" s="196" t="s">
        <v>33</v>
      </c>
      <c r="C86" s="199" t="str">
        <f>C82</f>
        <v>NG</v>
      </c>
      <c r="D86" s="71" t="s">
        <v>24</v>
      </c>
      <c r="E86" s="61">
        <v>1</v>
      </c>
      <c r="F86" s="62">
        <v>50</v>
      </c>
      <c r="G86" s="201">
        <v>40</v>
      </c>
      <c r="H86" s="63">
        <v>100.2</v>
      </c>
      <c r="I86" s="64">
        <v>137.351</v>
      </c>
      <c r="J86" s="119">
        <f t="shared" si="69"/>
        <v>152.45961000000003</v>
      </c>
      <c r="K86" s="84">
        <f t="shared" si="70"/>
        <v>0.36403084069282349</v>
      </c>
      <c r="L86" s="65">
        <f t="shared" si="71"/>
        <v>0.72951780474841832</v>
      </c>
      <c r="M86" s="92">
        <f t="shared" si="72"/>
        <v>1.0935486454412418</v>
      </c>
      <c r="N86" s="80">
        <f t="shared" si="73"/>
        <v>0.32795571233587695</v>
      </c>
      <c r="O86" s="80">
        <f t="shared" si="74"/>
        <v>0.65722324752109751</v>
      </c>
      <c r="P86" s="80">
        <f t="shared" si="75"/>
        <v>0.98517895985697446</v>
      </c>
      <c r="Q86" s="66">
        <v>54.8</v>
      </c>
      <c r="R86" s="66">
        <v>26</v>
      </c>
      <c r="S86" s="67">
        <v>27</v>
      </c>
      <c r="T86" s="67">
        <f>S86*1.3125</f>
        <v>35.4375</v>
      </c>
      <c r="U86" s="67">
        <v>35</v>
      </c>
      <c r="V86" s="67">
        <v>36.299999999999997</v>
      </c>
      <c r="W86" s="68">
        <f>V86*1.3125</f>
        <v>47.643749999999997</v>
      </c>
    </row>
    <row r="87" spans="1:28" ht="21" customHeight="1" outlineLevel="1" x14ac:dyDescent="0.3">
      <c r="A87" s="194"/>
      <c r="B87" s="197"/>
      <c r="C87" s="190"/>
      <c r="D87" s="73"/>
      <c r="E87" s="11">
        <v>0.5</v>
      </c>
      <c r="F87" s="12">
        <v>25</v>
      </c>
      <c r="G87" s="202"/>
      <c r="H87" s="13">
        <v>66.099999999999994</v>
      </c>
      <c r="I87" s="14">
        <v>83.325000000000003</v>
      </c>
      <c r="J87" s="120">
        <f t="shared" si="69"/>
        <v>92.490750000000006</v>
      </c>
      <c r="K87" s="85">
        <f t="shared" si="70"/>
        <v>0.30003000300030003</v>
      </c>
      <c r="L87" s="15">
        <f t="shared" si="71"/>
        <v>0.79327932793279321</v>
      </c>
      <c r="M87" s="93">
        <f t="shared" si="72"/>
        <v>1.0933093309330932</v>
      </c>
      <c r="N87" s="15">
        <f t="shared" si="73"/>
        <v>0.2702973000002703</v>
      </c>
      <c r="O87" s="15">
        <f t="shared" si="74"/>
        <v>0.71466606120071452</v>
      </c>
      <c r="P87" s="15">
        <f t="shared" si="75"/>
        <v>0.98496336120098482</v>
      </c>
      <c r="Q87" s="32"/>
      <c r="R87" s="32"/>
      <c r="S87" s="29"/>
      <c r="T87" s="29"/>
      <c r="U87" s="29"/>
      <c r="V87" s="29"/>
      <c r="W87" s="35"/>
      <c r="Y87" s="6"/>
      <c r="Z87" s="6"/>
      <c r="AA87" s="6"/>
      <c r="AB87" s="6"/>
    </row>
    <row r="88" spans="1:28" ht="21" customHeight="1" outlineLevel="1" x14ac:dyDescent="0.3">
      <c r="A88" s="194"/>
      <c r="B88" s="197"/>
      <c r="C88" s="190"/>
      <c r="D88" s="74"/>
      <c r="E88" s="16">
        <v>1</v>
      </c>
      <c r="F88" s="17">
        <v>50</v>
      </c>
      <c r="G88" s="203">
        <v>60</v>
      </c>
      <c r="H88" s="18">
        <v>90.3</v>
      </c>
      <c r="I88" s="19">
        <v>139.22300000000001</v>
      </c>
      <c r="J88" s="121">
        <f t="shared" si="69"/>
        <v>154.53753000000003</v>
      </c>
      <c r="K88" s="86">
        <f t="shared" si="70"/>
        <v>0.3591360622885586</v>
      </c>
      <c r="L88" s="20">
        <f t="shared" si="71"/>
        <v>0.64859972849313685</v>
      </c>
      <c r="M88" s="94">
        <f t="shared" si="72"/>
        <v>1.0077357907816955</v>
      </c>
      <c r="N88" s="89">
        <f t="shared" si="73"/>
        <v>0.32354600206176448</v>
      </c>
      <c r="O88" s="20">
        <f t="shared" si="74"/>
        <v>0.58432407972354661</v>
      </c>
      <c r="P88" s="20">
        <f t="shared" si="75"/>
        <v>0.90787008178531114</v>
      </c>
      <c r="Q88" s="33">
        <v>54.8</v>
      </c>
      <c r="R88" s="33">
        <f>R86</f>
        <v>26</v>
      </c>
      <c r="S88" s="40">
        <f t="shared" ref="S88:W88" si="76">S86</f>
        <v>27</v>
      </c>
      <c r="T88" s="40">
        <f t="shared" si="76"/>
        <v>35.4375</v>
      </c>
      <c r="U88" s="40">
        <f t="shared" si="76"/>
        <v>35</v>
      </c>
      <c r="V88" s="40">
        <f t="shared" si="76"/>
        <v>36.299999999999997</v>
      </c>
      <c r="W88" s="36">
        <f t="shared" si="76"/>
        <v>47.643749999999997</v>
      </c>
      <c r="Y88" s="6"/>
      <c r="Z88" s="6"/>
      <c r="AA88" s="6"/>
      <c r="AB88" s="6"/>
    </row>
    <row r="89" spans="1:28" s="2" customFormat="1" ht="21" customHeight="1" outlineLevel="1" x14ac:dyDescent="0.3">
      <c r="A89" s="195"/>
      <c r="B89" s="198"/>
      <c r="C89" s="200"/>
      <c r="D89" s="75"/>
      <c r="E89" s="21">
        <v>0.5</v>
      </c>
      <c r="F89" s="22">
        <v>25</v>
      </c>
      <c r="G89" s="204"/>
      <c r="H89" s="23">
        <v>57</v>
      </c>
      <c r="I89" s="24">
        <v>83.382000000000005</v>
      </c>
      <c r="J89" s="122">
        <f t="shared" si="69"/>
        <v>92.554020000000008</v>
      </c>
      <c r="K89" s="87">
        <f t="shared" si="70"/>
        <v>0.29982490225708186</v>
      </c>
      <c r="L89" s="25">
        <f t="shared" si="71"/>
        <v>0.68360077714614664</v>
      </c>
      <c r="M89" s="95">
        <f t="shared" si="72"/>
        <v>0.98342567940322856</v>
      </c>
      <c r="N89" s="25">
        <f t="shared" si="73"/>
        <v>0.2701125245559296</v>
      </c>
      <c r="O89" s="25">
        <f t="shared" si="74"/>
        <v>0.61585655598751943</v>
      </c>
      <c r="P89" s="25">
        <f t="shared" si="75"/>
        <v>0.88596908054344903</v>
      </c>
      <c r="Q89" s="34"/>
      <c r="R89" s="34"/>
      <c r="S89" s="30"/>
      <c r="T89" s="30"/>
      <c r="U89" s="30"/>
      <c r="V89" s="30"/>
      <c r="W89" s="37"/>
      <c r="X89" s="4"/>
    </row>
    <row r="90" spans="1:28" ht="21" customHeight="1" outlineLevel="1" x14ac:dyDescent="0.3">
      <c r="A90" s="193" t="s">
        <v>10</v>
      </c>
      <c r="B90" s="196" t="s">
        <v>34</v>
      </c>
      <c r="C90" s="199" t="s">
        <v>21</v>
      </c>
      <c r="D90" s="71" t="s">
        <v>24</v>
      </c>
      <c r="E90" s="61">
        <v>1</v>
      </c>
      <c r="F90" s="62">
        <v>50</v>
      </c>
      <c r="G90" s="201">
        <v>40</v>
      </c>
      <c r="H90" s="96">
        <v>100.2</v>
      </c>
      <c r="I90" s="98">
        <v>142.709</v>
      </c>
      <c r="J90" s="99">
        <f t="shared" si="69"/>
        <v>158.40699000000001</v>
      </c>
      <c r="K90" s="100">
        <f t="shared" si="70"/>
        <v>0.35036332676986032</v>
      </c>
      <c r="L90" s="100">
        <f t="shared" si="71"/>
        <v>0.70212810684680016</v>
      </c>
      <c r="M90" s="101">
        <f t="shared" si="72"/>
        <v>1.0524914336166604</v>
      </c>
      <c r="N90" s="102">
        <f t="shared" si="73"/>
        <v>0.31564263672960391</v>
      </c>
      <c r="O90" s="102">
        <f t="shared" si="74"/>
        <v>0.63254784400612618</v>
      </c>
      <c r="P90" s="102">
        <f t="shared" si="75"/>
        <v>0.94819048073573009</v>
      </c>
      <c r="Q90" s="66">
        <v>56.6</v>
      </c>
      <c r="R90" s="66">
        <v>26</v>
      </c>
      <c r="S90" s="67">
        <v>27.5</v>
      </c>
      <c r="T90" s="67">
        <v>36.1</v>
      </c>
      <c r="U90" s="67">
        <v>35</v>
      </c>
      <c r="V90" s="67">
        <v>37</v>
      </c>
      <c r="W90" s="68">
        <v>48.5</v>
      </c>
    </row>
    <row r="91" spans="1:28" ht="21" customHeight="1" outlineLevel="1" x14ac:dyDescent="0.3">
      <c r="A91" s="194"/>
      <c r="B91" s="197"/>
      <c r="C91" s="190"/>
      <c r="D91" s="73"/>
      <c r="E91" s="11">
        <v>0.5</v>
      </c>
      <c r="F91" s="12">
        <v>25</v>
      </c>
      <c r="G91" s="202"/>
      <c r="H91" s="97">
        <v>66.099999999999994</v>
      </c>
      <c r="I91" s="103">
        <v>86.981999999999999</v>
      </c>
      <c r="J91" s="104">
        <f t="shared" si="69"/>
        <v>96.550020000000004</v>
      </c>
      <c r="K91" s="105">
        <f t="shared" si="70"/>
        <v>0.2874157871743579</v>
      </c>
      <c r="L91" s="105">
        <f t="shared" si="71"/>
        <v>0.7599273412890023</v>
      </c>
      <c r="M91" s="106">
        <f t="shared" si="72"/>
        <v>1.0473431284633601</v>
      </c>
      <c r="N91" s="105">
        <f t="shared" si="73"/>
        <v>0.25893314159852066</v>
      </c>
      <c r="O91" s="105">
        <f t="shared" si="74"/>
        <v>0.68461922638648853</v>
      </c>
      <c r="P91" s="105">
        <f t="shared" si="75"/>
        <v>0.94355236798500919</v>
      </c>
      <c r="Q91" s="32"/>
      <c r="R91" s="32"/>
      <c r="S91" s="29"/>
      <c r="T91" s="29"/>
      <c r="U91" s="29"/>
      <c r="V91" s="29"/>
      <c r="W91" s="35"/>
      <c r="Y91" s="6"/>
      <c r="Z91" s="6"/>
      <c r="AA91" s="6"/>
      <c r="AB91" s="6"/>
    </row>
    <row r="92" spans="1:28" ht="21" customHeight="1" outlineLevel="1" x14ac:dyDescent="0.3">
      <c r="A92" s="194"/>
      <c r="B92" s="197"/>
      <c r="C92" s="190"/>
      <c r="D92" s="74"/>
      <c r="E92" s="16">
        <v>1</v>
      </c>
      <c r="F92" s="17">
        <v>50</v>
      </c>
      <c r="G92" s="203">
        <v>60</v>
      </c>
      <c r="H92" s="107">
        <v>90.3</v>
      </c>
      <c r="I92" s="108">
        <v>142.5</v>
      </c>
      <c r="J92" s="109">
        <f t="shared" si="69"/>
        <v>158.17500000000001</v>
      </c>
      <c r="K92" s="110">
        <f t="shared" si="70"/>
        <v>0.35087719298245612</v>
      </c>
      <c r="L92" s="111">
        <f t="shared" si="71"/>
        <v>0.63368421052631574</v>
      </c>
      <c r="M92" s="112">
        <f t="shared" si="72"/>
        <v>0.98456140350877186</v>
      </c>
      <c r="N92" s="110">
        <f t="shared" si="73"/>
        <v>0.31610557926347399</v>
      </c>
      <c r="O92" s="111">
        <f t="shared" si="74"/>
        <v>0.57088667614983402</v>
      </c>
      <c r="P92" s="111">
        <f t="shared" si="75"/>
        <v>0.88699225541330806</v>
      </c>
      <c r="Q92" s="33">
        <v>56.6</v>
      </c>
      <c r="R92" s="33">
        <f>R90</f>
        <v>26</v>
      </c>
      <c r="S92" s="40">
        <f t="shared" ref="S92:W92" si="77">S90</f>
        <v>27.5</v>
      </c>
      <c r="T92" s="40">
        <f t="shared" si="77"/>
        <v>36.1</v>
      </c>
      <c r="U92" s="40">
        <f t="shared" si="77"/>
        <v>35</v>
      </c>
      <c r="V92" s="40">
        <f t="shared" si="77"/>
        <v>37</v>
      </c>
      <c r="W92" s="36">
        <f t="shared" si="77"/>
        <v>48.5</v>
      </c>
      <c r="Y92" s="6"/>
      <c r="Z92" s="6"/>
      <c r="AA92" s="6"/>
      <c r="AB92" s="6"/>
    </row>
    <row r="93" spans="1:28" s="2" customFormat="1" ht="21" customHeight="1" outlineLevel="1" x14ac:dyDescent="0.3">
      <c r="A93" s="195"/>
      <c r="B93" s="198"/>
      <c r="C93" s="200"/>
      <c r="D93" s="75"/>
      <c r="E93" s="21">
        <v>0.5</v>
      </c>
      <c r="F93" s="22">
        <v>25</v>
      </c>
      <c r="G93" s="204"/>
      <c r="H93" s="113">
        <v>57</v>
      </c>
      <c r="I93" s="114">
        <v>87.058000000000007</v>
      </c>
      <c r="J93" s="115">
        <f t="shared" si="69"/>
        <v>96.634380000000021</v>
      </c>
      <c r="K93" s="116">
        <f t="shared" si="70"/>
        <v>0.28716487858668932</v>
      </c>
      <c r="L93" s="116">
        <f t="shared" si="71"/>
        <v>0.65473592317765161</v>
      </c>
      <c r="M93" s="117">
        <f t="shared" si="72"/>
        <v>0.94190080176434088</v>
      </c>
      <c r="N93" s="116">
        <f t="shared" si="73"/>
        <v>0.25870709782584617</v>
      </c>
      <c r="O93" s="116">
        <f t="shared" si="74"/>
        <v>0.5898521830429293</v>
      </c>
      <c r="P93" s="116">
        <f t="shared" si="75"/>
        <v>0.84855928086877541</v>
      </c>
      <c r="Q93" s="34"/>
      <c r="R93" s="34"/>
      <c r="S93" s="30"/>
      <c r="T93" s="30"/>
      <c r="U93" s="30"/>
      <c r="V93" s="30"/>
      <c r="W93" s="37"/>
      <c r="X93" s="4"/>
    </row>
    <row r="94" spans="1:28" ht="21" customHeight="1" outlineLevel="1" x14ac:dyDescent="0.3">
      <c r="A94" s="193" t="s">
        <v>10</v>
      </c>
      <c r="B94" s="196" t="s">
        <v>58</v>
      </c>
      <c r="C94" s="199" t="s">
        <v>21</v>
      </c>
      <c r="D94" s="71" t="s">
        <v>24</v>
      </c>
      <c r="E94" s="61">
        <v>1</v>
      </c>
      <c r="F94" s="62">
        <v>75</v>
      </c>
      <c r="G94" s="201">
        <v>40</v>
      </c>
      <c r="H94" s="63">
        <v>139.80000000000001</v>
      </c>
      <c r="I94" s="64">
        <v>209.6</v>
      </c>
      <c r="J94" s="119">
        <f t="shared" ref="J94:J97" si="78">I94*1.11</f>
        <v>232.65600000000001</v>
      </c>
      <c r="K94" s="65">
        <f t="shared" si="70"/>
        <v>0.35782442748091603</v>
      </c>
      <c r="L94" s="65">
        <f t="shared" si="71"/>
        <v>0.66698473282442761</v>
      </c>
      <c r="M94" s="92">
        <f t="shared" ref="M94:M97" si="79">K94+L94</f>
        <v>1.0248091603053435</v>
      </c>
      <c r="N94" s="80">
        <f t="shared" si="73"/>
        <v>0.32236434908190631</v>
      </c>
      <c r="O94" s="80">
        <f t="shared" si="74"/>
        <v>0.60088714668867349</v>
      </c>
      <c r="P94" s="80">
        <f t="shared" ref="P94:P97" si="80">N94+O94</f>
        <v>0.92325149577057974</v>
      </c>
      <c r="Q94" s="66">
        <v>56.8</v>
      </c>
      <c r="R94" s="66">
        <v>28</v>
      </c>
      <c r="S94" s="67">
        <v>29.6</v>
      </c>
      <c r="T94" s="67">
        <v>38.799999999999997</v>
      </c>
      <c r="U94" s="67">
        <v>15</v>
      </c>
      <c r="V94" s="67">
        <v>15.9</v>
      </c>
      <c r="W94" s="68">
        <v>20.8</v>
      </c>
    </row>
    <row r="95" spans="1:28" ht="21" customHeight="1" outlineLevel="1" x14ac:dyDescent="0.3">
      <c r="A95" s="194"/>
      <c r="B95" s="197"/>
      <c r="C95" s="190"/>
      <c r="D95" s="73"/>
      <c r="E95" s="11">
        <v>0.5</v>
      </c>
      <c r="F95" s="12">
        <v>37.5</v>
      </c>
      <c r="G95" s="202"/>
      <c r="H95" s="13">
        <v>92.8</v>
      </c>
      <c r="I95" s="14">
        <v>135.1</v>
      </c>
      <c r="J95" s="120">
        <f t="shared" si="78"/>
        <v>149.96100000000001</v>
      </c>
      <c r="K95" s="15">
        <f t="shared" si="70"/>
        <v>0.27757216876387864</v>
      </c>
      <c r="L95" s="15">
        <f t="shared" si="71"/>
        <v>0.68689859363434491</v>
      </c>
      <c r="M95" s="93">
        <f t="shared" si="79"/>
        <v>0.9644707623982236</v>
      </c>
      <c r="N95" s="15">
        <f t="shared" si="73"/>
        <v>0.25006501690439514</v>
      </c>
      <c r="O95" s="15">
        <f t="shared" si="74"/>
        <v>0.61882756183274312</v>
      </c>
      <c r="P95" s="15">
        <f t="shared" si="80"/>
        <v>0.86889257873713821</v>
      </c>
      <c r="Q95" s="32"/>
      <c r="R95" s="32"/>
      <c r="S95" s="29"/>
      <c r="T95" s="29"/>
      <c r="U95" s="29"/>
      <c r="V95" s="29"/>
      <c r="W95" s="35"/>
      <c r="Y95" s="6"/>
      <c r="Z95" s="6"/>
      <c r="AA95" s="6"/>
      <c r="AB95" s="6"/>
    </row>
    <row r="96" spans="1:28" ht="21" customHeight="1" outlineLevel="1" x14ac:dyDescent="0.3">
      <c r="A96" s="194"/>
      <c r="B96" s="197"/>
      <c r="C96" s="190"/>
      <c r="D96" s="74"/>
      <c r="E96" s="16">
        <v>1</v>
      </c>
      <c r="F96" s="17">
        <v>75</v>
      </c>
      <c r="G96" s="203">
        <v>60</v>
      </c>
      <c r="H96" s="18">
        <v>125.2</v>
      </c>
      <c r="I96" s="19">
        <v>209.4</v>
      </c>
      <c r="J96" s="121">
        <f t="shared" si="78"/>
        <v>232.43400000000003</v>
      </c>
      <c r="K96" s="89">
        <f t="shared" si="70"/>
        <v>0.35816618911174786</v>
      </c>
      <c r="L96" s="20">
        <f t="shared" si="71"/>
        <v>0.59789875835721107</v>
      </c>
      <c r="M96" s="94">
        <f t="shared" si="79"/>
        <v>0.95606494746895887</v>
      </c>
      <c r="N96" s="89">
        <f t="shared" si="73"/>
        <v>0.32267224244301607</v>
      </c>
      <c r="O96" s="20">
        <f t="shared" si="74"/>
        <v>0.53864753005154142</v>
      </c>
      <c r="P96" s="20">
        <f t="shared" si="80"/>
        <v>0.86131977249455749</v>
      </c>
      <c r="Q96" s="33">
        <f>Q94</f>
        <v>56.8</v>
      </c>
      <c r="R96" s="33">
        <f>R94</f>
        <v>28</v>
      </c>
      <c r="S96" s="40">
        <f t="shared" ref="S96:W96" si="81">S94</f>
        <v>29.6</v>
      </c>
      <c r="T96" s="40">
        <f t="shared" si="81"/>
        <v>38.799999999999997</v>
      </c>
      <c r="U96" s="40">
        <f t="shared" si="81"/>
        <v>15</v>
      </c>
      <c r="V96" s="40">
        <f t="shared" si="81"/>
        <v>15.9</v>
      </c>
      <c r="W96" s="36">
        <f t="shared" si="81"/>
        <v>20.8</v>
      </c>
      <c r="Y96" s="6"/>
      <c r="Z96" s="6"/>
      <c r="AA96" s="6"/>
      <c r="AB96" s="6"/>
    </row>
    <row r="97" spans="1:28" s="2" customFormat="1" ht="21" customHeight="1" outlineLevel="1" x14ac:dyDescent="0.3">
      <c r="A97" s="195"/>
      <c r="B97" s="198"/>
      <c r="C97" s="200"/>
      <c r="D97" s="75"/>
      <c r="E97" s="21">
        <v>0.5</v>
      </c>
      <c r="F97" s="22">
        <v>37.5</v>
      </c>
      <c r="G97" s="204"/>
      <c r="H97" s="60">
        <v>83.7</v>
      </c>
      <c r="I97" s="24">
        <v>135.4</v>
      </c>
      <c r="J97" s="122">
        <f t="shared" si="78"/>
        <v>150.29400000000001</v>
      </c>
      <c r="K97" s="25">
        <f t="shared" si="70"/>
        <v>0.27695716395864106</v>
      </c>
      <c r="L97" s="25">
        <f t="shared" si="71"/>
        <v>0.6181683899556869</v>
      </c>
      <c r="M97" s="95">
        <f t="shared" si="79"/>
        <v>0.89512555391432791</v>
      </c>
      <c r="N97" s="25">
        <f t="shared" si="73"/>
        <v>0.24951095852129823</v>
      </c>
      <c r="O97" s="25">
        <f t="shared" si="74"/>
        <v>0.5569084594195377</v>
      </c>
      <c r="P97" s="25">
        <f t="shared" si="80"/>
        <v>0.80641941794083594</v>
      </c>
      <c r="Q97" s="34"/>
      <c r="R97" s="34"/>
      <c r="S97" s="30"/>
      <c r="T97" s="30"/>
      <c r="U97" s="30"/>
      <c r="V97" s="30"/>
      <c r="W97" s="37"/>
      <c r="X97" s="4"/>
    </row>
    <row r="98" spans="1:28" x14ac:dyDescent="0.3">
      <c r="D98" s="77"/>
    </row>
    <row r="99" spans="1:28" s="168" customFormat="1" ht="21" hidden="1" customHeight="1" x14ac:dyDescent="0.25">
      <c r="A99" s="188" t="s">
        <v>10</v>
      </c>
      <c r="B99" s="189" t="s">
        <v>32</v>
      </c>
      <c r="C99" s="190" t="s">
        <v>21</v>
      </c>
      <c r="D99" s="76" t="s">
        <v>24</v>
      </c>
      <c r="E99" s="42">
        <v>1</v>
      </c>
      <c r="F99" s="43">
        <v>2</v>
      </c>
      <c r="G99" s="191">
        <v>40</v>
      </c>
      <c r="H99" s="44"/>
      <c r="I99" s="45"/>
      <c r="J99" s="58">
        <f t="shared" ref="J99:J114" si="82">I99*1.11</f>
        <v>0</v>
      </c>
      <c r="K99" s="166" t="e">
        <f t="shared" ref="K99:K114" si="83">F99/I99</f>
        <v>#DIV/0!</v>
      </c>
      <c r="L99" s="81" t="e">
        <f t="shared" ref="L99:L114" si="84">H99/I99</f>
        <v>#DIV/0!</v>
      </c>
      <c r="M99" s="167" t="e">
        <f t="shared" ref="M99:M110" si="85">K99+L99</f>
        <v>#DIV/0!</v>
      </c>
      <c r="N99" s="81" t="e">
        <f t="shared" ref="N99:N114" si="86">F99/J99</f>
        <v>#DIV/0!</v>
      </c>
      <c r="O99" s="81" t="e">
        <f t="shared" ref="O99:O114" si="87">H99/J99</f>
        <v>#DIV/0!</v>
      </c>
      <c r="P99" s="81" t="e">
        <f t="shared" ref="P99:P110" si="88">N99+O99</f>
        <v>#DIV/0!</v>
      </c>
      <c r="Q99" s="46" t="s">
        <v>28</v>
      </c>
      <c r="R99" s="46" t="s">
        <v>28</v>
      </c>
      <c r="S99" s="31"/>
      <c r="T99" s="31" t="s">
        <v>28</v>
      </c>
      <c r="U99" s="31"/>
      <c r="V99" s="31" t="s">
        <v>28</v>
      </c>
      <c r="W99" s="47"/>
      <c r="X99" s="3"/>
    </row>
    <row r="100" spans="1:28" s="168" customFormat="1" ht="21" hidden="1" customHeight="1" x14ac:dyDescent="0.25">
      <c r="A100" s="188"/>
      <c r="B100" s="189"/>
      <c r="C100" s="190"/>
      <c r="D100" s="76"/>
      <c r="E100" s="169" t="s">
        <v>9</v>
      </c>
      <c r="F100" s="170">
        <v>1</v>
      </c>
      <c r="G100" s="191">
        <v>60</v>
      </c>
      <c r="H100" s="171"/>
      <c r="I100" s="172"/>
      <c r="J100" s="173">
        <f t="shared" si="82"/>
        <v>0</v>
      </c>
      <c r="K100" s="174" t="e">
        <f t="shared" si="83"/>
        <v>#DIV/0!</v>
      </c>
      <c r="L100" s="175" t="e">
        <f t="shared" si="84"/>
        <v>#DIV/0!</v>
      </c>
      <c r="M100" s="176" t="e">
        <f t="shared" si="85"/>
        <v>#DIV/0!</v>
      </c>
      <c r="N100" s="175" t="e">
        <f t="shared" si="86"/>
        <v>#DIV/0!</v>
      </c>
      <c r="O100" s="175" t="e">
        <f t="shared" si="87"/>
        <v>#DIV/0!</v>
      </c>
      <c r="P100" s="175" t="e">
        <f t="shared" si="88"/>
        <v>#DIV/0!</v>
      </c>
      <c r="Q100" s="177"/>
      <c r="R100" s="177"/>
      <c r="S100" s="126"/>
      <c r="T100" s="126"/>
      <c r="U100" s="126"/>
      <c r="V100" s="126"/>
      <c r="W100" s="178"/>
      <c r="X100" s="3"/>
      <c r="Y100" s="28"/>
      <c r="Z100" s="28"/>
      <c r="AA100" s="28"/>
      <c r="AB100" s="28"/>
    </row>
    <row r="101" spans="1:28" s="168" customFormat="1" ht="21" hidden="1" customHeight="1" x14ac:dyDescent="0.25">
      <c r="A101" s="188"/>
      <c r="B101" s="189"/>
      <c r="C101" s="190"/>
      <c r="D101" s="74"/>
      <c r="E101" s="16">
        <v>1</v>
      </c>
      <c r="F101" s="26">
        <v>2</v>
      </c>
      <c r="G101" s="192">
        <v>60</v>
      </c>
      <c r="H101" s="27"/>
      <c r="I101" s="19"/>
      <c r="J101" s="57">
        <f t="shared" si="82"/>
        <v>0</v>
      </c>
      <c r="K101" s="86" t="e">
        <f t="shared" si="83"/>
        <v>#DIV/0!</v>
      </c>
      <c r="L101" s="89" t="e">
        <f t="shared" si="84"/>
        <v>#DIV/0!</v>
      </c>
      <c r="M101" s="94" t="e">
        <f t="shared" si="85"/>
        <v>#DIV/0!</v>
      </c>
      <c r="N101" s="89" t="e">
        <f t="shared" si="86"/>
        <v>#DIV/0!</v>
      </c>
      <c r="O101" s="89" t="e">
        <f t="shared" si="87"/>
        <v>#DIV/0!</v>
      </c>
      <c r="P101" s="89" t="e">
        <f t="shared" si="88"/>
        <v>#DIV/0!</v>
      </c>
      <c r="Q101" s="33" t="s">
        <v>28</v>
      </c>
      <c r="R101" s="33" t="s">
        <v>28</v>
      </c>
      <c r="S101" s="40"/>
      <c r="T101" s="40" t="s">
        <v>28</v>
      </c>
      <c r="U101" s="40"/>
      <c r="V101" s="40" t="s">
        <v>28</v>
      </c>
      <c r="W101" s="36"/>
      <c r="X101" s="3"/>
      <c r="Y101" s="28"/>
      <c r="Z101" s="28"/>
      <c r="AA101" s="28"/>
      <c r="AB101" s="28"/>
    </row>
    <row r="102" spans="1:28" s="168" customFormat="1" ht="21" hidden="1" customHeight="1" x14ac:dyDescent="0.25">
      <c r="A102" s="188"/>
      <c r="B102" s="189"/>
      <c r="C102" s="190"/>
      <c r="D102" s="74"/>
      <c r="E102" s="16" t="s">
        <v>9</v>
      </c>
      <c r="F102" s="26">
        <v>1</v>
      </c>
      <c r="G102" s="192"/>
      <c r="H102" s="27"/>
      <c r="I102" s="19"/>
      <c r="J102" s="57">
        <f t="shared" si="82"/>
        <v>0</v>
      </c>
      <c r="K102" s="86" t="e">
        <f t="shared" si="83"/>
        <v>#DIV/0!</v>
      </c>
      <c r="L102" s="89" t="e">
        <f t="shared" si="84"/>
        <v>#DIV/0!</v>
      </c>
      <c r="M102" s="94" t="e">
        <f t="shared" si="85"/>
        <v>#DIV/0!</v>
      </c>
      <c r="N102" s="89" t="e">
        <f t="shared" si="86"/>
        <v>#DIV/0!</v>
      </c>
      <c r="O102" s="89" t="e">
        <f t="shared" si="87"/>
        <v>#DIV/0!</v>
      </c>
      <c r="P102" s="89" t="e">
        <f t="shared" si="88"/>
        <v>#DIV/0!</v>
      </c>
      <c r="Q102" s="33"/>
      <c r="R102" s="33"/>
      <c r="S102" s="40"/>
      <c r="T102" s="40"/>
      <c r="U102" s="40"/>
      <c r="V102" s="40"/>
      <c r="W102" s="36"/>
      <c r="X102" s="3"/>
    </row>
    <row r="103" spans="1:28" s="168" customFormat="1" ht="21" hidden="1" customHeight="1" x14ac:dyDescent="0.25">
      <c r="A103" s="188" t="s">
        <v>10</v>
      </c>
      <c r="B103" s="189" t="s">
        <v>31</v>
      </c>
      <c r="C103" s="190" t="str">
        <f>C99</f>
        <v>NG</v>
      </c>
      <c r="D103" s="76" t="s">
        <v>24</v>
      </c>
      <c r="E103" s="42">
        <v>1</v>
      </c>
      <c r="F103" s="43">
        <v>2</v>
      </c>
      <c r="G103" s="191">
        <v>40</v>
      </c>
      <c r="H103" s="44"/>
      <c r="I103" s="45"/>
      <c r="J103" s="58">
        <f t="shared" si="82"/>
        <v>0</v>
      </c>
      <c r="K103" s="166" t="e">
        <f t="shared" si="83"/>
        <v>#DIV/0!</v>
      </c>
      <c r="L103" s="81" t="e">
        <f t="shared" si="84"/>
        <v>#DIV/0!</v>
      </c>
      <c r="M103" s="167" t="e">
        <f t="shared" si="85"/>
        <v>#DIV/0!</v>
      </c>
      <c r="N103" s="81" t="e">
        <f t="shared" si="86"/>
        <v>#DIV/0!</v>
      </c>
      <c r="O103" s="81" t="e">
        <f t="shared" si="87"/>
        <v>#DIV/0!</v>
      </c>
      <c r="P103" s="81" t="e">
        <f t="shared" si="88"/>
        <v>#DIV/0!</v>
      </c>
      <c r="Q103" s="46" t="s">
        <v>28</v>
      </c>
      <c r="R103" s="46" t="s">
        <v>28</v>
      </c>
      <c r="S103" s="31"/>
      <c r="T103" s="31" t="s">
        <v>28</v>
      </c>
      <c r="U103" s="31"/>
      <c r="V103" s="31" t="s">
        <v>28</v>
      </c>
      <c r="W103" s="47"/>
      <c r="X103" s="3"/>
    </row>
    <row r="104" spans="1:28" s="168" customFormat="1" ht="21" hidden="1" customHeight="1" x14ac:dyDescent="0.25">
      <c r="A104" s="188"/>
      <c r="B104" s="189"/>
      <c r="C104" s="190"/>
      <c r="D104" s="76"/>
      <c r="E104" s="169" t="s">
        <v>9</v>
      </c>
      <c r="F104" s="170">
        <v>1</v>
      </c>
      <c r="G104" s="191">
        <v>60</v>
      </c>
      <c r="H104" s="171"/>
      <c r="I104" s="172"/>
      <c r="J104" s="173">
        <f t="shared" si="82"/>
        <v>0</v>
      </c>
      <c r="K104" s="174" t="e">
        <f t="shared" si="83"/>
        <v>#DIV/0!</v>
      </c>
      <c r="L104" s="175" t="e">
        <f t="shared" si="84"/>
        <v>#DIV/0!</v>
      </c>
      <c r="M104" s="176" t="e">
        <f t="shared" si="85"/>
        <v>#DIV/0!</v>
      </c>
      <c r="N104" s="175" t="e">
        <f t="shared" si="86"/>
        <v>#DIV/0!</v>
      </c>
      <c r="O104" s="175" t="e">
        <f t="shared" si="87"/>
        <v>#DIV/0!</v>
      </c>
      <c r="P104" s="175" t="e">
        <f t="shared" si="88"/>
        <v>#DIV/0!</v>
      </c>
      <c r="Q104" s="177"/>
      <c r="R104" s="177"/>
      <c r="S104" s="126"/>
      <c r="T104" s="126"/>
      <c r="U104" s="126"/>
      <c r="V104" s="126"/>
      <c r="W104" s="178"/>
      <c r="X104" s="3"/>
      <c r="Y104" s="28"/>
      <c r="Z104" s="28"/>
      <c r="AA104" s="28"/>
      <c r="AB104" s="28"/>
    </row>
    <row r="105" spans="1:28" s="168" customFormat="1" ht="21" hidden="1" customHeight="1" x14ac:dyDescent="0.25">
      <c r="A105" s="188"/>
      <c r="B105" s="189"/>
      <c r="C105" s="190"/>
      <c r="D105" s="74"/>
      <c r="E105" s="16">
        <v>1</v>
      </c>
      <c r="F105" s="26">
        <v>2</v>
      </c>
      <c r="G105" s="192">
        <v>60</v>
      </c>
      <c r="H105" s="27"/>
      <c r="I105" s="19"/>
      <c r="J105" s="57">
        <f t="shared" si="82"/>
        <v>0</v>
      </c>
      <c r="K105" s="86" t="e">
        <f t="shared" si="83"/>
        <v>#DIV/0!</v>
      </c>
      <c r="L105" s="89" t="e">
        <f t="shared" si="84"/>
        <v>#DIV/0!</v>
      </c>
      <c r="M105" s="94" t="e">
        <f t="shared" si="85"/>
        <v>#DIV/0!</v>
      </c>
      <c r="N105" s="89" t="e">
        <f t="shared" si="86"/>
        <v>#DIV/0!</v>
      </c>
      <c r="O105" s="89" t="e">
        <f t="shared" si="87"/>
        <v>#DIV/0!</v>
      </c>
      <c r="P105" s="89" t="e">
        <f t="shared" si="88"/>
        <v>#DIV/0!</v>
      </c>
      <c r="Q105" s="33" t="s">
        <v>28</v>
      </c>
      <c r="R105" s="33" t="s">
        <v>28</v>
      </c>
      <c r="S105" s="40"/>
      <c r="T105" s="40" t="s">
        <v>28</v>
      </c>
      <c r="U105" s="40"/>
      <c r="V105" s="40" t="s">
        <v>28</v>
      </c>
      <c r="W105" s="36"/>
      <c r="X105" s="3"/>
      <c r="Y105" s="28"/>
      <c r="Z105" s="28"/>
      <c r="AA105" s="28"/>
      <c r="AB105" s="28"/>
    </row>
    <row r="106" spans="1:28" s="168" customFormat="1" ht="21" hidden="1" customHeight="1" x14ac:dyDescent="0.25">
      <c r="A106" s="188"/>
      <c r="B106" s="189"/>
      <c r="C106" s="190"/>
      <c r="D106" s="74"/>
      <c r="E106" s="16" t="s">
        <v>9</v>
      </c>
      <c r="F106" s="26">
        <v>1</v>
      </c>
      <c r="G106" s="192"/>
      <c r="H106" s="27"/>
      <c r="I106" s="19"/>
      <c r="J106" s="57">
        <f t="shared" si="82"/>
        <v>0</v>
      </c>
      <c r="K106" s="86" t="e">
        <f t="shared" si="83"/>
        <v>#DIV/0!</v>
      </c>
      <c r="L106" s="89" t="e">
        <f t="shared" si="84"/>
        <v>#DIV/0!</v>
      </c>
      <c r="M106" s="94" t="e">
        <f t="shared" si="85"/>
        <v>#DIV/0!</v>
      </c>
      <c r="N106" s="89" t="e">
        <f t="shared" si="86"/>
        <v>#DIV/0!</v>
      </c>
      <c r="O106" s="89" t="e">
        <f t="shared" si="87"/>
        <v>#DIV/0!</v>
      </c>
      <c r="P106" s="89" t="e">
        <f t="shared" si="88"/>
        <v>#DIV/0!</v>
      </c>
      <c r="Q106" s="33"/>
      <c r="R106" s="33"/>
      <c r="S106" s="40"/>
      <c r="T106" s="40"/>
      <c r="U106" s="40"/>
      <c r="V106" s="40"/>
      <c r="W106" s="36"/>
      <c r="X106" s="3"/>
    </row>
    <row r="107" spans="1:28" s="168" customFormat="1" ht="21" hidden="1" customHeight="1" x14ac:dyDescent="0.25">
      <c r="A107" s="188" t="s">
        <v>10</v>
      </c>
      <c r="B107" s="189" t="s">
        <v>32</v>
      </c>
      <c r="C107" s="190" t="s">
        <v>22</v>
      </c>
      <c r="D107" s="76" t="s">
        <v>24</v>
      </c>
      <c r="E107" s="42">
        <v>1</v>
      </c>
      <c r="F107" s="43">
        <v>2</v>
      </c>
      <c r="G107" s="191">
        <v>40</v>
      </c>
      <c r="H107" s="44"/>
      <c r="I107" s="45"/>
      <c r="J107" s="58">
        <f t="shared" si="82"/>
        <v>0</v>
      </c>
      <c r="K107" s="166" t="e">
        <f t="shared" si="83"/>
        <v>#DIV/0!</v>
      </c>
      <c r="L107" s="81" t="e">
        <f t="shared" si="84"/>
        <v>#DIV/0!</v>
      </c>
      <c r="M107" s="167" t="e">
        <f t="shared" si="85"/>
        <v>#DIV/0!</v>
      </c>
      <c r="N107" s="81" t="e">
        <f t="shared" si="86"/>
        <v>#DIV/0!</v>
      </c>
      <c r="O107" s="81" t="e">
        <f t="shared" si="87"/>
        <v>#DIV/0!</v>
      </c>
      <c r="P107" s="81" t="e">
        <f t="shared" si="88"/>
        <v>#DIV/0!</v>
      </c>
      <c r="Q107" s="46" t="s">
        <v>28</v>
      </c>
      <c r="R107" s="46" t="s">
        <v>28</v>
      </c>
      <c r="S107" s="31"/>
      <c r="T107" s="31" t="s">
        <v>28</v>
      </c>
      <c r="U107" s="31"/>
      <c r="V107" s="31" t="s">
        <v>28</v>
      </c>
      <c r="W107" s="47"/>
      <c r="X107" s="3"/>
    </row>
    <row r="108" spans="1:28" s="168" customFormat="1" ht="21" hidden="1" customHeight="1" x14ac:dyDescent="0.25">
      <c r="A108" s="188"/>
      <c r="B108" s="189"/>
      <c r="C108" s="190"/>
      <c r="D108" s="76"/>
      <c r="E108" s="169" t="s">
        <v>9</v>
      </c>
      <c r="F108" s="170">
        <v>1</v>
      </c>
      <c r="G108" s="191">
        <v>60</v>
      </c>
      <c r="H108" s="171"/>
      <c r="I108" s="172"/>
      <c r="J108" s="173">
        <f t="shared" si="82"/>
        <v>0</v>
      </c>
      <c r="K108" s="174" t="e">
        <f t="shared" si="83"/>
        <v>#DIV/0!</v>
      </c>
      <c r="L108" s="175" t="e">
        <f t="shared" si="84"/>
        <v>#DIV/0!</v>
      </c>
      <c r="M108" s="176" t="e">
        <f t="shared" si="85"/>
        <v>#DIV/0!</v>
      </c>
      <c r="N108" s="175" t="e">
        <f t="shared" si="86"/>
        <v>#DIV/0!</v>
      </c>
      <c r="O108" s="175" t="e">
        <f t="shared" si="87"/>
        <v>#DIV/0!</v>
      </c>
      <c r="P108" s="175" t="e">
        <f t="shared" si="88"/>
        <v>#DIV/0!</v>
      </c>
      <c r="Q108" s="177"/>
      <c r="R108" s="177"/>
      <c r="S108" s="126"/>
      <c r="T108" s="126"/>
      <c r="U108" s="126"/>
      <c r="V108" s="126"/>
      <c r="W108" s="178"/>
      <c r="X108" s="3"/>
      <c r="Y108" s="28"/>
      <c r="Z108" s="28"/>
      <c r="AA108" s="28"/>
      <c r="AB108" s="28"/>
    </row>
    <row r="109" spans="1:28" s="168" customFormat="1" ht="21" hidden="1" customHeight="1" x14ac:dyDescent="0.25">
      <c r="A109" s="188"/>
      <c r="B109" s="189"/>
      <c r="C109" s="190"/>
      <c r="D109" s="74"/>
      <c r="E109" s="16">
        <v>1</v>
      </c>
      <c r="F109" s="26">
        <v>2</v>
      </c>
      <c r="G109" s="192">
        <v>60</v>
      </c>
      <c r="H109" s="27"/>
      <c r="I109" s="19"/>
      <c r="J109" s="57">
        <f t="shared" si="82"/>
        <v>0</v>
      </c>
      <c r="K109" s="86" t="e">
        <f t="shared" si="83"/>
        <v>#DIV/0!</v>
      </c>
      <c r="L109" s="89" t="e">
        <f t="shared" si="84"/>
        <v>#DIV/0!</v>
      </c>
      <c r="M109" s="94" t="e">
        <f t="shared" si="85"/>
        <v>#DIV/0!</v>
      </c>
      <c r="N109" s="89" t="e">
        <f t="shared" si="86"/>
        <v>#DIV/0!</v>
      </c>
      <c r="O109" s="89" t="e">
        <f t="shared" si="87"/>
        <v>#DIV/0!</v>
      </c>
      <c r="P109" s="89" t="e">
        <f t="shared" si="88"/>
        <v>#DIV/0!</v>
      </c>
      <c r="Q109" s="33" t="s">
        <v>28</v>
      </c>
      <c r="R109" s="33" t="s">
        <v>28</v>
      </c>
      <c r="S109" s="40"/>
      <c r="T109" s="40" t="s">
        <v>28</v>
      </c>
      <c r="U109" s="40"/>
      <c r="V109" s="40" t="s">
        <v>28</v>
      </c>
      <c r="W109" s="36"/>
      <c r="X109" s="3"/>
      <c r="Y109" s="28"/>
      <c r="Z109" s="28"/>
      <c r="AA109" s="28"/>
      <c r="AB109" s="28"/>
    </row>
    <row r="110" spans="1:28" s="168" customFormat="1" ht="21" hidden="1" customHeight="1" x14ac:dyDescent="0.25">
      <c r="A110" s="188"/>
      <c r="B110" s="189"/>
      <c r="C110" s="190"/>
      <c r="D110" s="74"/>
      <c r="E110" s="16" t="s">
        <v>9</v>
      </c>
      <c r="F110" s="26">
        <v>1</v>
      </c>
      <c r="G110" s="192"/>
      <c r="H110" s="27"/>
      <c r="I110" s="19"/>
      <c r="J110" s="57">
        <f t="shared" si="82"/>
        <v>0</v>
      </c>
      <c r="K110" s="86" t="e">
        <f t="shared" si="83"/>
        <v>#DIV/0!</v>
      </c>
      <c r="L110" s="89" t="e">
        <f t="shared" si="84"/>
        <v>#DIV/0!</v>
      </c>
      <c r="M110" s="94" t="e">
        <f t="shared" si="85"/>
        <v>#DIV/0!</v>
      </c>
      <c r="N110" s="89" t="e">
        <f t="shared" si="86"/>
        <v>#DIV/0!</v>
      </c>
      <c r="O110" s="89" t="e">
        <f t="shared" si="87"/>
        <v>#DIV/0!</v>
      </c>
      <c r="P110" s="89" t="e">
        <f t="shared" si="88"/>
        <v>#DIV/0!</v>
      </c>
      <c r="Q110" s="33"/>
      <c r="R110" s="33"/>
      <c r="S110" s="40"/>
      <c r="T110" s="40"/>
      <c r="U110" s="40"/>
      <c r="V110" s="40"/>
      <c r="W110" s="36"/>
      <c r="X110" s="3"/>
    </row>
    <row r="111" spans="1:28" s="168" customFormat="1" ht="21" hidden="1" customHeight="1" x14ac:dyDescent="0.25">
      <c r="A111" s="188" t="s">
        <v>10</v>
      </c>
      <c r="B111" s="189" t="s">
        <v>31</v>
      </c>
      <c r="C111" s="190" t="str">
        <f>C107</f>
        <v>LPG</v>
      </c>
      <c r="D111" s="76" t="s">
        <v>28</v>
      </c>
      <c r="E111" s="42">
        <v>1</v>
      </c>
      <c r="F111" s="43">
        <v>2</v>
      </c>
      <c r="G111" s="191">
        <v>40</v>
      </c>
      <c r="H111" s="44"/>
      <c r="I111" s="45"/>
      <c r="J111" s="58">
        <f t="shared" si="82"/>
        <v>0</v>
      </c>
      <c r="K111" s="166" t="e">
        <f t="shared" si="83"/>
        <v>#DIV/0!</v>
      </c>
      <c r="L111" s="81" t="e">
        <f t="shared" si="84"/>
        <v>#DIV/0!</v>
      </c>
      <c r="M111" s="167" t="e">
        <f t="shared" ref="M111:M114" si="89">K111+L111</f>
        <v>#DIV/0!</v>
      </c>
      <c r="N111" s="81" t="e">
        <f t="shared" si="86"/>
        <v>#DIV/0!</v>
      </c>
      <c r="O111" s="81" t="e">
        <f t="shared" si="87"/>
        <v>#DIV/0!</v>
      </c>
      <c r="P111" s="81" t="e">
        <f t="shared" ref="P111:P114" si="90">N111+O111</f>
        <v>#DIV/0!</v>
      </c>
      <c r="Q111" s="46" t="s">
        <v>28</v>
      </c>
      <c r="R111" s="46" t="s">
        <v>28</v>
      </c>
      <c r="S111" s="31"/>
      <c r="T111" s="31" t="s">
        <v>28</v>
      </c>
      <c r="U111" s="31"/>
      <c r="V111" s="31" t="s">
        <v>28</v>
      </c>
      <c r="W111" s="47"/>
      <c r="X111" s="3"/>
    </row>
    <row r="112" spans="1:28" s="168" customFormat="1" ht="21" hidden="1" customHeight="1" x14ac:dyDescent="0.25">
      <c r="A112" s="188"/>
      <c r="B112" s="189"/>
      <c r="C112" s="190"/>
      <c r="D112" s="76"/>
      <c r="E112" s="169" t="s">
        <v>9</v>
      </c>
      <c r="F112" s="170">
        <v>1</v>
      </c>
      <c r="G112" s="191">
        <v>60</v>
      </c>
      <c r="H112" s="171"/>
      <c r="I112" s="172"/>
      <c r="J112" s="173">
        <f t="shared" si="82"/>
        <v>0</v>
      </c>
      <c r="K112" s="174" t="e">
        <f t="shared" si="83"/>
        <v>#DIV/0!</v>
      </c>
      <c r="L112" s="175" t="e">
        <f t="shared" si="84"/>
        <v>#DIV/0!</v>
      </c>
      <c r="M112" s="176" t="e">
        <f t="shared" si="89"/>
        <v>#DIV/0!</v>
      </c>
      <c r="N112" s="175" t="e">
        <f t="shared" si="86"/>
        <v>#DIV/0!</v>
      </c>
      <c r="O112" s="175" t="e">
        <f t="shared" si="87"/>
        <v>#DIV/0!</v>
      </c>
      <c r="P112" s="175" t="e">
        <f t="shared" si="90"/>
        <v>#DIV/0!</v>
      </c>
      <c r="Q112" s="177"/>
      <c r="R112" s="177"/>
      <c r="S112" s="126"/>
      <c r="T112" s="126"/>
      <c r="U112" s="126"/>
      <c r="V112" s="126"/>
      <c r="W112" s="178"/>
      <c r="X112" s="3"/>
      <c r="Y112" s="28"/>
      <c r="Z112" s="28"/>
      <c r="AA112" s="28"/>
      <c r="AB112" s="28"/>
    </row>
    <row r="113" spans="1:28" s="168" customFormat="1" ht="21" hidden="1" customHeight="1" x14ac:dyDescent="0.25">
      <c r="A113" s="188"/>
      <c r="B113" s="189"/>
      <c r="C113" s="190"/>
      <c r="D113" s="74"/>
      <c r="E113" s="16">
        <v>1</v>
      </c>
      <c r="F113" s="26">
        <v>2</v>
      </c>
      <c r="G113" s="192">
        <v>60</v>
      </c>
      <c r="H113" s="27"/>
      <c r="I113" s="19"/>
      <c r="J113" s="57">
        <f t="shared" si="82"/>
        <v>0</v>
      </c>
      <c r="K113" s="86" t="e">
        <f t="shared" si="83"/>
        <v>#DIV/0!</v>
      </c>
      <c r="L113" s="89" t="e">
        <f t="shared" si="84"/>
        <v>#DIV/0!</v>
      </c>
      <c r="M113" s="94" t="e">
        <f t="shared" si="89"/>
        <v>#DIV/0!</v>
      </c>
      <c r="N113" s="89" t="e">
        <f t="shared" si="86"/>
        <v>#DIV/0!</v>
      </c>
      <c r="O113" s="89" t="e">
        <f t="shared" si="87"/>
        <v>#DIV/0!</v>
      </c>
      <c r="P113" s="89" t="e">
        <f t="shared" si="90"/>
        <v>#DIV/0!</v>
      </c>
      <c r="Q113" s="33" t="s">
        <v>28</v>
      </c>
      <c r="R113" s="33" t="s">
        <v>28</v>
      </c>
      <c r="S113" s="40"/>
      <c r="T113" s="40" t="s">
        <v>28</v>
      </c>
      <c r="U113" s="40"/>
      <c r="V113" s="40" t="s">
        <v>28</v>
      </c>
      <c r="W113" s="36"/>
      <c r="X113" s="3"/>
      <c r="Y113" s="28"/>
      <c r="Z113" s="28"/>
      <c r="AA113" s="28"/>
      <c r="AB113" s="28"/>
    </row>
    <row r="114" spans="1:28" s="168" customFormat="1" ht="21" hidden="1" customHeight="1" x14ac:dyDescent="0.25">
      <c r="A114" s="188"/>
      <c r="B114" s="189"/>
      <c r="C114" s="190"/>
      <c r="D114" s="74"/>
      <c r="E114" s="16" t="s">
        <v>9</v>
      </c>
      <c r="F114" s="26">
        <v>1</v>
      </c>
      <c r="G114" s="192"/>
      <c r="H114" s="27"/>
      <c r="I114" s="19"/>
      <c r="J114" s="57">
        <f t="shared" si="82"/>
        <v>0</v>
      </c>
      <c r="K114" s="86" t="e">
        <f t="shared" si="83"/>
        <v>#DIV/0!</v>
      </c>
      <c r="L114" s="89" t="e">
        <f t="shared" si="84"/>
        <v>#DIV/0!</v>
      </c>
      <c r="M114" s="94" t="e">
        <f t="shared" si="89"/>
        <v>#DIV/0!</v>
      </c>
      <c r="N114" s="89" t="e">
        <f t="shared" si="86"/>
        <v>#DIV/0!</v>
      </c>
      <c r="O114" s="89" t="e">
        <f t="shared" si="87"/>
        <v>#DIV/0!</v>
      </c>
      <c r="P114" s="89" t="e">
        <f t="shared" si="90"/>
        <v>#DIV/0!</v>
      </c>
      <c r="Q114" s="33"/>
      <c r="R114" s="33"/>
      <c r="S114" s="40"/>
      <c r="T114" s="40"/>
      <c r="U114" s="40"/>
      <c r="V114" s="40"/>
      <c r="W114" s="36"/>
      <c r="X114" s="3"/>
    </row>
    <row r="115" spans="1:28" s="168" customFormat="1" x14ac:dyDescent="0.3">
      <c r="C115" s="179"/>
      <c r="D115" s="180"/>
      <c r="G115" s="181"/>
      <c r="I115" s="3"/>
      <c r="J115" s="59"/>
      <c r="K115" s="41"/>
      <c r="L115" s="41"/>
      <c r="M115" s="38"/>
      <c r="N115" s="90"/>
      <c r="O115" s="90"/>
      <c r="P115" s="90"/>
      <c r="Q115" s="9"/>
      <c r="R115" s="9"/>
      <c r="S115" s="41"/>
      <c r="T115" s="41"/>
      <c r="U115" s="41"/>
      <c r="V115" s="41"/>
      <c r="W115" s="38"/>
      <c r="X115" s="3"/>
    </row>
    <row r="116" spans="1:28" x14ac:dyDescent="0.3">
      <c r="D116" s="77"/>
    </row>
    <row r="117" spans="1:28" x14ac:dyDescent="0.3">
      <c r="D117" s="77"/>
    </row>
    <row r="118" spans="1:28" x14ac:dyDescent="0.3">
      <c r="D118" s="77"/>
    </row>
    <row r="119" spans="1:28" x14ac:dyDescent="0.3">
      <c r="D119" s="77"/>
    </row>
    <row r="120" spans="1:28" x14ac:dyDescent="0.3">
      <c r="D120" s="77"/>
    </row>
    <row r="121" spans="1:28" x14ac:dyDescent="0.3">
      <c r="D121" s="77"/>
    </row>
    <row r="122" spans="1:28" x14ac:dyDescent="0.3">
      <c r="D122" s="77"/>
    </row>
    <row r="123" spans="1:28" x14ac:dyDescent="0.3">
      <c r="D123" s="77"/>
    </row>
    <row r="124" spans="1:28" x14ac:dyDescent="0.3">
      <c r="D124" s="77"/>
    </row>
    <row r="125" spans="1:28" x14ac:dyDescent="0.3">
      <c r="D125" s="77"/>
    </row>
    <row r="126" spans="1:28" x14ac:dyDescent="0.3">
      <c r="D126" s="77"/>
    </row>
    <row r="127" spans="1:28" x14ac:dyDescent="0.3">
      <c r="D127" s="77"/>
    </row>
    <row r="128" spans="1:28" x14ac:dyDescent="0.3">
      <c r="D128" s="77"/>
    </row>
    <row r="129" spans="4:4" x14ac:dyDescent="0.3">
      <c r="D129" s="77"/>
    </row>
    <row r="130" spans="4:4" x14ac:dyDescent="0.3">
      <c r="D130" s="77"/>
    </row>
    <row r="131" spans="4:4" x14ac:dyDescent="0.3">
      <c r="D131" s="77"/>
    </row>
    <row r="132" spans="4:4" x14ac:dyDescent="0.3">
      <c r="D132" s="77"/>
    </row>
    <row r="133" spans="4:4" x14ac:dyDescent="0.3">
      <c r="D133" s="77"/>
    </row>
    <row r="134" spans="4:4" x14ac:dyDescent="0.3">
      <c r="D134" s="77"/>
    </row>
    <row r="135" spans="4:4" x14ac:dyDescent="0.3">
      <c r="D135" s="77"/>
    </row>
    <row r="136" spans="4:4" x14ac:dyDescent="0.3">
      <c r="D136" s="77"/>
    </row>
    <row r="137" spans="4:4" x14ac:dyDescent="0.3">
      <c r="D137" s="77"/>
    </row>
    <row r="138" spans="4:4" x14ac:dyDescent="0.3">
      <c r="D138" s="77"/>
    </row>
    <row r="139" spans="4:4" x14ac:dyDescent="0.3">
      <c r="D139" s="77"/>
    </row>
    <row r="140" spans="4:4" x14ac:dyDescent="0.3">
      <c r="D140" s="77"/>
    </row>
    <row r="141" spans="4:4" x14ac:dyDescent="0.3">
      <c r="D141" s="77"/>
    </row>
    <row r="142" spans="4:4" x14ac:dyDescent="0.3">
      <c r="D142" s="77"/>
    </row>
    <row r="143" spans="4:4" x14ac:dyDescent="0.3">
      <c r="D143" s="77"/>
    </row>
    <row r="144" spans="4:4" x14ac:dyDescent="0.3">
      <c r="D144" s="77"/>
    </row>
    <row r="145" spans="4:4" x14ac:dyDescent="0.3">
      <c r="D145" s="77"/>
    </row>
    <row r="146" spans="4:4" x14ac:dyDescent="0.3">
      <c r="D146" s="77"/>
    </row>
    <row r="147" spans="4:4" x14ac:dyDescent="0.3">
      <c r="D147" s="77"/>
    </row>
    <row r="148" spans="4:4" x14ac:dyDescent="0.3">
      <c r="D148" s="77"/>
    </row>
    <row r="149" spans="4:4" x14ac:dyDescent="0.3">
      <c r="D149" s="77"/>
    </row>
    <row r="150" spans="4:4" x14ac:dyDescent="0.3">
      <c r="D150" s="77"/>
    </row>
    <row r="151" spans="4:4" x14ac:dyDescent="0.3">
      <c r="D151" s="77"/>
    </row>
    <row r="152" spans="4:4" x14ac:dyDescent="0.3">
      <c r="D152" s="77"/>
    </row>
    <row r="153" spans="4:4" x14ac:dyDescent="0.3">
      <c r="D153" s="77"/>
    </row>
    <row r="154" spans="4:4" x14ac:dyDescent="0.3">
      <c r="D154" s="77"/>
    </row>
    <row r="155" spans="4:4" x14ac:dyDescent="0.3">
      <c r="D155" s="77"/>
    </row>
    <row r="156" spans="4:4" x14ac:dyDescent="0.3">
      <c r="D156" s="77"/>
    </row>
    <row r="157" spans="4:4" x14ac:dyDescent="0.3">
      <c r="D157" s="77"/>
    </row>
    <row r="158" spans="4:4" x14ac:dyDescent="0.3">
      <c r="D158" s="77"/>
    </row>
    <row r="159" spans="4:4" x14ac:dyDescent="0.3">
      <c r="D159" s="77"/>
    </row>
    <row r="160" spans="4:4" x14ac:dyDescent="0.3">
      <c r="D160" s="77"/>
    </row>
    <row r="161" spans="4:4" x14ac:dyDescent="0.3">
      <c r="D161" s="77"/>
    </row>
    <row r="162" spans="4:4" x14ac:dyDescent="0.3">
      <c r="D162" s="77"/>
    </row>
    <row r="163" spans="4:4" x14ac:dyDescent="0.3">
      <c r="D163" s="77"/>
    </row>
    <row r="164" spans="4:4" x14ac:dyDescent="0.3">
      <c r="D164" s="77"/>
    </row>
    <row r="165" spans="4:4" x14ac:dyDescent="0.3">
      <c r="D165" s="77"/>
    </row>
    <row r="166" spans="4:4" x14ac:dyDescent="0.3">
      <c r="D166" s="77"/>
    </row>
    <row r="167" spans="4:4" x14ac:dyDescent="0.3">
      <c r="D167" s="77"/>
    </row>
    <row r="168" spans="4:4" x14ac:dyDescent="0.3">
      <c r="D168" s="77"/>
    </row>
    <row r="169" spans="4:4" x14ac:dyDescent="0.3">
      <c r="D169" s="77"/>
    </row>
    <row r="170" spans="4:4" x14ac:dyDescent="0.3">
      <c r="D170" s="77"/>
    </row>
    <row r="171" spans="4:4" x14ac:dyDescent="0.3">
      <c r="D171" s="77"/>
    </row>
    <row r="172" spans="4:4" x14ac:dyDescent="0.3">
      <c r="D172" s="77"/>
    </row>
    <row r="173" spans="4:4" x14ac:dyDescent="0.3">
      <c r="D173" s="77"/>
    </row>
    <row r="174" spans="4:4" x14ac:dyDescent="0.3">
      <c r="D174" s="77"/>
    </row>
    <row r="175" spans="4:4" x14ac:dyDescent="0.3">
      <c r="D175" s="77"/>
    </row>
    <row r="176" spans="4:4" x14ac:dyDescent="0.3">
      <c r="D176" s="77"/>
    </row>
    <row r="177" spans="4:4" x14ac:dyDescent="0.3">
      <c r="D177" s="77"/>
    </row>
    <row r="178" spans="4:4" x14ac:dyDescent="0.3">
      <c r="D178" s="77"/>
    </row>
    <row r="179" spans="4:4" x14ac:dyDescent="0.3">
      <c r="D179" s="77"/>
    </row>
    <row r="180" spans="4:4" x14ac:dyDescent="0.3">
      <c r="D180" s="77"/>
    </row>
    <row r="181" spans="4:4" x14ac:dyDescent="0.3">
      <c r="D181" s="77"/>
    </row>
    <row r="182" spans="4:4" x14ac:dyDescent="0.3">
      <c r="D182" s="77"/>
    </row>
    <row r="183" spans="4:4" x14ac:dyDescent="0.3">
      <c r="D183" s="77"/>
    </row>
    <row r="184" spans="4:4" x14ac:dyDescent="0.3">
      <c r="D184" s="77"/>
    </row>
    <row r="185" spans="4:4" x14ac:dyDescent="0.3">
      <c r="D185" s="77"/>
    </row>
    <row r="186" spans="4:4" x14ac:dyDescent="0.3">
      <c r="D186" s="77"/>
    </row>
    <row r="187" spans="4:4" x14ac:dyDescent="0.3">
      <c r="D187" s="77"/>
    </row>
    <row r="188" spans="4:4" x14ac:dyDescent="0.3">
      <c r="D188" s="77"/>
    </row>
    <row r="189" spans="4:4" x14ac:dyDescent="0.3">
      <c r="D189" s="77"/>
    </row>
    <row r="190" spans="4:4" x14ac:dyDescent="0.3">
      <c r="D190" s="77"/>
    </row>
    <row r="191" spans="4:4" x14ac:dyDescent="0.3">
      <c r="D191" s="77"/>
    </row>
    <row r="192" spans="4:4" x14ac:dyDescent="0.3">
      <c r="D192" s="77"/>
    </row>
    <row r="193" spans="4:4" x14ac:dyDescent="0.3">
      <c r="D193" s="77"/>
    </row>
    <row r="194" spans="4:4" x14ac:dyDescent="0.3">
      <c r="D194" s="77"/>
    </row>
    <row r="195" spans="4:4" x14ac:dyDescent="0.3">
      <c r="D195" s="77"/>
    </row>
    <row r="196" spans="4:4" x14ac:dyDescent="0.3">
      <c r="D196" s="77"/>
    </row>
    <row r="197" spans="4:4" x14ac:dyDescent="0.3">
      <c r="D197" s="77"/>
    </row>
    <row r="198" spans="4:4" x14ac:dyDescent="0.3">
      <c r="D198" s="77"/>
    </row>
    <row r="199" spans="4:4" x14ac:dyDescent="0.3">
      <c r="D199" s="77"/>
    </row>
    <row r="200" spans="4:4" x14ac:dyDescent="0.3">
      <c r="D200" s="77"/>
    </row>
    <row r="201" spans="4:4" x14ac:dyDescent="0.3">
      <c r="D201" s="77"/>
    </row>
    <row r="202" spans="4:4" x14ac:dyDescent="0.3">
      <c r="D202" s="77"/>
    </row>
    <row r="203" spans="4:4" x14ac:dyDescent="0.3">
      <c r="D203" s="77"/>
    </row>
    <row r="204" spans="4:4" x14ac:dyDescent="0.3">
      <c r="D204" s="77"/>
    </row>
    <row r="205" spans="4:4" x14ac:dyDescent="0.3">
      <c r="D205" s="77"/>
    </row>
    <row r="206" spans="4:4" x14ac:dyDescent="0.3">
      <c r="D206" s="77"/>
    </row>
    <row r="207" spans="4:4" x14ac:dyDescent="0.3">
      <c r="D207" s="77"/>
    </row>
    <row r="208" spans="4:4" x14ac:dyDescent="0.3">
      <c r="D208" s="77"/>
    </row>
    <row r="209" spans="4:4" x14ac:dyDescent="0.3">
      <c r="D209" s="77"/>
    </row>
    <row r="210" spans="4:4" x14ac:dyDescent="0.3">
      <c r="D210" s="77"/>
    </row>
    <row r="211" spans="4:4" x14ac:dyDescent="0.3">
      <c r="D211" s="77"/>
    </row>
    <row r="212" spans="4:4" x14ac:dyDescent="0.3">
      <c r="D212" s="77"/>
    </row>
    <row r="213" spans="4:4" x14ac:dyDescent="0.3">
      <c r="D213" s="77"/>
    </row>
    <row r="214" spans="4:4" x14ac:dyDescent="0.3">
      <c r="D214" s="77"/>
    </row>
    <row r="215" spans="4:4" x14ac:dyDescent="0.3">
      <c r="D215" s="77"/>
    </row>
    <row r="216" spans="4:4" x14ac:dyDescent="0.3">
      <c r="D216" s="77"/>
    </row>
    <row r="217" spans="4:4" x14ac:dyDescent="0.3">
      <c r="D217" s="77"/>
    </row>
    <row r="218" spans="4:4" x14ac:dyDescent="0.3">
      <c r="D218" s="77"/>
    </row>
    <row r="219" spans="4:4" x14ac:dyDescent="0.3">
      <c r="D219" s="77"/>
    </row>
    <row r="220" spans="4:4" x14ac:dyDescent="0.3">
      <c r="D220" s="77"/>
    </row>
    <row r="221" spans="4:4" x14ac:dyDescent="0.3">
      <c r="D221" s="77"/>
    </row>
    <row r="222" spans="4:4" x14ac:dyDescent="0.3">
      <c r="D222" s="77"/>
    </row>
    <row r="223" spans="4:4" x14ac:dyDescent="0.3">
      <c r="D223" s="77"/>
    </row>
    <row r="224" spans="4:4" x14ac:dyDescent="0.3">
      <c r="D224" s="77"/>
    </row>
    <row r="225" spans="4:4" x14ac:dyDescent="0.3">
      <c r="D225" s="77"/>
    </row>
    <row r="226" spans="4:4" x14ac:dyDescent="0.3">
      <c r="D226" s="77"/>
    </row>
    <row r="227" spans="4:4" x14ac:dyDescent="0.3">
      <c r="D227" s="77"/>
    </row>
    <row r="228" spans="4:4" x14ac:dyDescent="0.3">
      <c r="D228" s="77"/>
    </row>
    <row r="229" spans="4:4" x14ac:dyDescent="0.3">
      <c r="D229" s="77"/>
    </row>
    <row r="230" spans="4:4" x14ac:dyDescent="0.3">
      <c r="D230" s="77"/>
    </row>
    <row r="231" spans="4:4" x14ac:dyDescent="0.3">
      <c r="D231" s="77"/>
    </row>
    <row r="232" spans="4:4" x14ac:dyDescent="0.3">
      <c r="D232" s="77"/>
    </row>
    <row r="233" spans="4:4" x14ac:dyDescent="0.3">
      <c r="D233" s="77"/>
    </row>
    <row r="234" spans="4:4" x14ac:dyDescent="0.3">
      <c r="D234" s="77"/>
    </row>
    <row r="235" spans="4:4" x14ac:dyDescent="0.3">
      <c r="D235" s="77"/>
    </row>
    <row r="236" spans="4:4" x14ac:dyDescent="0.3">
      <c r="D236" s="77"/>
    </row>
    <row r="237" spans="4:4" x14ac:dyDescent="0.3">
      <c r="D237" s="77"/>
    </row>
    <row r="238" spans="4:4" x14ac:dyDescent="0.3">
      <c r="D238" s="77"/>
    </row>
    <row r="239" spans="4:4" x14ac:dyDescent="0.3">
      <c r="D239" s="77"/>
    </row>
    <row r="240" spans="4:4" x14ac:dyDescent="0.3">
      <c r="D240" s="77"/>
    </row>
    <row r="241" spans="4:4" x14ac:dyDescent="0.3">
      <c r="D241" s="77"/>
    </row>
    <row r="242" spans="4:4" x14ac:dyDescent="0.3">
      <c r="D242" s="77"/>
    </row>
    <row r="243" spans="4:4" x14ac:dyDescent="0.3">
      <c r="D243" s="77"/>
    </row>
    <row r="244" spans="4:4" x14ac:dyDescent="0.3">
      <c r="D244" s="77"/>
    </row>
    <row r="245" spans="4:4" x14ac:dyDescent="0.3">
      <c r="D245" s="77"/>
    </row>
    <row r="246" spans="4:4" x14ac:dyDescent="0.3">
      <c r="D246" s="77"/>
    </row>
    <row r="247" spans="4:4" x14ac:dyDescent="0.3">
      <c r="D247" s="77"/>
    </row>
    <row r="248" spans="4:4" x14ac:dyDescent="0.3">
      <c r="D248" s="77"/>
    </row>
    <row r="249" spans="4:4" x14ac:dyDescent="0.3">
      <c r="D249" s="77"/>
    </row>
    <row r="250" spans="4:4" x14ac:dyDescent="0.3">
      <c r="D250" s="77"/>
    </row>
    <row r="251" spans="4:4" x14ac:dyDescent="0.3">
      <c r="D251" s="77"/>
    </row>
    <row r="252" spans="4:4" x14ac:dyDescent="0.3">
      <c r="D252" s="77"/>
    </row>
    <row r="253" spans="4:4" x14ac:dyDescent="0.3">
      <c r="D253" s="77"/>
    </row>
    <row r="254" spans="4:4" x14ac:dyDescent="0.3">
      <c r="D254" s="77"/>
    </row>
    <row r="255" spans="4:4" x14ac:dyDescent="0.3">
      <c r="D255" s="77"/>
    </row>
    <row r="256" spans="4:4" x14ac:dyDescent="0.3">
      <c r="D256" s="77"/>
    </row>
    <row r="257" spans="4:4" x14ac:dyDescent="0.3">
      <c r="D257" s="77"/>
    </row>
    <row r="258" spans="4:4" x14ac:dyDescent="0.3">
      <c r="D258" s="77"/>
    </row>
    <row r="259" spans="4:4" x14ac:dyDescent="0.3">
      <c r="D259" s="77"/>
    </row>
    <row r="260" spans="4:4" x14ac:dyDescent="0.3">
      <c r="D260" s="77"/>
    </row>
    <row r="261" spans="4:4" x14ac:dyDescent="0.3">
      <c r="D261" s="77"/>
    </row>
    <row r="262" spans="4:4" x14ac:dyDescent="0.3">
      <c r="D262" s="77"/>
    </row>
    <row r="263" spans="4:4" x14ac:dyDescent="0.3">
      <c r="D263" s="77"/>
    </row>
    <row r="264" spans="4:4" x14ac:dyDescent="0.3">
      <c r="D264" s="77"/>
    </row>
    <row r="265" spans="4:4" x14ac:dyDescent="0.3">
      <c r="D265" s="77"/>
    </row>
    <row r="266" spans="4:4" x14ac:dyDescent="0.3">
      <c r="D266" s="77"/>
    </row>
    <row r="267" spans="4:4" x14ac:dyDescent="0.3">
      <c r="D267" s="77"/>
    </row>
    <row r="268" spans="4:4" x14ac:dyDescent="0.3">
      <c r="D268" s="77"/>
    </row>
    <row r="269" spans="4:4" x14ac:dyDescent="0.3">
      <c r="D269" s="77"/>
    </row>
    <row r="270" spans="4:4" x14ac:dyDescent="0.3">
      <c r="D270" s="77"/>
    </row>
    <row r="271" spans="4:4" x14ac:dyDescent="0.3">
      <c r="D271" s="77"/>
    </row>
    <row r="272" spans="4:4" x14ac:dyDescent="0.3">
      <c r="D272" s="77"/>
    </row>
    <row r="273" spans="4:4" x14ac:dyDescent="0.3">
      <c r="D273" s="77"/>
    </row>
    <row r="274" spans="4:4" x14ac:dyDescent="0.3">
      <c r="D274" s="77"/>
    </row>
    <row r="275" spans="4:4" x14ac:dyDescent="0.3">
      <c r="D275" s="77"/>
    </row>
    <row r="276" spans="4:4" x14ac:dyDescent="0.3">
      <c r="D276" s="77"/>
    </row>
    <row r="277" spans="4:4" x14ac:dyDescent="0.3">
      <c r="D277" s="77"/>
    </row>
    <row r="278" spans="4:4" x14ac:dyDescent="0.3">
      <c r="D278" s="77"/>
    </row>
    <row r="279" spans="4:4" x14ac:dyDescent="0.3">
      <c r="D279" s="77"/>
    </row>
    <row r="280" spans="4:4" x14ac:dyDescent="0.3">
      <c r="D280" s="77"/>
    </row>
    <row r="281" spans="4:4" x14ac:dyDescent="0.3">
      <c r="D281" s="77"/>
    </row>
    <row r="282" spans="4:4" x14ac:dyDescent="0.3">
      <c r="D282" s="77"/>
    </row>
    <row r="283" spans="4:4" x14ac:dyDescent="0.3">
      <c r="D283" s="77"/>
    </row>
    <row r="284" spans="4:4" x14ac:dyDescent="0.3">
      <c r="D284" s="77"/>
    </row>
    <row r="285" spans="4:4" x14ac:dyDescent="0.3">
      <c r="D285" s="77"/>
    </row>
    <row r="286" spans="4:4" x14ac:dyDescent="0.3">
      <c r="D286" s="77"/>
    </row>
    <row r="287" spans="4:4" x14ac:dyDescent="0.3">
      <c r="D287" s="77"/>
    </row>
    <row r="288" spans="4:4" x14ac:dyDescent="0.3">
      <c r="D288" s="77"/>
    </row>
    <row r="289" spans="4:4" x14ac:dyDescent="0.3">
      <c r="D289" s="77"/>
    </row>
    <row r="290" spans="4:4" x14ac:dyDescent="0.3">
      <c r="D290" s="77"/>
    </row>
    <row r="291" spans="4:4" x14ac:dyDescent="0.3">
      <c r="D291" s="77"/>
    </row>
    <row r="292" spans="4:4" x14ac:dyDescent="0.3">
      <c r="D292" s="77"/>
    </row>
    <row r="293" spans="4:4" x14ac:dyDescent="0.3">
      <c r="D293" s="77"/>
    </row>
    <row r="294" spans="4:4" x14ac:dyDescent="0.3">
      <c r="D294" s="77"/>
    </row>
    <row r="295" spans="4:4" x14ac:dyDescent="0.3">
      <c r="D295" s="77"/>
    </row>
    <row r="296" spans="4:4" x14ac:dyDescent="0.3">
      <c r="D296" s="77"/>
    </row>
    <row r="297" spans="4:4" x14ac:dyDescent="0.3">
      <c r="D297" s="77"/>
    </row>
    <row r="298" spans="4:4" x14ac:dyDescent="0.3">
      <c r="D298" s="77"/>
    </row>
    <row r="299" spans="4:4" x14ac:dyDescent="0.3">
      <c r="D299" s="77"/>
    </row>
    <row r="300" spans="4:4" x14ac:dyDescent="0.3">
      <c r="D300" s="77"/>
    </row>
    <row r="301" spans="4:4" x14ac:dyDescent="0.3">
      <c r="D301" s="77"/>
    </row>
    <row r="302" spans="4:4" x14ac:dyDescent="0.3">
      <c r="D302" s="77"/>
    </row>
    <row r="303" spans="4:4" x14ac:dyDescent="0.3">
      <c r="D303" s="77"/>
    </row>
    <row r="304" spans="4:4" x14ac:dyDescent="0.3">
      <c r="D304" s="77"/>
    </row>
    <row r="305" spans="4:4" x14ac:dyDescent="0.3">
      <c r="D305" s="77"/>
    </row>
    <row r="306" spans="4:4" x14ac:dyDescent="0.3">
      <c r="D306" s="77"/>
    </row>
    <row r="307" spans="4:4" x14ac:dyDescent="0.3">
      <c r="D307" s="77"/>
    </row>
    <row r="308" spans="4:4" x14ac:dyDescent="0.3">
      <c r="D308" s="77"/>
    </row>
    <row r="309" spans="4:4" x14ac:dyDescent="0.3">
      <c r="D309" s="77"/>
    </row>
    <row r="310" spans="4:4" x14ac:dyDescent="0.3">
      <c r="D310" s="77"/>
    </row>
    <row r="311" spans="4:4" x14ac:dyDescent="0.3">
      <c r="D311" s="77"/>
    </row>
    <row r="312" spans="4:4" x14ac:dyDescent="0.3">
      <c r="D312" s="77"/>
    </row>
    <row r="313" spans="4:4" x14ac:dyDescent="0.3">
      <c r="D313" s="77"/>
    </row>
    <row r="314" spans="4:4" x14ac:dyDescent="0.3">
      <c r="D314" s="77"/>
    </row>
    <row r="315" spans="4:4" x14ac:dyDescent="0.3">
      <c r="D315" s="77"/>
    </row>
    <row r="316" spans="4:4" x14ac:dyDescent="0.3">
      <c r="D316" s="77"/>
    </row>
    <row r="317" spans="4:4" x14ac:dyDescent="0.3">
      <c r="D317" s="77"/>
    </row>
    <row r="318" spans="4:4" x14ac:dyDescent="0.3">
      <c r="D318" s="77"/>
    </row>
    <row r="319" spans="4:4" x14ac:dyDescent="0.3">
      <c r="D319" s="77"/>
    </row>
    <row r="320" spans="4:4" x14ac:dyDescent="0.3">
      <c r="D320" s="77"/>
    </row>
    <row r="321" spans="4:4" x14ac:dyDescent="0.3">
      <c r="D321" s="77"/>
    </row>
    <row r="322" spans="4:4" x14ac:dyDescent="0.3">
      <c r="D322" s="77"/>
    </row>
    <row r="323" spans="4:4" x14ac:dyDescent="0.3">
      <c r="D323" s="77"/>
    </row>
    <row r="324" spans="4:4" x14ac:dyDescent="0.3">
      <c r="D324" s="77"/>
    </row>
    <row r="325" spans="4:4" x14ac:dyDescent="0.3">
      <c r="D325" s="77"/>
    </row>
    <row r="326" spans="4:4" x14ac:dyDescent="0.3">
      <c r="D326" s="77"/>
    </row>
    <row r="327" spans="4:4" x14ac:dyDescent="0.3">
      <c r="D327" s="77"/>
    </row>
    <row r="328" spans="4:4" x14ac:dyDescent="0.3">
      <c r="D328" s="77"/>
    </row>
    <row r="329" spans="4:4" x14ac:dyDescent="0.3">
      <c r="D329" s="77"/>
    </row>
    <row r="330" spans="4:4" x14ac:dyDescent="0.3">
      <c r="D330" s="77"/>
    </row>
    <row r="331" spans="4:4" x14ac:dyDescent="0.3">
      <c r="D331" s="77"/>
    </row>
    <row r="332" spans="4:4" x14ac:dyDescent="0.3">
      <c r="D332" s="77"/>
    </row>
    <row r="333" spans="4:4" x14ac:dyDescent="0.3">
      <c r="D333" s="77"/>
    </row>
    <row r="334" spans="4:4" x14ac:dyDescent="0.3">
      <c r="D334" s="77"/>
    </row>
    <row r="335" spans="4:4" x14ac:dyDescent="0.3">
      <c r="D335" s="77"/>
    </row>
    <row r="336" spans="4:4" x14ac:dyDescent="0.3">
      <c r="D336" s="77"/>
    </row>
    <row r="337" spans="4:4" x14ac:dyDescent="0.3">
      <c r="D337" s="77"/>
    </row>
  </sheetData>
  <mergeCells count="139">
    <mergeCell ref="R7:S7"/>
    <mergeCell ref="U7:V7"/>
    <mergeCell ref="F2:H2"/>
    <mergeCell ref="I2:J2"/>
    <mergeCell ref="N2:P2"/>
    <mergeCell ref="A94:A97"/>
    <mergeCell ref="B94:B97"/>
    <mergeCell ref="C94:C97"/>
    <mergeCell ref="G94:G95"/>
    <mergeCell ref="G96:G97"/>
    <mergeCell ref="A10:A13"/>
    <mergeCell ref="A14:A17"/>
    <mergeCell ref="A27:A30"/>
    <mergeCell ref="A31:A34"/>
    <mergeCell ref="B31:B34"/>
    <mergeCell ref="I6:J6"/>
    <mergeCell ref="K6:M6"/>
    <mergeCell ref="N6:P6"/>
    <mergeCell ref="A39:A42"/>
    <mergeCell ref="B39:B42"/>
    <mergeCell ref="C39:C42"/>
    <mergeCell ref="G39:G40"/>
    <mergeCell ref="G41:G42"/>
    <mergeCell ref="A48:A51"/>
    <mergeCell ref="B10:B13"/>
    <mergeCell ref="K2:M2"/>
    <mergeCell ref="F6:H6"/>
    <mergeCell ref="G10:G11"/>
    <mergeCell ref="G12:G13"/>
    <mergeCell ref="G14:G15"/>
    <mergeCell ref="G16:G17"/>
    <mergeCell ref="C10:C13"/>
    <mergeCell ref="C14:C17"/>
    <mergeCell ref="B14:B17"/>
    <mergeCell ref="A18:A21"/>
    <mergeCell ref="B18:B21"/>
    <mergeCell ref="C18:C21"/>
    <mergeCell ref="G18:G19"/>
    <mergeCell ref="G20:G21"/>
    <mergeCell ref="A22:A25"/>
    <mergeCell ref="B22:B25"/>
    <mergeCell ref="C22:C25"/>
    <mergeCell ref="G22:G23"/>
    <mergeCell ref="G24:G25"/>
    <mergeCell ref="C27:C30"/>
    <mergeCell ref="G27:G28"/>
    <mergeCell ref="G29:G30"/>
    <mergeCell ref="C31:C34"/>
    <mergeCell ref="G31:G32"/>
    <mergeCell ref="G33:G34"/>
    <mergeCell ref="A35:A38"/>
    <mergeCell ref="B35:B38"/>
    <mergeCell ref="C35:C38"/>
    <mergeCell ref="G35:G36"/>
    <mergeCell ref="G37:G38"/>
    <mergeCell ref="B27:B30"/>
    <mergeCell ref="G48:G49"/>
    <mergeCell ref="G50:G51"/>
    <mergeCell ref="G62:G63"/>
    <mergeCell ref="A65:A68"/>
    <mergeCell ref="B65:B68"/>
    <mergeCell ref="C65:C68"/>
    <mergeCell ref="G65:G66"/>
    <mergeCell ref="G67:G68"/>
    <mergeCell ref="A52:A55"/>
    <mergeCell ref="B52:B55"/>
    <mergeCell ref="C52:C55"/>
    <mergeCell ref="G52:G53"/>
    <mergeCell ref="G54:G55"/>
    <mergeCell ref="A56:A59"/>
    <mergeCell ref="B56:B59"/>
    <mergeCell ref="C56:C59"/>
    <mergeCell ref="G56:G57"/>
    <mergeCell ref="G58:G59"/>
    <mergeCell ref="B48:B51"/>
    <mergeCell ref="C48:C51"/>
    <mergeCell ref="A77:A80"/>
    <mergeCell ref="B77:B80"/>
    <mergeCell ref="C77:C80"/>
    <mergeCell ref="G77:G78"/>
    <mergeCell ref="G79:G80"/>
    <mergeCell ref="A44:A47"/>
    <mergeCell ref="B44:B47"/>
    <mergeCell ref="C44:C47"/>
    <mergeCell ref="G44:G45"/>
    <mergeCell ref="G46:G47"/>
    <mergeCell ref="A69:A72"/>
    <mergeCell ref="B69:B72"/>
    <mergeCell ref="C69:C72"/>
    <mergeCell ref="G69:G70"/>
    <mergeCell ref="G71:G72"/>
    <mergeCell ref="A73:A76"/>
    <mergeCell ref="B73:B76"/>
    <mergeCell ref="C73:C76"/>
    <mergeCell ref="G73:G74"/>
    <mergeCell ref="G75:G76"/>
    <mergeCell ref="A60:A63"/>
    <mergeCell ref="B60:B63"/>
    <mergeCell ref="C60:C63"/>
    <mergeCell ref="G60:G61"/>
    <mergeCell ref="A111:A114"/>
    <mergeCell ref="B111:B114"/>
    <mergeCell ref="C111:C114"/>
    <mergeCell ref="G111:G112"/>
    <mergeCell ref="G113:G114"/>
    <mergeCell ref="A99:A102"/>
    <mergeCell ref="B99:B102"/>
    <mergeCell ref="C99:C102"/>
    <mergeCell ref="G99:G100"/>
    <mergeCell ref="G101:G102"/>
    <mergeCell ref="A103:A106"/>
    <mergeCell ref="B103:B106"/>
    <mergeCell ref="C103:C106"/>
    <mergeCell ref="G103:G104"/>
    <mergeCell ref="G105:G106"/>
    <mergeCell ref="R3:S3"/>
    <mergeCell ref="U3:V3"/>
    <mergeCell ref="Q2:W2"/>
    <mergeCell ref="Q6:W6"/>
    <mergeCell ref="A107:A110"/>
    <mergeCell ref="B107:B110"/>
    <mergeCell ref="C107:C110"/>
    <mergeCell ref="G107:G108"/>
    <mergeCell ref="G109:G110"/>
    <mergeCell ref="A90:A93"/>
    <mergeCell ref="B90:B93"/>
    <mergeCell ref="C90:C93"/>
    <mergeCell ref="G90:G91"/>
    <mergeCell ref="G92:G93"/>
    <mergeCell ref="A82:A85"/>
    <mergeCell ref="B82:B85"/>
    <mergeCell ref="C82:C85"/>
    <mergeCell ref="G82:G83"/>
    <mergeCell ref="G84:G85"/>
    <mergeCell ref="A86:A89"/>
    <mergeCell ref="B86:B89"/>
    <mergeCell ref="C86:C89"/>
    <mergeCell ref="G86:G87"/>
    <mergeCell ref="G88:G8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smartblock efficiency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Bodensteiner</dc:creator>
  <cp:lastModifiedBy>HP</cp:lastModifiedBy>
  <dcterms:created xsi:type="dcterms:W3CDTF">2015-04-23T13:40:51Z</dcterms:created>
  <dcterms:modified xsi:type="dcterms:W3CDTF">2017-11-02T14:46:11Z</dcterms:modified>
</cp:coreProperties>
</file>