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070DA5BD-2DBF-436A-B057-547FDA7C1FB4}" xr6:coauthVersionLast="47" xr6:coauthVersionMax="47" xr10:uidLastSave="{00000000-0000-0000-0000-000000000000}"/>
  <bookViews>
    <workbookView xWindow="-98" yWindow="-98" windowWidth="20715" windowHeight="13276" activeTab="2" xr2:uid="{00000000-000D-0000-FFFF-FFFF00000000}"/>
  </bookViews>
  <sheets>
    <sheet name="Case details" sheetId="2" r:id="rId1"/>
    <sheet name="Pre-application advice" sheetId="5" r:id="rId2"/>
    <sheet name="Energy Comments" sheetId="1" r:id="rId3"/>
    <sheet name="CO2 performance"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5" l="1"/>
  <c r="A33" i="5"/>
  <c r="A31" i="5"/>
  <c r="A29" i="5"/>
  <c r="A28" i="5"/>
  <c r="A26" i="5"/>
  <c r="A25" i="5"/>
  <c r="A24" i="5"/>
  <c r="A23" i="5"/>
  <c r="A21" i="5"/>
  <c r="A20" i="5"/>
  <c r="A18" i="5"/>
  <c r="A17" i="5"/>
  <c r="A15" i="5"/>
  <c r="A13" i="5"/>
  <c r="A12" i="5"/>
  <c r="A11" i="5"/>
  <c r="A9" i="5"/>
  <c r="A8" i="5"/>
  <c r="A7" i="5"/>
  <c r="A5" i="5"/>
  <c r="A4" i="5"/>
  <c r="A62" i="1" l="1"/>
  <c r="G31" i="1"/>
  <c r="G7" i="1"/>
  <c r="A80" i="1"/>
  <c r="G19" i="1" s="1"/>
  <c r="A79" i="1"/>
  <c r="G21" i="1" s="1"/>
  <c r="A78" i="1"/>
  <c r="G20" i="1" s="1"/>
  <c r="A74" i="1"/>
  <c r="G23" i="1" s="1"/>
  <c r="A72" i="1"/>
  <c r="A70" i="1"/>
  <c r="G16" i="1" s="1"/>
  <c r="A69" i="1"/>
  <c r="G14" i="1" s="1"/>
  <c r="A67" i="1"/>
  <c r="G28" i="1" s="1"/>
  <c r="A66" i="1"/>
  <c r="G25" i="1" s="1"/>
  <c r="A64" i="1"/>
  <c r="G29" i="1"/>
  <c r="A76" i="1"/>
  <c r="G12" i="1" s="1"/>
  <c r="A61" i="1"/>
  <c r="A59" i="1"/>
  <c r="G18" i="1" s="1"/>
  <c r="A5" i="3"/>
  <c r="F5" i="3" s="1"/>
  <c r="B55" i="1"/>
  <c r="B53" i="1"/>
  <c r="G16" i="3"/>
  <c r="H16" i="3"/>
  <c r="H17" i="3" s="1"/>
  <c r="G17" i="3"/>
  <c r="H8" i="3"/>
  <c r="I8" i="3" s="1"/>
  <c r="H9" i="3"/>
  <c r="I9" i="3" s="1"/>
  <c r="H10" i="3"/>
  <c r="I10" i="3" s="1"/>
  <c r="B16" i="3"/>
  <c r="C10" i="3"/>
  <c r="D10" i="3" s="1"/>
  <c r="C9" i="3"/>
  <c r="D9" i="3" s="1"/>
  <c r="C8" i="3"/>
  <c r="C11" i="3" l="1"/>
  <c r="D11" i="3" s="1"/>
  <c r="D37" i="1" s="1"/>
  <c r="B17" i="3"/>
  <c r="H11" i="3"/>
  <c r="I11" i="3" s="1"/>
  <c r="C16" i="3"/>
  <c r="C17" i="3" s="1"/>
  <c r="D8" i="3"/>
  <c r="G9" i="1"/>
  <c r="G22" i="1"/>
  <c r="G32" i="1"/>
  <c r="G10" i="1"/>
  <c r="G33" i="1"/>
  <c r="G13" i="1"/>
  <c r="G15" i="1"/>
  <c r="G26" i="1"/>
  <c r="G27" i="1"/>
  <c r="G11" i="1"/>
</calcChain>
</file>

<file path=xl/sharedStrings.xml><?xml version="1.0" encoding="utf-8"?>
<sst xmlns="http://schemas.openxmlformats.org/spreadsheetml/2006/main" count="242" uniqueCount="194">
  <si>
    <t xml:space="preserve">Energy Memo: GLA Consultation </t>
  </si>
  <si>
    <t>Case details</t>
  </si>
  <si>
    <t xml:space="preserve">Date of first review: </t>
  </si>
  <si>
    <t>Case Name:</t>
  </si>
  <si>
    <t>Case Number:</t>
  </si>
  <si>
    <t>Case Officer:</t>
  </si>
  <si>
    <t>London Borough:</t>
  </si>
  <si>
    <t>Application Type 
(Outline/Hybrid/Detailed):</t>
  </si>
  <si>
    <t>Applicant:</t>
  </si>
  <si>
    <t>Energy Consultant:</t>
  </si>
  <si>
    <t>Document Title:</t>
  </si>
  <si>
    <t>Document Date:</t>
  </si>
  <si>
    <t>Development proposals</t>
  </si>
  <si>
    <t>Use</t>
  </si>
  <si>
    <t>Floorspace/Number of units</t>
  </si>
  <si>
    <t>Useful References/Links</t>
  </si>
  <si>
    <r>
      <rPr>
        <b/>
        <sz val="11"/>
        <color theme="1"/>
        <rFont val="Foundry Form Sans"/>
      </rPr>
      <t>London Plan</t>
    </r>
    <r>
      <rPr>
        <sz val="11"/>
        <color theme="1"/>
        <rFont val="Foundry Form Sans"/>
      </rPr>
      <t>: The Mayor has published his London Plan 2021 which includes new carbon, energy and heat risk policies (See Policies SI 2, SI 3 and SI 4) which applicants are expected to follow. This can be found here: https://www.london.gov.uk/what-we-do/planning/london-plan/new-london-plan/london-plan-2021</t>
    </r>
  </si>
  <si>
    <t>https://www.london.gov.uk/what-we-do/planning/london-plan/new-london-plan/london-plan-2021</t>
  </si>
  <si>
    <t>https://www.london.gov.uk/what-we-do/planning/planning-applications-and-decisions/pre-planning-application-meeting-service-0</t>
  </si>
  <si>
    <t xml:space="preserve">The following comments summarise key points for you to be aware of in progressing your energy strategy, but you should refer to the guidance for full details. A Technical FAQ has been developed which applicants should refer to. This will be updated regularly. </t>
  </si>
  <si>
    <t>Net zero carbon target</t>
  </si>
  <si>
    <r>
      <t xml:space="preserve">Applicants should submit a completed </t>
    </r>
    <r>
      <rPr>
        <b/>
        <sz val="11"/>
        <color theme="1"/>
        <rFont val="Foundry Form Sans"/>
      </rPr>
      <t>Carbon Emissions Reporting spreadsheet</t>
    </r>
    <r>
      <rPr>
        <sz val="11"/>
        <color theme="1"/>
        <rFont val="Foundry Form Sans"/>
      </rPr>
      <t xml:space="preserve"> (https://www.london.gov.uk/what-we-do/planning/planning-applications-and-decisions/pre-planning-application-meeting-service-0) alongside their Stage 1 application to confirm the anticipated carbon performance of the development.</t>
    </r>
  </si>
  <si>
    <t>The carbon emission figures should be reported against a Part L 2021 baseline. Sample SAP full calculation worksheets (both DER and TER sheets) and BRUKL sheets for all stages of the energy hierarchy should be provided to support the savings claimed.</t>
  </si>
  <si>
    <r>
      <rPr>
        <b/>
        <i/>
        <sz val="11"/>
        <color theme="1"/>
        <rFont val="Foundry Form Sans"/>
      </rPr>
      <t xml:space="preserve">Be Lean </t>
    </r>
    <r>
      <rPr>
        <b/>
        <sz val="11"/>
        <color theme="1"/>
        <rFont val="Foundry Form Sans"/>
      </rPr>
      <t>Demand Reduction</t>
    </r>
  </si>
  <si>
    <t>Applicants are expected to design buildings to be able to meet all energy policy areas. They should consider how building form is contributing to the meeting of energy policy targets. Applicant are required to consider the suitability of other design areas which may be negatively impacting the energy consumption and overheating risk of the proposed development.</t>
  </si>
  <si>
    <t xml:space="preserve">Applicants will be expected to consider and minimise the estimated energy costs to occupants and outline how they are committed to protecting the consumer from high prices. See the guidance for further detail.   </t>
  </si>
  <si>
    <t>Energy flexibility</t>
  </si>
  <si>
    <t>Applicants will be expected to investigate the potential for energy flexibility in new developments, include proposals to reduce the amount of capacity required for each site and to reduce peak demand. The measures followed to achieve this should be set out in their energy assessment. See the Energy Assessment Guidance for further details.</t>
  </si>
  <si>
    <t>Cooling and Overheating</t>
  </si>
  <si>
    <r>
      <t>The area weighted average (MJ/m</t>
    </r>
    <r>
      <rPr>
        <vertAlign val="superscript"/>
        <sz val="11"/>
        <color theme="1"/>
        <rFont val="Foundry Form Sans"/>
      </rPr>
      <t>2</t>
    </r>
    <r>
      <rPr>
        <sz val="11"/>
        <color theme="1"/>
        <rFont val="Foundry Form Sans"/>
      </rPr>
      <t>) and total (MJ/year) cooling demand for the actual and notional building should be provided and the applicant should demonstrate that the actual building’s cooling demand is lower than the notional.</t>
    </r>
  </si>
  <si>
    <r>
      <rPr>
        <b/>
        <i/>
        <sz val="11"/>
        <color theme="1"/>
        <rFont val="Foundry Form Sans"/>
      </rPr>
      <t>Be Clean</t>
    </r>
    <r>
      <rPr>
        <b/>
        <sz val="11"/>
        <color theme="1"/>
        <rFont val="Foundry Form Sans"/>
      </rPr>
      <t xml:space="preserve"> Heating Infrastructure</t>
    </r>
  </si>
  <si>
    <t xml:space="preserve">The applicant should investigate opportunities for connection to nearby existing or planned district heating networks (DHNs) using the London Heat Map (https://www.london.gov.uk/what-we-do/environment/energy/london-heat-map). Where such opportunities exist, this should be the priority for supplying heat to the site in line with the London Plan 2021 heating hierarchy. Evidence of this investigation should be provided including evidence of active two-way communication with the network operator, the local authority and other relevant parties. This should include information on connection timescales and confirmation that the network has available capacity. See the guidance for full details on the information that should be provided.   </t>
  </si>
  <si>
    <t>https://www.london.gov.uk/what-we-do/environment/energy/london-heat-map</t>
  </si>
  <si>
    <r>
      <rPr>
        <b/>
        <i/>
        <sz val="11"/>
        <color theme="1"/>
        <rFont val="Foundry Form Sans"/>
      </rPr>
      <t>Be Green</t>
    </r>
    <r>
      <rPr>
        <b/>
        <sz val="11"/>
        <color theme="1"/>
        <rFont val="Foundry Form Sans"/>
      </rPr>
      <t xml:space="preserve"> Renewable Energy</t>
    </r>
  </si>
  <si>
    <t xml:space="preserve">All major development proposals should maximise opportunities for renewable energy generation by producing, using and storing renewable energy on-site. This is regardless of whether the 35% on-site target has already been met through earlier stages of the energy hierarchy. </t>
  </si>
  <si>
    <t>Solar PV should be maximised. Applicants should submit the total PV system output (kWp) and a detailed roof plan showing that the proposed installation has been maximised for the available roof area and clearly outlining any constraints to further PV. The applicant is expected to situate PVs on green/brown roofs and explore integration with amenity areas.</t>
  </si>
  <si>
    <t>Should an ambient loop heat network be proposed, the applicant will be required to engage with local DHN stakeholders and demonstrate that proposals will be compatible and commercially viable for future connection to district heating.</t>
  </si>
  <si>
    <t>Carbon Offsetting</t>
  </si>
  <si>
    <t xml:space="preserve">Applicants should maximise carbon emission reductions on-site. Where it is clearly demonstrated that no further carbon savings can be achieved, but the site falls short of the net-zero carbon reduction targets, applicants are required to make a cash-in-lieu contribution to the relevant borough's carbon offset fund using the GLA’s recommended carbon offset price (£95/tonne) or, where a local price has been set, the borough’s carbon offset price. </t>
  </si>
  <si>
    <t>Energy strategies should provide a calculation of the shortfall in carbon emissions and the offset payment that will be made to the borough.</t>
  </si>
  <si>
    <t>Whole Life-Cycle Carbon Assessment</t>
  </si>
  <si>
    <t xml:space="preserve">Applicants will be expected to calculate and reduce whole life-cycle carbon emissions to fully capture the development’s carbon footprint. Applicants should submit a whole life-cycle carbon assessment to the GLA at pre-application stage, as part of the Stage 1 application submission and post-construction, following the Whole Life-Cycle Carbon Assessment Guidance and using the GLA’s reporting template (https://www.london.gov.uk/what-we-do/planning/implementing-london-plan/london-plan-guidance/whole-life-cycle-carbon-assessments-guidance). Applicants will be conditioned to submit a post-construction assessment to report on the development’s actual WLC emissions. </t>
  </si>
  <si>
    <t>https://www.london.gov.uk/what-we-do/planning/implementing-london-plan/london-plan-guidance/whole-life-cycle-carbon-assessments-guidance</t>
  </si>
  <si>
    <r>
      <rPr>
        <b/>
        <i/>
        <sz val="11"/>
        <color theme="1"/>
        <rFont val="Foundry Form Sans"/>
      </rPr>
      <t>Be Seen</t>
    </r>
    <r>
      <rPr>
        <b/>
        <sz val="11"/>
        <color theme="1"/>
        <rFont val="Foundry Form Sans"/>
      </rPr>
      <t xml:space="preserve"> Energy Monitoring</t>
    </r>
  </si>
  <si>
    <t>Applicants will be expected to monitor their development’s energy performance and report on it through the GLA's online monitoring portal. Applicants should review the ‘Be Seen’ energy monitoring guidance to ensure that they are fully aware of the relevant requirements to comply with the ‘be seen’ policy (https://www.london.gov.uk/sites/default/files/be_seen_energy_monitoring_london_plan_guidance_2021.pdft). A commitment should be provided that the development will be designed to enable post construction monitoring and that the information set out in the ‘be seen’ guidance is submitted to the GLA’s portal at the appropriate reporting stages. This will be secured through suitable legal wording. 
The first submission of the planning stage data should be provided to the GLA through the 'Be Seen' planning stage webform (https://www.london.gov.uk/what-we-do/planning/implementing-london-plan/london-plan-guidance/be-seen-energy-monitoring-guidance/be-seen-planning-stage-webform) at the planning submission stage, alongside the energy statement. The 'Be Seen' reporting spreadsheet has been developed to enable development teams to capture all data offline before this is submitted via the webform. Should there be any issues with the webform, the reporting spreadsheet can also be submitted directly over email.</t>
  </si>
  <si>
    <t>https://www.london.gov.uk/what-we-do/planning/implementing-london-plan/london-plan-guidance/be-seen-energy-monitoring-guidance</t>
  </si>
  <si>
    <t>https://www.london.gov.uk/what-we-do/planning/implementing-london-plan/london-plan-guidance/be-seen-energy-monitoring-guidance/be-seen-planning-stage-webform</t>
  </si>
  <si>
    <t>Energy Use Intensity and Space Heating Demand Reporting</t>
  </si>
  <si>
    <t>Applicants should report the EUI and space heating demand of the development. Applicants are encouraged to improve performance where possible against the demand values reported in Table 4 of the Energy Assessment Guidance. Applicants can use the ‘be seen’ methodology or an alternative predictive energy modelling methodology. 
Reported values should exclude any renewable energy contribution.</t>
  </si>
  <si>
    <t>Compliance Schedule - To be completed by the GLA Energy Officer</t>
  </si>
  <si>
    <t>Policy</t>
  </si>
  <si>
    <t>Policy Sub-Area</t>
  </si>
  <si>
    <t>Required Data (In line with EAG)</t>
  </si>
  <si>
    <t>Status</t>
  </si>
  <si>
    <t>Policy Compliance</t>
  </si>
  <si>
    <t>GLA Comment Reference</t>
  </si>
  <si>
    <r>
      <rPr>
        <b/>
        <sz val="16"/>
        <color theme="1"/>
        <rFont val="Foundry Form Sans"/>
      </rPr>
      <t>SI 1 - Improving Air Quality</t>
    </r>
    <r>
      <rPr>
        <b/>
        <sz val="11"/>
        <color theme="1"/>
        <rFont val="Foundry Form Sans"/>
      </rPr>
      <t xml:space="preserve">
(relating only to air quality impacts of energy systems; separate air quality officer consultation required)</t>
    </r>
  </si>
  <si>
    <t>Measures/design features to reduce exposure to air pollution</t>
  </si>
  <si>
    <t>Measures to minimise NOx emissions from energy systems</t>
  </si>
  <si>
    <r>
      <rPr>
        <b/>
        <sz val="16"/>
        <color theme="1"/>
        <rFont val="Foundry Form Sans"/>
      </rPr>
      <t xml:space="preserve">SI 2 - Minimising Greenhouse Gas Emissions </t>
    </r>
    <r>
      <rPr>
        <b/>
        <sz val="11"/>
        <color theme="1"/>
        <rFont val="Foundry Form Sans"/>
      </rPr>
      <t xml:space="preserve">
(excluding SI-2-F- WLC; separate WLC consultation required)</t>
    </r>
  </si>
  <si>
    <t>Be Lean emissions reduction</t>
  </si>
  <si>
    <t>Details of energy efficiency measures</t>
  </si>
  <si>
    <t>Alignment with Cooling and Overheating</t>
  </si>
  <si>
    <t>Be Lean 10% and/or 15% reduction achieved</t>
  </si>
  <si>
    <t>EUI and space heating demands provided</t>
  </si>
  <si>
    <t>Be Clean</t>
  </si>
  <si>
    <t>SI 3 - Energy Infrastructure data provided (see below)</t>
  </si>
  <si>
    <t>Be Green
Renewable generation maximisation</t>
  </si>
  <si>
    <t xml:space="preserve">Roof Layout detailing maximised PV proposal </t>
  </si>
  <si>
    <t>PV array metrics provided</t>
  </si>
  <si>
    <t>Heat Pump arrangement confirmed</t>
  </si>
  <si>
    <t>Total carbon reduction on-site</t>
  </si>
  <si>
    <t>Confirmation of carbon emission factors used</t>
  </si>
  <si>
    <t>GLA carbon emission reporting spreadsheet v2.0</t>
  </si>
  <si>
    <t>Supporting Modelling Outputs (BRUKLs/DER Worksheets)</t>
  </si>
  <si>
    <t>On-site minimum met</t>
  </si>
  <si>
    <t>Carbon offset payment confirmed</t>
  </si>
  <si>
    <t>Draft S106 wording of carbon offset (from borough)</t>
  </si>
  <si>
    <t>Be Seen commitment provided</t>
  </si>
  <si>
    <t>Written confirmation/understanding of data requirements</t>
  </si>
  <si>
    <t>Confirmation of Planning Stage 1 submission</t>
  </si>
  <si>
    <t>SI 3 - Energy Infrastructure</t>
  </si>
  <si>
    <t xml:space="preserve">Aligned with heating hierarchy </t>
  </si>
  <si>
    <t>Applicant/Heat Network Stakeholder correspondence</t>
  </si>
  <si>
    <t>Heating system details provided</t>
  </si>
  <si>
    <t>Acceptable Design</t>
  </si>
  <si>
    <t>Futureproofed DHN connection drawings</t>
  </si>
  <si>
    <t>Site heat network drawings</t>
  </si>
  <si>
    <t>Details of management measures proposed</t>
  </si>
  <si>
    <t>SI 4 - Managing Heat Risk</t>
  </si>
  <si>
    <t>Aligned with cooling hierarchy</t>
  </si>
  <si>
    <t>Completed GHA overheating tool</t>
  </si>
  <si>
    <t>CIBSE dynamic overheating analysis</t>
  </si>
  <si>
    <t>Confirmation that cooling criteria have been met</t>
  </si>
  <si>
    <t>Application Metrics</t>
  </si>
  <si>
    <t>Outline Value (if applicable)</t>
  </si>
  <si>
    <t>Detailed Stage 1 Value</t>
  </si>
  <si>
    <t>Detailed Final Value</t>
  </si>
  <si>
    <t>Domestic carbon emissions</t>
  </si>
  <si>
    <t xml:space="preserve">Non-domestic carbon emissions </t>
  </si>
  <si>
    <t>Carbon offset payment amount</t>
  </si>
  <si>
    <t>kWp renewable generation capacity</t>
  </si>
  <si>
    <t xml:space="preserve">kWh annual renewable energy generation </t>
  </si>
  <si>
    <t>Sqm of proposed PV array</t>
  </si>
  <si>
    <t>Calculated SCOP of heat pumps</t>
  </si>
  <si>
    <t>Heat fraction provided by heat pumps</t>
  </si>
  <si>
    <t>Flow/Return temperatures proposed</t>
  </si>
  <si>
    <t>Distribution loss assumption</t>
  </si>
  <si>
    <t>Energy Use Intensity</t>
  </si>
  <si>
    <t>Space Heating Demand</t>
  </si>
  <si>
    <t>Whole Life Carbon Assessment</t>
  </si>
  <si>
    <t>Innovative Features</t>
  </si>
  <si>
    <r>
      <t xml:space="preserve">Detailed Comments - Applicant </t>
    </r>
    <r>
      <rPr>
        <b/>
        <u/>
        <sz val="18"/>
        <color theme="1"/>
        <rFont val="Foundry Form Sans"/>
      </rPr>
      <t>MUST</t>
    </r>
    <r>
      <rPr>
        <b/>
        <sz val="18"/>
        <color theme="1"/>
        <rFont val="Foundry Form Sans"/>
      </rPr>
      <t xml:space="preserve"> provide detailed responses to the below items</t>
    </r>
  </si>
  <si>
    <t xml:space="preserve">Comment No. </t>
  </si>
  <si>
    <t xml:space="preserve">GLA Stage I </t>
  </si>
  <si>
    <t>Applicant's Stage I response</t>
  </si>
  <si>
    <t>GLA Post Stage I response</t>
  </si>
  <si>
    <t>Applicant's Post Stage I response</t>
  </si>
  <si>
    <t xml:space="preserve">Date: </t>
  </si>
  <si>
    <t>Documents to be secured</t>
  </si>
  <si>
    <t>General compliance comments</t>
  </si>
  <si>
    <t xml:space="preserve">Be Lean </t>
  </si>
  <si>
    <t xml:space="preserve">
</t>
  </si>
  <si>
    <t>Overheating</t>
  </si>
  <si>
    <t>Be Green</t>
  </si>
  <si>
    <t>Be Seen Energy Monitoring</t>
  </si>
  <si>
    <t xml:space="preserve">Other points </t>
  </si>
  <si>
    <t xml:space="preserve">Move resolved comments under this section </t>
  </si>
  <si>
    <t>Received; SAP 10.2 proposed and nothing further required</t>
  </si>
  <si>
    <t>Received; SAP 10 proposed and nothing further required</t>
  </si>
  <si>
    <t>Received; SAP 2012 proposed and nothing further required</t>
  </si>
  <si>
    <t>Received; SAP 10.2 proposed but items still outstanding</t>
  </si>
  <si>
    <t>Received; SAP 10 proposed but items still outstanding</t>
  </si>
  <si>
    <t>Received; SAP 2012 proposed but items still outstanding</t>
  </si>
  <si>
    <t>Not yet received - applicant to submit and provide reference ---&gt;</t>
  </si>
  <si>
    <t>N/A</t>
  </si>
  <si>
    <t>Unhide Column F-I if Hybrid Application</t>
  </si>
  <si>
    <r>
      <t>Total residual regulated CO</t>
    </r>
    <r>
      <rPr>
        <b/>
        <vertAlign val="subscript"/>
        <sz val="11"/>
        <color theme="1"/>
        <rFont val="Foundry Form Sans"/>
      </rPr>
      <t>2</t>
    </r>
    <r>
      <rPr>
        <b/>
        <sz val="11"/>
        <color theme="1"/>
        <rFont val="Foundry Form Sans"/>
      </rPr>
      <t xml:space="preserve"> emissions</t>
    </r>
  </si>
  <si>
    <r>
      <t>Regulated CO</t>
    </r>
    <r>
      <rPr>
        <b/>
        <vertAlign val="subscript"/>
        <sz val="11"/>
        <color theme="1"/>
        <rFont val="Foundry Form Sans"/>
      </rPr>
      <t>2</t>
    </r>
    <r>
      <rPr>
        <b/>
        <sz val="11"/>
        <color theme="1"/>
        <rFont val="Foundry Form Sans"/>
      </rPr>
      <t xml:space="preserve"> emissions reductions</t>
    </r>
  </si>
  <si>
    <t>(tonnes per annum)</t>
  </si>
  <si>
    <t>(per cent)</t>
  </si>
  <si>
    <t xml:space="preserve">Baseline i.e. 2021 Building Regulations </t>
  </si>
  <si>
    <t xml:space="preserve">Baseline i.e. 2013 Building Regulations </t>
  </si>
  <si>
    <t>Energy Efficiency</t>
  </si>
  <si>
    <t>CHP</t>
  </si>
  <si>
    <t>Renewable energy</t>
  </si>
  <si>
    <t>Total</t>
  </si>
  <si>
    <r>
      <t xml:space="preserve">Non-domestic </t>
    </r>
    <r>
      <rPr>
        <b/>
        <sz val="16"/>
        <color rgb="FFFF0000"/>
        <rFont val="Foundry Form Sans"/>
      </rPr>
      <t>(outline/detailed)</t>
    </r>
  </si>
  <si>
    <r>
      <t xml:space="preserve">Carbon offsetting </t>
    </r>
    <r>
      <rPr>
        <b/>
        <sz val="16"/>
        <color rgb="FFFF0000"/>
        <rFont val="Foundry Form Sans"/>
      </rPr>
      <t xml:space="preserve">(outline/detailed) </t>
    </r>
  </si>
  <si>
    <t>Shortfall 
(tonnes per annum)</t>
  </si>
  <si>
    <t>Shortfall 
(£)</t>
  </si>
  <si>
    <t>Non-domestic</t>
  </si>
  <si>
    <t xml:space="preserve">Total </t>
  </si>
  <si>
    <t>Euston Tower</t>
  </si>
  <si>
    <t>2024/0087</t>
  </si>
  <si>
    <t>Emily Leslie</t>
  </si>
  <si>
    <t>Camden</t>
  </si>
  <si>
    <t>Arup</t>
  </si>
  <si>
    <t>Energy Statement</t>
  </si>
  <si>
    <t>2.54 (Heating), 5.0 (DHW)</t>
  </si>
  <si>
    <t>TBC</t>
  </si>
  <si>
    <t>Received and Under Separate Consultation</t>
  </si>
  <si>
    <t>Received and nothing further required</t>
  </si>
  <si>
    <t>Compliant</t>
  </si>
  <si>
    <t>Potential Compliance-Pending Information</t>
  </si>
  <si>
    <t>Received but items still outstanding</t>
  </si>
  <si>
    <r>
      <rPr>
        <sz val="11"/>
        <rFont val="Foundry Form Sans"/>
      </rPr>
      <t>The energy strategy could be compliant with the London Plan 2021 policies however, the applicant is required to submit the additional information to demonstrate policy compliance which has been requested below.</t>
    </r>
    <r>
      <rPr>
        <sz val="11"/>
        <color rgb="FFFF0000"/>
        <rFont val="Foundry Form Sans"/>
      </rPr>
      <t xml:space="preserve">
</t>
    </r>
    <r>
      <rPr>
        <sz val="11"/>
        <color theme="4"/>
        <rFont val="Foundry Form Sans"/>
      </rPr>
      <t xml:space="preserve">
</t>
    </r>
    <r>
      <rPr>
        <sz val="11"/>
        <rFont val="Foundry Form Sans"/>
      </rPr>
      <t xml:space="preserve">The applicant's response to GLA's energy comments should be provided directly within this Energy Memo. Any wider supporting material submitted should be referenced within the applicant's memo response. </t>
    </r>
  </si>
  <si>
    <t xml:space="preserve">The applicant should submit the GLA’s Carbon Emission Reporting spreadsheet in excel format. The applicant should ensure that all tabs are completed as per methodology on Introduction tab. [The link to the spreadsheet can be found here: https://www.london.gov.uk/programmes-strategies/planning/planning-applications-and-decisions/pre-planning-application-meeting-service/energy-planning-guidance] </t>
  </si>
  <si>
    <t xml:space="preserve">The applicant has submitted a WLC assessment which will be reviewed separately; comments will be provided. The WLC assessment should be presented separately in excel using the GLA's WLC assessment template and should follow the GLA WLC guidance. The template and guidance are available here: https://www.london.gov.uk/what-we-do/planning/implementing-london-plan/london-plan-guidance/whole-life-cycle-carbon-assessments-guidance. Applicants will also be conditioned to submit a post-construction assessment to report on the development’s actual WLC emissions. </t>
  </si>
  <si>
    <r>
      <t xml:space="preserve">A commitment has been provided that the development will be designed to enable post construction monitoring and that the information set out in the ‘Be Seen’ guidance is submitted to the GLA’s portal at the appropriate reporting stages. This will be secured through </t>
    </r>
    <r>
      <rPr>
        <b/>
        <u/>
        <sz val="11"/>
        <rFont val="Foundry Form Sans"/>
      </rPr>
      <t>suitable legal wording.</t>
    </r>
    <r>
      <rPr>
        <sz val="11"/>
        <rFont val="Foundry Form Sans"/>
      </rPr>
      <t xml:space="preserve">
The 'Be Seen' reporting spreadsheet has been developed to enable development teams to capture all data offline before this is submitted via the webform. Once the planning stage CO2 emissions have been agreed with GLA, the applicant should confirm that the planning stage data has been submitted to GLA.</t>
    </r>
  </si>
  <si>
    <t>The applicant should provide the relevant modelling output sheets (Full BRUKL sheets) for the Be Lean and Be Green stage of the energy hierarchy.</t>
  </si>
  <si>
    <t>Detailed</t>
  </si>
  <si>
    <t>British Land Property Management Limited</t>
  </si>
  <si>
    <t>Office floorspace (Use Class E(g))</t>
  </si>
  <si>
    <t>Retail, café and restaurant space (Use Class E)</t>
  </si>
  <si>
    <t xml:space="preserve">Learning and community space (Use Class F) </t>
  </si>
  <si>
    <t>m²</t>
  </si>
  <si>
    <t>Non-domestic (detailed)</t>
  </si>
  <si>
    <t xml:space="preserve">Carbon offsetting (detailed) </t>
  </si>
  <si>
    <r>
      <t>Based on the information provided, the non-domestic element of the proposed development is estimated to achieve a reduction of 33.5 tonnes per annum or 10% in regulated CO</t>
    </r>
    <r>
      <rPr>
        <sz val="8"/>
        <rFont val="Foundry Form Sans"/>
      </rPr>
      <t>2</t>
    </r>
    <r>
      <rPr>
        <sz val="11"/>
        <rFont val="Foundry Form Sans"/>
      </rPr>
      <t xml:space="preserve"> emissions compared to a 2021 Building Regulations compliant development. 
The applicant should note that the London Plan includes a target of a minimum 15% improvement on 2021 Building Regulations from energy efficiency which applicants should target. The applicant should therefore consider modelling additional energy efficiency measures to meet the EE target. The key contributing factor to this is the curtain walling which has been modelled with a U-Value of 1.2 W/m2k. Although some explanation has been given, the applicant is asked to provide robust justification as to what are the associated constraints to deliver a better U-Value and if there is any scope to improve this to reach a figure closer to the notional value. It should also be noted that the full BRUKL report will need to be submitted including the heating/cooling/ventilation and lighting parameters set in the modelling. Only page 1 of the report has been provided for the Be Lean and Green models. </t>
    </r>
  </si>
  <si>
    <r>
      <t>The applicant has identified the planned Euston Road district heating network within the vicinity of the development and they have outlined that this network has not progressed. Connection to the network should be prioritised and evidence of active two-way correspondence with the network operator or the borough energy officer should be provided. This must include confirmation or otherwise from the network operator that the network has the capacity to serve the new development, together with supporting estimates of the CO</t>
    </r>
    <r>
      <rPr>
        <sz val="8"/>
        <color theme="1"/>
        <rFont val="Foundry Form Sans"/>
      </rPr>
      <t>2</t>
    </r>
    <r>
      <rPr>
        <sz val="11"/>
        <color theme="1"/>
        <rFont val="Foundry Form Sans"/>
      </rPr>
      <t xml:space="preserve"> emission factor and primary energy factor to meet the limit set out in Part L 2021, installation cost and timescales for connection. 
The applicant has given consideration to the future network connection which is welcomed.</t>
    </r>
  </si>
  <si>
    <t xml:space="preserve">EUI and space heating demands have been provided. The applicant has used the CIBSE TM54 methodology for these calculations. 
The applicant has reported the EUI and space heating demand against the reference values in Table 4 of GLA guidance. The applicant should provide commentary where the expected performance differs from the reference values. </t>
  </si>
  <si>
    <t>The carbon dioxide savings fall short of the on-site target within the London Plan. 
The applicant should consider the scope for additional measures aimed at achieving further carbon reductions.</t>
  </si>
  <si>
    <r>
      <t xml:space="preserve">The applicant has confirmed the carbon shortfall in tonnes CO2 and the associated carbon offset payment that will be made to the borough. The </t>
    </r>
    <r>
      <rPr>
        <b/>
        <u/>
        <sz val="11"/>
        <rFont val="Foundry Form Sans"/>
      </rPr>
      <t>draft s106 agreement</t>
    </r>
    <r>
      <rPr>
        <sz val="11"/>
        <rFont val="Foundry Form Sans"/>
      </rPr>
      <t xml:space="preserve"> should be submitted when available to evidence the carbon offset agreement with the borough.</t>
    </r>
  </si>
  <si>
    <t>The area weighted average (MJ/m2) and total (MJ/year) cooling demand for the actual and notional building should be provided and the applicant should demonstrate that the actual building’s cooling demand is lower than the notional. 
A Dynamic Overheating Analysis has been undertaken using the CIBSE TM52 methodology. Its results demonstrate that due to the use class of the building the building will not comply with TM52 criteria without the use of active cooling which is expected. All areas with cooling analysed showed that less than 3% of a building’s occupied hours are above an operative temperature of 26°C as per CIBSE TM52 criteria. The applicant is also proposing a mixed-mode ventilation strategy that includes openable solid panels that can allow for natural ventilation and night-time purge ventilation. This is welcomed.</t>
  </si>
  <si>
    <t>The applicant is proposing to install 18.56 kWp of PV. A roof layout has been provided however it appears that there is additional space for PV provision as only the top floor area is marked-up. Additionally, the applicant should note that the inclusion of PV should have been taken into consideration on the maximum height of the building and further details should be given on the mechanical plant as this appears to be quite extensive at the moment.
The applicant should reconsider the PV provision and the should provide a detailed roof layout demonstrating that the roof’s potential for a PV installation has been maximised and clearly outlining any constraints to the provision of further PV, such as plant space or solar insolation levels. The applicant is expected to situate PV on any green/brown roof areas using bio solar arrangement and should indicate how PV can be integrated with any amenity areas.
The on-site savings from renewable energy technologies should be maximised regardless of the London Plan targets having been met.</t>
  </si>
  <si>
    <t>Heat pumps are being proposed in the form of a (centralised) ASHP/WSHP system. Further information on the heat pumps should be provided including: 
b. Details of the Seasonal Coefficient of Performance (SCOP) and/or Seasonal Energy Efficiency ratio (SEER) and how these have been calculated for the specific proposed system's operation. This should incorporate the expected heat source and heat distribution temperatures (for space heat and hot water)and the distribution loss factor, which should be calculated based on the above information and used for calculation purposes. It is not currently clear from Appendix A.4 where the SEER and SCOP figures have been derived from and the applicant should provide detailed calculations/ datasheets that show the performance is achievable and for the DHW provide the two stage heat pump calculation.</t>
  </si>
  <si>
    <t>The applicant should confirm whether they are proposing a site-wide heat network supplied by a centralised energy centre. It should be confirmed that all non-domestic building uses will be connected to the heat network. They should maximise the heat loads that are connected to the site-wide heat network and any divergences from policy should be robustly justified. 
The applicant is proposing simultaneous heat pumps providing heating and cooling at the same time and thus recovering heat. The domestic hot water (DHW) required will be largely produced by Water Source Heat Pumps (WSHP), located in the basement level, recovering heat rejected by the ASHPs and providing DHW. They should confirm that this system is a LTHW and CWS with heat recovery that is compatible with a future DHN connection.
A drawing/schematic showing the route of the heat network/networks linking all buildings/uses on the site should be provided alongside a drawing indicating the floor area, internal layout and location of the energy centres. 
The applicant has provided a commitment that the development is designed to allow future connection to a district heating network. This should include a single point of connection to the district heating network. Drawings should be provided demonstrating space for heat exchangers in the energy centres, and a safe-guarded pipe route to the site boundary, and sufficient space in cross section for primary district heating pipes where proposed routes are through utility corridors. This requirement is to be secured through a suitable condition or legal wording.</t>
  </si>
  <si>
    <t>Part L 2021 of national building regulations took effect on 15 June 2022. Now that the accompanying Part L software is available and functional, all planning applicants are encouraged to follow the 2022 Energy Assessment guidance and use the 2022 Carbon Emissions Reporting Spreadsheet (version 2).
As of 1 January 2023 all planning applications submitted on or after this date will be required to follow the 2022 guidance and spreadsheet. If you have any questions about the guidance or the spreadsheet, please contact:
ZeroCarbonPlanning@london.gov.uk</t>
  </si>
  <si>
    <r>
      <t xml:space="preserve">The Mayor’s London Plan 2021 requires all major developments (residential and non-residential) to meet his </t>
    </r>
    <r>
      <rPr>
        <b/>
        <sz val="11"/>
        <color theme="1"/>
        <rFont val="Foundry Form Sans"/>
      </rPr>
      <t>net-zero carbon target</t>
    </r>
    <r>
      <rPr>
        <sz val="11"/>
        <color theme="1"/>
        <rFont val="Foundry Form Sans"/>
      </rPr>
      <t xml:space="preserve">. This should be met with a minimum on-site 35% reduction in carbon emissions beyond Part L of 2021 Building Regulations with any carbon shortfall to net zero being paid into the relevant borough’s carbon offset fund using the GLA’s recommended carbon offset price (£95/tonne) or, where a local price has been set, the borough’s carbon offset price.
The initial modelling by the applicant was presented and at currently the overall reduction is 4% over Part L 2021. The applicant has stated that they will undertake a further review of performance specifications to improve the overall on-site reduction. This is welcomed as it is expected that a considerable improvement will be achieved. Where there are considered to be limitations the applicant should set these out in detail, for example comparing the proposed specification against notional building for key measures.  
</t>
    </r>
  </si>
  <si>
    <r>
      <t xml:space="preserve">Applicants are expected to meet the London Plan 2021 energy efficiency targets:
• </t>
    </r>
    <r>
      <rPr>
        <b/>
        <sz val="11"/>
        <color theme="1"/>
        <rFont val="Foundry Form Sans"/>
      </rPr>
      <t>Non-residential</t>
    </r>
    <r>
      <rPr>
        <sz val="11"/>
        <color theme="1"/>
        <rFont val="Foundry Form Sans"/>
      </rPr>
      <t xml:space="preserve"> – at least a 15% improvement on 2021 Building Regulations from energy efficiency
Currently the applicant is showing a worsening performance against the baseline. The applicant has stated that they will undertake further investigation of the 'be lean' performance values prior to the application submission. It should be noted that it will be expected that the applicant can show improvement on the notional building performance.</t>
    </r>
  </si>
  <si>
    <t>Evidence should be provided on how the demand for cooling and the overheating risk will be minimised through passive design in line with the cooling hierarchy. The applicant has provided initial analysis to optimise the glazing for solar gain and is also investigating mixed mode ventilation, this is welcomed. The applicant should include this analysis in the energy assessment document. 
Dynamic overheating modelling in line with CIBSE Guidance should be carried out for naturally ventilated spaces (TM52 for non-residential) for all TM49 weather scenarios. It is expected that external shading will form part of major proposals. All applications are expected to comply with the DSY1 and maximise compliance with DSY2 &amp; DSY3 by enhancing passive measures.</t>
  </si>
  <si>
    <t>The applicant is not proposing a connection to a DHN network. As above the applicant should demonstrate that this has been robustly investigated. Where a DHN connection is not available, either now or in the future, applicants should follow the London Plan 2021 heating hierarchy and include a communal system. Currently the applicant is not proposing a communal system, which is not considered fully future proofed for DHN connection. The applicant is required to justify why a communal heating system is not proposed for the development. In addition, the applicant should set out how the development could connect to a heat network in future, for example if the building use is changed.</t>
  </si>
  <si>
    <t>The applicant is proposing heat pumps for space heating, applicants will be expected to demonstrate a high specification of energy efficiency measures under be lean, a thorough performance analysis of the heat pump system and, where there are opportunities for DHN connection, that the system is compatible. The detail submitted on heat pumps should include: 
a. An estimate of the heating and/or cooling energy (MWh/annum) the heat pumps would provide to the development and the percentage of contribution to the site’s heat loads. The applicant will be required to demonstrate how the heat fraction from heat pump technologies will be maximised.
b. Details of how the Seasonal Coefficient of Performance (SCOP) and Seasonal Energy Efficiency ratio (SEER) has been calculated for the energy modelling. This should be based on a dynamic calculation of the system boundaries over the course of a year i.e. incorporating variations in source temperatures and the design sink temperatures (for space heat and hot water). 
c. The expected heat source temperature and the heat distribution system temperature with an explanation of how the difference will be minimised to ensure the system runs efficiently. The distribution loss factor should be calculated based on the above information and used for calculation purposes.
The applicant should note that space heating from heat pumps should be included in 'be green' element of the energy hierarchy and not 'be clean', which is for connection to heat networks.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</si>
</sst>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43" formatCode="_-* #,##0.00_-;\-* #,##0.00_-;_-* &quot;-&quot;??_-;_-@_-"/>
    <numFmt numFmtId="164" formatCode="&quot;£&quot;#,##0"/>
    <numFmt numFmtId="165" formatCode="0.0"/>
  </numFmts>
  <fonts count="36">
    <font>
      <sz val="11"/>
      <color theme="1"/>
      <name val="Calibri"/>
      <family val="2"/>
      <scheme val="minor"/>
    </font>
    <font>
      <sz val="12"/>
      <color theme="1"/>
      <name val="Foundry Form Sans"/>
    </font>
    <font>
      <sz val="11"/>
      <color theme="1"/>
      <name val="Foundry Form Sans"/>
    </font>
    <font>
      <b/>
      <sz val="11"/>
      <color theme="1"/>
      <name val="Foundry Form Sans"/>
    </font>
    <font>
      <b/>
      <sz val="22"/>
      <color theme="1"/>
      <name val="Foundry Form Sans"/>
    </font>
    <font>
      <b/>
      <sz val="16"/>
      <color theme="1"/>
      <name val="Foundry Form Sans"/>
    </font>
    <font>
      <b/>
      <u/>
      <sz val="22"/>
      <color theme="1"/>
      <name val="Foundry Form Sans"/>
    </font>
    <font>
      <sz val="11"/>
      <color rgb="FFFF0000"/>
      <name val="Foundry Form Sans"/>
    </font>
    <font>
      <b/>
      <sz val="12"/>
      <color theme="1"/>
      <name val="Foundry Form Sans"/>
    </font>
    <font>
      <b/>
      <vertAlign val="subscript"/>
      <sz val="11"/>
      <color theme="1"/>
      <name val="Foundry Form Sans"/>
    </font>
    <font>
      <sz val="11"/>
      <name val="Foundry Form Sans"/>
    </font>
    <font>
      <b/>
      <sz val="11"/>
      <name val="Foundry Form Sans"/>
    </font>
    <font>
      <sz val="11"/>
      <color theme="1"/>
      <name val="Calibri"/>
      <family val="2"/>
      <scheme val="minor"/>
    </font>
    <font>
      <b/>
      <i/>
      <sz val="11"/>
      <color theme="1"/>
      <name val="Foundry Form Sans"/>
    </font>
    <font>
      <vertAlign val="superscript"/>
      <sz val="11"/>
      <color theme="1"/>
      <name val="Foundry Form Sans"/>
    </font>
    <font>
      <sz val="8"/>
      <color theme="1"/>
      <name val="Foundry Form Sans"/>
    </font>
    <font>
      <b/>
      <sz val="11"/>
      <color theme="1"/>
      <name val="Calibri"/>
      <family val="2"/>
      <scheme val="minor"/>
    </font>
    <font>
      <sz val="11"/>
      <color theme="4"/>
      <name val="Foundry Form Sans"/>
    </font>
    <font>
      <b/>
      <sz val="11"/>
      <name val="Calibri"/>
      <family val="2"/>
      <scheme val="minor"/>
    </font>
    <font>
      <b/>
      <sz val="18"/>
      <color theme="1"/>
      <name val="Foundry Form Sans"/>
    </font>
    <font>
      <b/>
      <u/>
      <sz val="18"/>
      <color theme="1"/>
      <name val="Foundry Form Sans"/>
    </font>
    <font>
      <sz val="11"/>
      <color theme="0" tint="-0.14999847407452621"/>
      <name val="Foundry Form Sans"/>
    </font>
    <font>
      <b/>
      <sz val="11"/>
      <color theme="0"/>
      <name val="Calibri"/>
      <family val="2"/>
      <scheme val="minor"/>
    </font>
    <font>
      <b/>
      <sz val="11"/>
      <color theme="0"/>
      <name val="Foundry Form Sans"/>
    </font>
    <font>
      <sz val="11"/>
      <color theme="0"/>
      <name val="Calibri"/>
      <family val="2"/>
      <scheme val="minor"/>
    </font>
    <font>
      <sz val="11"/>
      <color theme="0"/>
      <name val="Foundry Form Sans"/>
    </font>
    <font>
      <u/>
      <sz val="11"/>
      <color theme="10"/>
      <name val="Calibri"/>
      <family val="2"/>
      <scheme val="minor"/>
    </font>
    <font>
      <b/>
      <i/>
      <sz val="11"/>
      <name val="Foundry Form Sans"/>
    </font>
    <font>
      <u/>
      <sz val="11"/>
      <name val="Foundry Form Sans"/>
    </font>
    <font>
      <b/>
      <sz val="16"/>
      <color rgb="FFFF0000"/>
      <name val="Foundry Form Sans"/>
    </font>
    <font>
      <i/>
      <sz val="8"/>
      <color theme="1"/>
      <name val="Foundry Form Sans"/>
    </font>
    <font>
      <b/>
      <sz val="11"/>
      <color theme="9"/>
      <name val="Calibri"/>
      <family val="2"/>
      <scheme val="minor"/>
    </font>
    <font>
      <sz val="11"/>
      <color rgb="FF00B050"/>
      <name val="Foundry Form Sans"/>
    </font>
    <font>
      <sz val="11"/>
      <color rgb="FF00B050"/>
      <name val="Calibri"/>
      <family val="2"/>
      <scheme val="minor"/>
    </font>
    <font>
      <sz val="8"/>
      <name val="Foundry Form Sans"/>
    </font>
    <font>
      <b/>
      <u/>
      <sz val="11"/>
      <name val="Foundry Form Sans"/>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patternFill>
    </fill>
    <fill>
      <patternFill patternType="solid">
        <fgColor theme="1" tint="0.49998474074526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4"/>
        <bgColor indexed="64"/>
      </patternFill>
    </fill>
  </fills>
  <borders count="5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9" fontId="12" fillId="0" borderId="0" applyFont="0" applyFill="0" applyBorder="0" applyAlignment="0" applyProtection="0"/>
    <xf numFmtId="0" fontId="12" fillId="4" borderId="14" applyNumberFormat="0" applyFont="0" applyAlignment="0" applyProtection="0"/>
    <xf numFmtId="0" fontId="26" fillId="0" borderId="0" applyNumberFormat="0" applyFill="0" applyBorder="0" applyAlignment="0" applyProtection="0"/>
    <xf numFmtId="43" fontId="12" fillId="0" borderId="0" applyFont="0" applyFill="0" applyBorder="0" applyAlignment="0" applyProtection="0"/>
  </cellStyleXfs>
  <cellXfs count="208">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2" fillId="0" borderId="0" xfId="0" applyFont="1"/>
    <xf numFmtId="0" fontId="2" fillId="2" borderId="0" xfId="0" applyFont="1" applyFill="1"/>
    <xf numFmtId="0" fontId="4" fillId="2" borderId="0" xfId="0" applyFont="1" applyFill="1"/>
    <xf numFmtId="0" fontId="3" fillId="2" borderId="0" xfId="0" applyFont="1" applyFill="1"/>
    <xf numFmtId="0" fontId="2" fillId="2" borderId="0" xfId="0" applyFont="1" applyFill="1" applyAlignment="1">
      <alignment horizontal="left" wrapText="1"/>
    </xf>
    <xf numFmtId="0" fontId="5" fillId="2" borderId="0" xfId="0" applyFont="1" applyFill="1"/>
    <xf numFmtId="0" fontId="3" fillId="2" borderId="0" xfId="0" applyFont="1" applyFill="1" applyAlignment="1">
      <alignment horizontal="center"/>
    </xf>
    <xf numFmtId="0" fontId="2" fillId="2" borderId="1" xfId="0" applyFont="1" applyFill="1" applyBorder="1" applyAlignment="1">
      <alignment horizontal="right"/>
    </xf>
    <xf numFmtId="0" fontId="6" fillId="2" borderId="0" xfId="0" applyFont="1" applyFill="1"/>
    <xf numFmtId="0" fontId="2" fillId="0" borderId="0" xfId="0" applyFont="1" applyAlignment="1">
      <alignment horizontal="center" vertical="center"/>
    </xf>
    <xf numFmtId="0" fontId="0" fillId="2" borderId="0" xfId="0" applyFill="1"/>
    <xf numFmtId="0" fontId="1" fillId="2" borderId="2" xfId="0" applyFont="1" applyFill="1" applyBorder="1" applyAlignment="1">
      <alignment vertical="center" wrapText="1"/>
    </xf>
    <xf numFmtId="0" fontId="1" fillId="2" borderId="2"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0" borderId="0" xfId="0" applyFont="1" applyAlignment="1">
      <alignment horizontal="left" vertical="center" wrapText="1"/>
    </xf>
    <xf numFmtId="0" fontId="8" fillId="2" borderId="2" xfId="0" applyFont="1" applyFill="1" applyBorder="1" applyAlignment="1">
      <alignment horizontal="center" vertical="center" wrapText="1"/>
    </xf>
    <xf numFmtId="0" fontId="2" fillId="2" borderId="5" xfId="0" applyFont="1" applyFill="1" applyBorder="1"/>
    <xf numFmtId="0" fontId="0" fillId="2" borderId="5" xfId="0" applyFill="1" applyBorder="1"/>
    <xf numFmtId="0" fontId="2" fillId="2" borderId="0" xfId="0" applyFont="1" applyFill="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2" fillId="0" borderId="6" xfId="0" applyFont="1" applyBorder="1" applyAlignment="1">
      <alignment horizontal="left" vertical="center" wrapText="1"/>
    </xf>
    <xf numFmtId="0" fontId="0" fillId="0" borderId="6" xfId="0" applyBorder="1" applyAlignment="1">
      <alignment horizontal="center" vertical="center"/>
    </xf>
    <xf numFmtId="0" fontId="0" fillId="0" borderId="6" xfId="0" applyBorder="1"/>
    <xf numFmtId="0" fontId="2" fillId="2" borderId="2" xfId="0" applyFont="1" applyFill="1" applyBorder="1" applyAlignment="1">
      <alignment vertical="center" wrapText="1"/>
    </xf>
    <xf numFmtId="0" fontId="10" fillId="2" borderId="2" xfId="0" applyFont="1" applyFill="1" applyBorder="1" applyAlignment="1">
      <alignment horizontal="center" vertical="center" wrapText="1"/>
    </xf>
    <xf numFmtId="0" fontId="3" fillId="2" borderId="2" xfId="0" applyFont="1" applyFill="1" applyBorder="1" applyAlignment="1">
      <alignment vertical="center" wrapText="1"/>
    </xf>
    <xf numFmtId="0" fontId="11" fillId="2" borderId="2" xfId="0" applyFont="1" applyFill="1" applyBorder="1" applyAlignment="1">
      <alignment horizontal="center" vertical="center" wrapText="1"/>
    </xf>
    <xf numFmtId="0" fontId="2" fillId="2" borderId="2" xfId="0" applyFont="1" applyFill="1" applyBorder="1"/>
    <xf numFmtId="0" fontId="3" fillId="3" borderId="6" xfId="0" applyFont="1" applyFill="1" applyBorder="1" applyAlignment="1">
      <alignment horizontal="left" vertical="center"/>
    </xf>
    <xf numFmtId="0" fontId="2" fillId="3" borderId="6" xfId="0" applyFont="1" applyFill="1" applyBorder="1" applyAlignment="1">
      <alignment horizontal="left" vertical="center" wrapText="1"/>
    </xf>
    <xf numFmtId="0" fontId="0" fillId="3" borderId="6" xfId="0" applyFill="1" applyBorder="1" applyAlignment="1">
      <alignment horizontal="center" vertical="center"/>
    </xf>
    <xf numFmtId="0" fontId="0" fillId="3" borderId="6" xfId="0" applyFill="1" applyBorder="1"/>
    <xf numFmtId="9" fontId="2" fillId="2" borderId="2" xfId="1" applyFont="1" applyFill="1" applyBorder="1" applyAlignment="1">
      <alignment horizontal="right" vertical="center" wrapText="1"/>
    </xf>
    <xf numFmtId="14" fontId="2" fillId="2" borderId="1"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5" xfId="0" applyFont="1" applyFill="1" applyBorder="1" applyAlignment="1">
      <alignment wrapText="1"/>
    </xf>
    <xf numFmtId="0" fontId="2" fillId="2" borderId="6" xfId="0" applyFont="1" applyFill="1" applyBorder="1" applyAlignment="1">
      <alignment horizontal="center" vertical="center"/>
    </xf>
    <xf numFmtId="0" fontId="2" fillId="2" borderId="6" xfId="0" applyFont="1" applyFill="1" applyBorder="1" applyAlignment="1">
      <alignment horizontal="left" vertical="center" wrapText="1"/>
    </xf>
    <xf numFmtId="0" fontId="2" fillId="2" borderId="0" xfId="0" applyFont="1" applyFill="1" applyAlignment="1">
      <alignment wrapText="1"/>
    </xf>
    <xf numFmtId="0" fontId="3" fillId="3" borderId="6" xfId="0" quotePrefix="1" applyFont="1" applyFill="1" applyBorder="1" applyAlignment="1">
      <alignment horizontal="left" vertical="center"/>
    </xf>
    <xf numFmtId="0" fontId="3" fillId="0" borderId="0" xfId="0" applyFont="1" applyAlignment="1">
      <alignment horizontal="left" vertical="center"/>
    </xf>
    <xf numFmtId="0" fontId="0" fillId="2" borderId="0" xfId="0" applyFill="1" applyAlignment="1">
      <alignment horizontal="center" vertical="center" wrapText="1"/>
    </xf>
    <xf numFmtId="0" fontId="0" fillId="2" borderId="5" xfId="0" applyFill="1" applyBorder="1" applyAlignment="1">
      <alignment horizontal="center" vertical="center" wrapText="1"/>
    </xf>
    <xf numFmtId="0" fontId="3" fillId="0" borderId="0" xfId="0" applyFont="1" applyAlignment="1">
      <alignment horizontal="left" vertical="center" wrapText="1"/>
    </xf>
    <xf numFmtId="0" fontId="0" fillId="0" borderId="6" xfId="0" applyBorder="1" applyAlignment="1">
      <alignment horizontal="center" vertical="center" wrapText="1"/>
    </xf>
    <xf numFmtId="0" fontId="0" fillId="0" borderId="0" xfId="0" applyAlignment="1">
      <alignment wrapText="1"/>
    </xf>
    <xf numFmtId="0" fontId="0" fillId="3" borderId="6" xfId="0" applyFill="1" applyBorder="1" applyAlignment="1">
      <alignment horizontal="center" vertical="center" wrapText="1"/>
    </xf>
    <xf numFmtId="0" fontId="16" fillId="0" borderId="0" xfId="0" applyFont="1" applyAlignment="1">
      <alignment horizontal="center" vertical="center" wrapText="1"/>
    </xf>
    <xf numFmtId="0" fontId="18" fillId="0" borderId="0" xfId="0" applyFont="1" applyAlignment="1">
      <alignment horizontal="center" vertical="center" wrapText="1"/>
    </xf>
    <xf numFmtId="0" fontId="0" fillId="0" borderId="0" xfId="0" applyAlignment="1">
      <alignment vertical="center" wrapText="1"/>
    </xf>
    <xf numFmtId="0" fontId="16" fillId="0" borderId="9" xfId="0" applyFont="1" applyBorder="1"/>
    <xf numFmtId="0" fontId="19" fillId="2" borderId="0" xfId="0" applyFont="1" applyFill="1" applyAlignment="1">
      <alignment horizontal="left" vertical="center"/>
    </xf>
    <xf numFmtId="0" fontId="16" fillId="0" borderId="11" xfId="0" applyFont="1" applyBorder="1"/>
    <xf numFmtId="0" fontId="2" fillId="2" borderId="6" xfId="0" applyFont="1" applyFill="1" applyBorder="1" applyAlignment="1">
      <alignment vertical="center" wrapText="1"/>
    </xf>
    <xf numFmtId="0" fontId="21" fillId="0" borderId="0" xfId="0" applyFont="1" applyAlignment="1">
      <alignment horizontal="center" vertical="center"/>
    </xf>
    <xf numFmtId="0" fontId="2" fillId="2" borderId="5" xfId="0" applyFont="1" applyFill="1" applyBorder="1" applyAlignment="1">
      <alignment horizontal="center" vertical="center"/>
    </xf>
    <xf numFmtId="0" fontId="2" fillId="0" borderId="0" xfId="0" applyFont="1" applyAlignment="1">
      <alignment horizontal="center" vertical="center" wrapText="1"/>
    </xf>
    <xf numFmtId="0" fontId="3" fillId="0" borderId="6" xfId="0" applyFont="1" applyBorder="1" applyAlignment="1">
      <alignment horizontal="left" vertical="center"/>
    </xf>
    <xf numFmtId="0" fontId="3" fillId="2" borderId="2" xfId="0" applyFont="1" applyFill="1" applyBorder="1" applyAlignment="1">
      <alignment horizontal="center" vertical="center" wrapText="1"/>
    </xf>
    <xf numFmtId="0" fontId="3" fillId="0" borderId="0" xfId="0" applyFont="1" applyAlignment="1">
      <alignment horizontal="center" vertical="center"/>
    </xf>
    <xf numFmtId="0" fontId="16" fillId="0" borderId="22" xfId="0" applyFont="1" applyBorder="1"/>
    <xf numFmtId="0" fontId="23" fillId="5" borderId="15" xfId="0" applyFont="1" applyFill="1" applyBorder="1" applyAlignment="1">
      <alignment horizontal="center" vertical="center"/>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3" fillId="5" borderId="23" xfId="0" applyFont="1" applyFill="1" applyBorder="1" applyAlignment="1">
      <alignment horizontal="center" vertical="center"/>
    </xf>
    <xf numFmtId="0" fontId="16" fillId="0" borderId="20" xfId="0" applyFont="1" applyBorder="1"/>
    <xf numFmtId="0" fontId="16" fillId="0" borderId="29" xfId="0" applyFont="1"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28" xfId="0" applyBorder="1" applyAlignment="1">
      <alignment horizontal="center" vertical="center" wrapText="1"/>
    </xf>
    <xf numFmtId="0" fontId="0" fillId="0" borderId="38" xfId="0" applyBorder="1" applyAlignment="1">
      <alignment horizontal="center" vertical="center" wrapText="1"/>
    </xf>
    <xf numFmtId="0" fontId="0" fillId="0" borderId="29" xfId="0" applyBorder="1" applyAlignment="1">
      <alignment horizontal="center" vertical="center" wrapText="1"/>
    </xf>
    <xf numFmtId="0" fontId="22" fillId="5" borderId="18" xfId="0" applyFont="1" applyFill="1" applyBorder="1" applyAlignment="1">
      <alignment wrapText="1"/>
    </xf>
    <xf numFmtId="0" fontId="3" fillId="5" borderId="24" xfId="0" applyFont="1" applyFill="1" applyBorder="1" applyAlignment="1">
      <alignment horizontal="center" vertical="center"/>
    </xf>
    <xf numFmtId="0" fontId="2" fillId="5" borderId="25"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0" fillId="5" borderId="33" xfId="0" applyFill="1" applyBorder="1" applyAlignment="1">
      <alignment horizontal="center" vertical="center" wrapText="1"/>
    </xf>
    <xf numFmtId="0" fontId="16" fillId="5" borderId="33" xfId="0" applyFont="1" applyFill="1" applyBorder="1" applyAlignment="1">
      <alignment horizontal="center" vertical="center" wrapText="1"/>
    </xf>
    <xf numFmtId="0" fontId="16" fillId="5" borderId="27" xfId="0" applyFont="1" applyFill="1" applyBorder="1"/>
    <xf numFmtId="0" fontId="3" fillId="5" borderId="35" xfId="0" applyFont="1" applyFill="1" applyBorder="1" applyAlignment="1">
      <alignment horizontal="center" vertical="center"/>
    </xf>
    <xf numFmtId="0" fontId="2" fillId="5" borderId="21"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0" fillId="5" borderId="29" xfId="0" applyFill="1" applyBorder="1" applyAlignment="1">
      <alignment horizontal="center" vertical="center" wrapText="1"/>
    </xf>
    <xf numFmtId="0" fontId="16" fillId="5" borderId="29"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2" fillId="5" borderId="0" xfId="0" applyFont="1" applyFill="1" applyAlignment="1">
      <alignment horizontal="center" vertical="center" wrapText="1"/>
    </xf>
    <xf numFmtId="0" fontId="2" fillId="3" borderId="29" xfId="0" applyFont="1" applyFill="1" applyBorder="1" applyAlignment="1">
      <alignment horizontal="center" vertical="center" wrapText="1"/>
    </xf>
    <xf numFmtId="0" fontId="28" fillId="2" borderId="1" xfId="0" applyFont="1" applyFill="1" applyBorder="1"/>
    <xf numFmtId="0" fontId="27" fillId="2" borderId="44" xfId="0" applyFont="1" applyFill="1" applyBorder="1"/>
    <xf numFmtId="0" fontId="28" fillId="2" borderId="45" xfId="0" applyFont="1" applyFill="1" applyBorder="1" applyAlignment="1">
      <alignment horizontal="left" vertical="center" wrapText="1"/>
    </xf>
    <xf numFmtId="0" fontId="28" fillId="2" borderId="44" xfId="0" applyFont="1" applyFill="1" applyBorder="1" applyAlignment="1">
      <alignment horizontal="left" vertical="center" wrapText="1"/>
    </xf>
    <xf numFmtId="0" fontId="28" fillId="3" borderId="45" xfId="0" applyFont="1" applyFill="1" applyBorder="1" applyAlignment="1">
      <alignment horizontal="left" vertical="center" wrapText="1"/>
    </xf>
    <xf numFmtId="0" fontId="28" fillId="2" borderId="46" xfId="0" applyFont="1" applyFill="1" applyBorder="1" applyAlignment="1">
      <alignment horizontal="left" vertical="center" wrapText="1"/>
    </xf>
    <xf numFmtId="0" fontId="28" fillId="2" borderId="45" xfId="0" applyFont="1" applyFill="1" applyBorder="1" applyAlignment="1">
      <alignment vertical="center" wrapText="1"/>
    </xf>
    <xf numFmtId="0" fontId="28" fillId="2" borderId="45" xfId="3" applyFont="1" applyFill="1" applyBorder="1" applyAlignment="1">
      <alignment horizontal="left" vertical="center" wrapText="1"/>
    </xf>
    <xf numFmtId="0" fontId="28" fillId="2" borderId="44" xfId="3" applyFont="1" applyFill="1" applyBorder="1" applyAlignment="1">
      <alignment horizontal="left" vertical="center" wrapText="1"/>
    </xf>
    <xf numFmtId="0" fontId="28" fillId="2" borderId="46" xfId="3" applyFont="1" applyFill="1" applyBorder="1" applyAlignment="1">
      <alignment horizontal="left" vertical="center" wrapText="1"/>
    </xf>
    <xf numFmtId="0" fontId="28" fillId="2" borderId="47" xfId="0" applyFont="1" applyFill="1" applyBorder="1"/>
    <xf numFmtId="0" fontId="27" fillId="2" borderId="4" xfId="0" applyFont="1" applyFill="1" applyBorder="1"/>
    <xf numFmtId="0" fontId="28" fillId="2" borderId="2"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3" borderId="2"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2" xfId="0" applyFont="1" applyFill="1" applyBorder="1" applyAlignment="1">
      <alignment vertical="center" wrapText="1"/>
    </xf>
    <xf numFmtId="0" fontId="28" fillId="2" borderId="2" xfId="3" applyFont="1" applyFill="1" applyBorder="1" applyAlignment="1">
      <alignment horizontal="left" vertical="center" wrapText="1"/>
    </xf>
    <xf numFmtId="0" fontId="28" fillId="2" borderId="4" xfId="3" applyFont="1" applyFill="1" applyBorder="1" applyAlignment="1">
      <alignment horizontal="left" vertical="center" wrapText="1"/>
    </xf>
    <xf numFmtId="0" fontId="28" fillId="2" borderId="3" xfId="3" applyFont="1" applyFill="1" applyBorder="1" applyAlignment="1">
      <alignment horizontal="left" vertical="center" wrapText="1"/>
    </xf>
    <xf numFmtId="0" fontId="28" fillId="2" borderId="0" xfId="0" applyFont="1" applyFill="1"/>
    <xf numFmtId="0" fontId="2" fillId="3" borderId="10" xfId="0" quotePrefix="1" applyFont="1" applyFill="1" applyBorder="1" applyAlignment="1">
      <alignment horizontal="center" vertical="center" wrapText="1"/>
    </xf>
    <xf numFmtId="0" fontId="23" fillId="6" borderId="15" xfId="0" applyFont="1" applyFill="1" applyBorder="1" applyAlignment="1">
      <alignment horizontal="center" vertical="center"/>
    </xf>
    <xf numFmtId="0" fontId="23" fillId="6" borderId="23" xfId="0" applyFont="1" applyFill="1" applyBorder="1" applyAlignment="1">
      <alignment horizontal="center" vertical="center"/>
    </xf>
    <xf numFmtId="0" fontId="22" fillId="6" borderId="16" xfId="0" applyFont="1" applyFill="1" applyBorder="1" applyAlignment="1">
      <alignment horizontal="center" vertical="center" wrapText="1"/>
    </xf>
    <xf numFmtId="0" fontId="22" fillId="6" borderId="18" xfId="0" applyFont="1" applyFill="1" applyBorder="1" applyAlignment="1">
      <alignment horizontal="center" vertical="center"/>
    </xf>
    <xf numFmtId="9" fontId="3" fillId="7" borderId="8" xfId="0" applyNumberFormat="1" applyFont="1" applyFill="1" applyBorder="1" applyAlignment="1">
      <alignment horizontal="center" vertical="center"/>
    </xf>
    <xf numFmtId="9" fontId="3" fillId="7" borderId="48" xfId="0" applyNumberFormat="1" applyFont="1" applyFill="1" applyBorder="1" applyAlignment="1">
      <alignment horizontal="center" vertical="center"/>
    </xf>
    <xf numFmtId="9" fontId="0" fillId="7" borderId="41" xfId="1" applyFont="1" applyFill="1" applyBorder="1" applyAlignment="1">
      <alignment horizontal="center" vertical="center" wrapText="1"/>
    </xf>
    <xf numFmtId="9" fontId="0" fillId="7" borderId="9" xfId="1" applyFont="1" applyFill="1" applyBorder="1" applyAlignment="1">
      <alignment horizontal="center" vertical="center"/>
    </xf>
    <xf numFmtId="9" fontId="3" fillId="7" borderId="10" xfId="0" applyNumberFormat="1" applyFont="1" applyFill="1" applyBorder="1" applyAlignment="1">
      <alignment horizontal="center" vertical="center"/>
    </xf>
    <xf numFmtId="9" fontId="3" fillId="7" borderId="49" xfId="0" applyNumberFormat="1" applyFont="1" applyFill="1" applyBorder="1" applyAlignment="1">
      <alignment horizontal="center" vertical="center"/>
    </xf>
    <xf numFmtId="9" fontId="0" fillId="7" borderId="2" xfId="1" applyFont="1" applyFill="1" applyBorder="1" applyAlignment="1">
      <alignment horizontal="center" vertical="center" wrapText="1"/>
    </xf>
    <xf numFmtId="9" fontId="0" fillId="7" borderId="11" xfId="1" applyFont="1" applyFill="1" applyBorder="1" applyAlignment="1">
      <alignment horizontal="center" vertical="center"/>
    </xf>
    <xf numFmtId="0" fontId="0" fillId="7" borderId="2" xfId="0" applyFill="1" applyBorder="1" applyAlignment="1">
      <alignment horizontal="center" vertical="center" wrapText="1"/>
    </xf>
    <xf numFmtId="0" fontId="0" fillId="7" borderId="11" xfId="0" applyFill="1" applyBorder="1" applyAlignment="1">
      <alignment horizontal="center" vertical="center"/>
    </xf>
    <xf numFmtId="0" fontId="3" fillId="7" borderId="10" xfId="0" applyFont="1" applyFill="1" applyBorder="1" applyAlignment="1">
      <alignment horizontal="center" vertical="center"/>
    </xf>
    <xf numFmtId="0" fontId="3" fillId="7" borderId="49" xfId="0" applyFont="1" applyFill="1" applyBorder="1" applyAlignment="1">
      <alignment horizontal="center" vertical="center"/>
    </xf>
    <xf numFmtId="9" fontId="0" fillId="7" borderId="2" xfId="0" applyNumberFormat="1" applyFill="1" applyBorder="1" applyAlignment="1">
      <alignment horizontal="center" vertical="center" wrapText="1"/>
    </xf>
    <xf numFmtId="0" fontId="3" fillId="7" borderId="12" xfId="0" applyFont="1" applyFill="1" applyBorder="1" applyAlignment="1">
      <alignment horizontal="center" vertical="center"/>
    </xf>
    <xf numFmtId="0" fontId="25" fillId="8" borderId="39" xfId="0" applyFont="1" applyFill="1" applyBorder="1" applyAlignment="1">
      <alignment horizontal="center" vertical="center"/>
    </xf>
    <xf numFmtId="0" fontId="25" fillId="8" borderId="50" xfId="0" applyFont="1" applyFill="1" applyBorder="1" applyAlignment="1">
      <alignment horizontal="center" vertical="center"/>
    </xf>
    <xf numFmtId="0" fontId="0" fillId="7" borderId="42" xfId="0" applyFill="1" applyBorder="1" applyAlignment="1">
      <alignment vertical="center" wrapText="1"/>
    </xf>
    <xf numFmtId="164" fontId="0" fillId="7" borderId="2" xfId="0" applyNumberFormat="1" applyFill="1" applyBorder="1" applyAlignment="1">
      <alignment horizontal="center" vertical="center" wrapText="1"/>
    </xf>
    <xf numFmtId="3" fontId="0" fillId="7" borderId="2" xfId="0" applyNumberFormat="1" applyFill="1" applyBorder="1" applyAlignment="1">
      <alignment horizontal="center" vertical="center" wrapText="1"/>
    </xf>
    <xf numFmtId="0" fontId="16" fillId="0" borderId="26" xfId="0" applyFont="1" applyBorder="1"/>
    <xf numFmtId="0" fontId="16" fillId="0" borderId="13" xfId="0" applyFont="1" applyBorder="1"/>
    <xf numFmtId="0" fontId="16" fillId="5" borderId="22" xfId="0" applyFont="1" applyFill="1" applyBorder="1"/>
    <xf numFmtId="0" fontId="16" fillId="0" borderId="27" xfId="0" applyFont="1" applyBorder="1"/>
    <xf numFmtId="0" fontId="31" fillId="0" borderId="0" xfId="0" applyFont="1" applyAlignment="1">
      <alignment horizontal="center" vertical="center" wrapText="1"/>
    </xf>
    <xf numFmtId="0" fontId="32" fillId="0" borderId="6" xfId="0" applyFont="1" applyBorder="1" applyAlignment="1">
      <alignment horizontal="left" vertical="center" wrapText="1"/>
    </xf>
    <xf numFmtId="0" fontId="33" fillId="0" borderId="6" xfId="0" applyFont="1" applyBorder="1" applyAlignment="1">
      <alignment horizontal="center" vertical="center" wrapText="1"/>
    </xf>
    <xf numFmtId="0" fontId="33" fillId="0" borderId="6" xfId="0" applyFont="1" applyBorder="1" applyAlignment="1">
      <alignment horizontal="center" vertical="center"/>
    </xf>
    <xf numFmtId="0" fontId="33" fillId="0" borderId="6" xfId="0" applyFont="1" applyBorder="1"/>
    <xf numFmtId="0" fontId="3" fillId="7" borderId="7" xfId="0" applyFont="1" applyFill="1" applyBorder="1" applyAlignment="1">
      <alignment horizontal="center" vertical="center"/>
    </xf>
    <xf numFmtId="0" fontId="2" fillId="2" borderId="0" xfId="0" applyFont="1" applyFill="1" applyAlignment="1">
      <alignment vertical="center"/>
    </xf>
    <xf numFmtId="0" fontId="11" fillId="7" borderId="10" xfId="0" applyFont="1" applyFill="1" applyBorder="1" applyAlignment="1">
      <alignment horizontal="center" vertical="center"/>
    </xf>
    <xf numFmtId="0" fontId="11" fillId="7" borderId="43" xfId="0" applyFont="1" applyFill="1" applyBorder="1" applyAlignment="1">
      <alignment horizontal="center" vertical="center"/>
    </xf>
    <xf numFmtId="0" fontId="2" fillId="2" borderId="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8" fillId="2" borderId="52" xfId="0" applyFont="1" applyFill="1" applyBorder="1"/>
    <xf numFmtId="0" fontId="2" fillId="2" borderId="51" xfId="0" applyFont="1" applyFill="1" applyBorder="1" applyAlignment="1">
      <alignment vertical="center" wrapText="1"/>
    </xf>
    <xf numFmtId="0" fontId="2" fillId="2" borderId="52" xfId="0" applyFont="1" applyFill="1" applyBorder="1" applyAlignment="1">
      <alignment vertical="center" wrapText="1"/>
    </xf>
    <xf numFmtId="0" fontId="2" fillId="2" borderId="52" xfId="0" applyFont="1" applyFill="1" applyBorder="1" applyAlignment="1">
      <alignment wrapText="1"/>
    </xf>
    <xf numFmtId="0" fontId="28" fillId="2" borderId="46" xfId="0" applyFont="1" applyFill="1" applyBorder="1"/>
    <xf numFmtId="0" fontId="2" fillId="2" borderId="7" xfId="0" applyFont="1" applyFill="1" applyBorder="1" applyAlignment="1">
      <alignment horizontal="center" vertical="center"/>
    </xf>
    <xf numFmtId="165" fontId="2" fillId="2" borderId="2" xfId="0" applyNumberFormat="1" applyFont="1" applyFill="1" applyBorder="1" applyAlignment="1">
      <alignment horizontal="right" vertical="center" wrapText="1"/>
    </xf>
    <xf numFmtId="165" fontId="10" fillId="2" borderId="2" xfId="0" applyNumberFormat="1" applyFont="1" applyFill="1" applyBorder="1" applyAlignment="1">
      <alignment horizontal="center" vertical="center" wrapText="1"/>
    </xf>
    <xf numFmtId="165" fontId="11" fillId="2" borderId="2" xfId="0" applyNumberFormat="1" applyFont="1" applyFill="1" applyBorder="1" applyAlignment="1">
      <alignment horizontal="center" vertical="center" wrapText="1"/>
    </xf>
    <xf numFmtId="165" fontId="1" fillId="2" borderId="2" xfId="0" applyNumberFormat="1" applyFont="1" applyFill="1" applyBorder="1" applyAlignment="1">
      <alignment horizontal="right" vertical="center" wrapText="1"/>
    </xf>
    <xf numFmtId="5" fontId="1" fillId="2" borderId="2" xfId="4" applyNumberFormat="1" applyFont="1" applyFill="1" applyBorder="1" applyAlignment="1">
      <alignment horizontal="right" vertical="center" wrapText="1"/>
    </xf>
    <xf numFmtId="0" fontId="10" fillId="0" borderId="0" xfId="0" applyFont="1" applyAlignment="1">
      <alignment horizontal="left" vertical="center" wrapText="1"/>
    </xf>
    <xf numFmtId="0" fontId="2" fillId="2" borderId="1" xfId="0" applyFont="1" applyFill="1" applyBorder="1" applyAlignment="1">
      <alignment horizontal="right" vertical="center" wrapText="1"/>
    </xf>
    <xf numFmtId="0" fontId="2" fillId="2" borderId="52" xfId="0" applyFont="1" applyFill="1" applyBorder="1"/>
    <xf numFmtId="0" fontId="2" fillId="2" borderId="1" xfId="0" applyFont="1" applyFill="1" applyBorder="1"/>
    <xf numFmtId="3" fontId="2" fillId="2" borderId="1" xfId="0" applyNumberFormat="1" applyFont="1" applyFill="1" applyBorder="1" applyAlignment="1">
      <alignment horizontal="right"/>
    </xf>
    <xf numFmtId="0" fontId="5" fillId="2" borderId="0" xfId="0" applyFont="1" applyFill="1" applyAlignment="1">
      <alignment horizontal="left"/>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19" fillId="4" borderId="14" xfId="2" applyFont="1" applyAlignment="1">
      <alignment horizontal="left" vertical="center"/>
    </xf>
    <xf numFmtId="0" fontId="2" fillId="0" borderId="0" xfId="0" applyFont="1" applyAlignment="1">
      <alignment horizontal="center" vertical="center" wrapText="1"/>
    </xf>
    <xf numFmtId="0" fontId="2" fillId="3" borderId="10" xfId="0" quotePrefix="1"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4" fillId="8" borderId="40" xfId="0" applyFont="1" applyFill="1" applyBorder="1" applyAlignment="1">
      <alignment horizontal="center" vertical="center" wrapText="1"/>
    </xf>
    <xf numFmtId="0" fontId="24" fillId="8" borderId="3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3" fillId="0" borderId="6" xfId="0" applyFont="1" applyBorder="1" applyAlignment="1">
      <alignment horizontal="left" vertical="center"/>
    </xf>
    <xf numFmtId="0" fontId="3" fillId="3" borderId="30"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3" borderId="30"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31" xfId="0" applyFont="1" applyFill="1" applyBorder="1" applyAlignment="1">
      <alignment horizontal="center" vertical="center"/>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0" fillId="7" borderId="42" xfId="0" applyFill="1" applyBorder="1" applyAlignment="1">
      <alignment horizontal="center" vertical="center" wrapText="1"/>
    </xf>
    <xf numFmtId="0" fontId="0" fillId="7" borderId="28" xfId="0"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5" xfId="0" quotePrefix="1" applyFont="1" applyFill="1" applyBorder="1" applyAlignment="1">
      <alignment horizontal="center" vertical="center" wrapText="1"/>
    </xf>
    <xf numFmtId="0" fontId="2" fillId="3" borderId="25" xfId="0" quotePrefix="1" applyFont="1" applyFill="1" applyBorder="1" applyAlignment="1">
      <alignment horizontal="center" vertical="center" wrapText="1"/>
    </xf>
    <xf numFmtId="0" fontId="2" fillId="3" borderId="19" xfId="0" quotePrefix="1" applyFont="1" applyFill="1" applyBorder="1" applyAlignment="1">
      <alignment horizontal="center" vertical="center" wrapText="1"/>
    </xf>
    <xf numFmtId="0" fontId="3"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30" fillId="2" borderId="0" xfId="0" applyFont="1" applyFill="1" applyAlignment="1">
      <alignment horizontal="center" wrapText="1"/>
    </xf>
    <xf numFmtId="0" fontId="30" fillId="2" borderId="5" xfId="0" applyFont="1" applyFill="1" applyBorder="1" applyAlignment="1">
      <alignment horizontal="center" wrapText="1"/>
    </xf>
  </cellXfs>
  <cellStyles count="5">
    <cellStyle name="Comma" xfId="4" builtinId="3"/>
    <cellStyle name="Hyperlink" xfId="3" builtinId="8"/>
    <cellStyle name="Normal" xfId="0" builtinId="0"/>
    <cellStyle name="Note" xfId="2" builtinId="10"/>
    <cellStyle name="Percent" xfId="1" builtinId="5"/>
  </cellStyles>
  <dxfs count="23">
    <dxf>
      <font>
        <color theme="0"/>
      </font>
      <fill>
        <patternFill>
          <bgColor rgb="FF00B050"/>
        </patternFill>
      </fill>
    </dxf>
    <dxf>
      <font>
        <color theme="0"/>
      </font>
      <fill>
        <patternFill>
          <bgColor rgb="FFFF0000"/>
        </patternFill>
      </fill>
    </dxf>
    <dxf>
      <font>
        <color theme="0"/>
      </font>
      <fill>
        <patternFill>
          <bgColor theme="7"/>
        </patternFill>
      </fill>
    </dxf>
    <dxf>
      <font>
        <color theme="0"/>
      </font>
      <fill>
        <patternFill>
          <bgColor theme="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0.14996795556505021"/>
        </patternFill>
      </fill>
    </dxf>
    <dxf>
      <font>
        <color rgb="FF9C5700"/>
      </font>
      <fill>
        <patternFill>
          <bgColor rgb="FFFFEB9C"/>
        </patternFill>
      </fill>
    </dxf>
    <dxf>
      <font>
        <b/>
        <i val="0"/>
        <color rgb="FFFF0000"/>
      </font>
    </dxf>
  </dxfs>
  <tableStyles count="0" defaultTableStyle="TableStyleMedium2" defaultPivotStyle="PivotStyleLight16"/>
  <colors>
    <mruColors>
      <color rgb="FFFFEB9C"/>
      <color rgb="FF9C5700"/>
      <color rgb="FFC6EFCE"/>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133350</xdr:rowOff>
    </xdr:from>
    <xdr:to>
      <xdr:col>1</xdr:col>
      <xdr:colOff>1800225</xdr:colOff>
      <xdr:row>1</xdr:row>
      <xdr:rowOff>166688</xdr:rowOff>
    </xdr:to>
    <xdr:pic>
      <xdr:nvPicPr>
        <xdr:cNvPr id="2" name="Picture 1">
          <a:extLst>
            <a:ext uri="{FF2B5EF4-FFF2-40B4-BE49-F238E27FC236}">
              <a16:creationId xmlns:a16="http://schemas.microsoft.com/office/drawing/2014/main" id="{A1243CE6-DC3A-49E2-B618-69F45206A7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33350"/>
          <a:ext cx="3657600" cy="204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83554</xdr:colOff>
      <xdr:row>0</xdr:row>
      <xdr:rowOff>107116</xdr:rowOff>
    </xdr:from>
    <xdr:to>
      <xdr:col>1</xdr:col>
      <xdr:colOff>2675289</xdr:colOff>
      <xdr:row>1</xdr:row>
      <xdr:rowOff>103440</xdr:rowOff>
    </xdr:to>
    <xdr:pic>
      <xdr:nvPicPr>
        <xdr:cNvPr id="2" name="Picture 1">
          <a:extLst>
            <a:ext uri="{FF2B5EF4-FFF2-40B4-BE49-F238E27FC236}">
              <a16:creationId xmlns:a16="http://schemas.microsoft.com/office/drawing/2014/main" id="{E515DABF-C1D6-4234-A19E-8C8B01EC69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459" y="105211"/>
          <a:ext cx="3087035" cy="167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68036</xdr:colOff>
      <xdr:row>0</xdr:row>
      <xdr:rowOff>108857</xdr:rowOff>
    </xdr:from>
    <xdr:to>
      <xdr:col>1</xdr:col>
      <xdr:colOff>2877911</xdr:colOff>
      <xdr:row>1</xdr:row>
      <xdr:rowOff>94459</xdr:rowOff>
    </xdr:to>
    <xdr:pic>
      <xdr:nvPicPr>
        <xdr:cNvPr id="4" name="Picture 3">
          <a:extLst>
            <a:ext uri="{FF2B5EF4-FFF2-40B4-BE49-F238E27FC236}">
              <a16:creationId xmlns:a16="http://schemas.microsoft.com/office/drawing/2014/main" id="{9E504136-56BE-4EEA-B9C4-C33FC00BC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6" y="108857"/>
          <a:ext cx="3531054"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2</xdr:col>
      <xdr:colOff>742950</xdr:colOff>
      <xdr:row>1</xdr:row>
      <xdr:rowOff>99902</xdr:rowOff>
    </xdr:to>
    <xdr:pic>
      <xdr:nvPicPr>
        <xdr:cNvPr id="2" name="Picture 1">
          <a:extLst>
            <a:ext uri="{FF2B5EF4-FFF2-40B4-BE49-F238E27FC236}">
              <a16:creationId xmlns:a16="http://schemas.microsoft.com/office/drawing/2014/main" id="{B36F7B4A-26FB-43FC-9800-FE94A22407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3533775"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london.gov.uk/what-we-do/planning/planning-applications-and-decisions/pre-planning-application-meeting-service-0" TargetMode="External"/><Relationship Id="rId7" Type="http://schemas.openxmlformats.org/officeDocument/2006/relationships/hyperlink" Target="https://www.london.gov.uk/what-we-do/planning/implementing-london-plan/london-plan-guidance/be-seen-energy-monitoring-guidance/be-seen-planning-stage-webform" TargetMode="External"/><Relationship Id="rId2" Type="http://schemas.openxmlformats.org/officeDocument/2006/relationships/hyperlink" Target="https://www.london.gov.uk/what-we-do/planning/planning-applications-and-decisions/pre-planning-application-meeting-service-0" TargetMode="External"/><Relationship Id="rId1" Type="http://schemas.openxmlformats.org/officeDocument/2006/relationships/hyperlink" Target="https://www.london.gov.uk/what-we-do/planning/london-plan/new-london-plan/london-plan-2021" TargetMode="External"/><Relationship Id="rId6" Type="http://schemas.openxmlformats.org/officeDocument/2006/relationships/hyperlink" Target="https://www.london.gov.uk/what-we-do/planning/implementing-london-plan/london-plan-guidance/be-seen-energy-monitoring-guidance" TargetMode="External"/><Relationship Id="rId5" Type="http://schemas.openxmlformats.org/officeDocument/2006/relationships/hyperlink" Target="https://www.london.gov.uk/what-we-do/environment/energy/london-heat-map" TargetMode="External"/><Relationship Id="rId4" Type="http://schemas.openxmlformats.org/officeDocument/2006/relationships/hyperlink" Target="https://www.london.gov.uk/what-we-do/planning/implementing-london-plan/london-plan-guidance/whole-life-cycle-carbon-assessments-guidance"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23"/>
  <sheetViews>
    <sheetView topLeftCell="A7" workbookViewId="0">
      <selection activeCell="B14" sqref="B14"/>
    </sheetView>
  </sheetViews>
  <sheetFormatPr defaultColWidth="9.19921875" defaultRowHeight="13.5"/>
  <cols>
    <col min="1" max="1" width="27.46484375" style="4" customWidth="1"/>
    <col min="2" max="2" width="38.796875" style="4" customWidth="1"/>
    <col min="3" max="16384" width="9.19921875" style="4"/>
  </cols>
  <sheetData>
    <row r="2" spans="1:2" s="19" customFormat="1" ht="19.350000000000001" customHeight="1"/>
    <row r="4" spans="1:2" s="5" customFormat="1" ht="27.75">
      <c r="A4" s="11" t="s">
        <v>0</v>
      </c>
      <c r="B4" s="11"/>
    </row>
    <row r="6" spans="1:2" s="6" customFormat="1" ht="20.65">
      <c r="A6" s="173" t="s">
        <v>1</v>
      </c>
      <c r="B6" s="173"/>
    </row>
    <row r="7" spans="1:2">
      <c r="A7" s="4" t="s">
        <v>2</v>
      </c>
      <c r="B7" s="37">
        <v>45356</v>
      </c>
    </row>
    <row r="8" spans="1:2">
      <c r="A8" s="4" t="s">
        <v>3</v>
      </c>
      <c r="B8" s="38" t="s">
        <v>153</v>
      </c>
    </row>
    <row r="9" spans="1:2">
      <c r="A9" s="4" t="s">
        <v>4</v>
      </c>
      <c r="B9" s="38" t="s">
        <v>154</v>
      </c>
    </row>
    <row r="10" spans="1:2">
      <c r="A10" s="4" t="s">
        <v>5</v>
      </c>
      <c r="B10" s="38" t="s">
        <v>155</v>
      </c>
    </row>
    <row r="11" spans="1:2">
      <c r="A11" s="4" t="s">
        <v>6</v>
      </c>
      <c r="B11" s="38" t="s">
        <v>156</v>
      </c>
    </row>
    <row r="12" spans="1:2" ht="31.5" customHeight="1">
      <c r="A12" s="7" t="s">
        <v>7</v>
      </c>
      <c r="B12" s="38" t="s">
        <v>171</v>
      </c>
    </row>
    <row r="13" spans="1:2">
      <c r="A13" s="4" t="s">
        <v>8</v>
      </c>
      <c r="B13" s="169" t="s">
        <v>172</v>
      </c>
    </row>
    <row r="14" spans="1:2">
      <c r="A14" s="4" t="s">
        <v>9</v>
      </c>
      <c r="B14" s="38" t="s">
        <v>157</v>
      </c>
    </row>
    <row r="15" spans="1:2">
      <c r="A15" s="4" t="s">
        <v>10</v>
      </c>
      <c r="B15" s="38" t="s">
        <v>158</v>
      </c>
    </row>
    <row r="16" spans="1:2">
      <c r="A16" s="4" t="s">
        <v>11</v>
      </c>
      <c r="B16" s="37">
        <v>45260</v>
      </c>
    </row>
    <row r="18" spans="1:3" s="8" customFormat="1" ht="20.65">
      <c r="A18" s="173" t="s">
        <v>12</v>
      </c>
      <c r="B18" s="173"/>
    </row>
    <row r="19" spans="1:3" ht="13.9">
      <c r="A19" s="6" t="s">
        <v>13</v>
      </c>
      <c r="B19" s="9" t="s">
        <v>14</v>
      </c>
    </row>
    <row r="20" spans="1:3" ht="27">
      <c r="A20" s="7" t="s">
        <v>173</v>
      </c>
      <c r="B20" s="171"/>
    </row>
    <row r="21" spans="1:3" ht="27">
      <c r="A21" s="42" t="s">
        <v>174</v>
      </c>
      <c r="B21" s="10"/>
    </row>
    <row r="22" spans="1:3" ht="27">
      <c r="A22" s="7" t="s">
        <v>175</v>
      </c>
      <c r="B22" s="10"/>
    </row>
    <row r="23" spans="1:3">
      <c r="A23" s="170" t="s">
        <v>146</v>
      </c>
      <c r="B23" s="172">
        <v>24496</v>
      </c>
      <c r="C23" s="4" t="s">
        <v>176</v>
      </c>
    </row>
  </sheetData>
  <mergeCells count="2">
    <mergeCell ref="A6:B6"/>
    <mergeCell ref="A18:B18"/>
  </mergeCells>
  <dataValidations disablePrompts="1" count="1">
    <dataValidation type="list" allowBlank="1" showInputMessage="1" showErrorMessage="1" sqref="B12" xr:uid="{F5B93F73-54CD-4912-BFDE-8E39E03A91E5}">
      <formula1>"Outline,Hybrid,Detailed,Pre-App"</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48F4E-0B7B-4E4D-91EC-E434E1B9FF7C}">
  <dimension ref="A1:D54"/>
  <sheetViews>
    <sheetView zoomScale="85" zoomScaleNormal="85" workbookViewId="0">
      <selection activeCell="B7" sqref="B7"/>
    </sheetView>
  </sheetViews>
  <sheetFormatPr defaultColWidth="0" defaultRowHeight="13.8" customHeight="1" zeroHeight="1"/>
  <cols>
    <col min="1" max="1" width="7.19921875" style="21" customWidth="1"/>
    <col min="2" max="2" width="123.46484375" style="42" customWidth="1"/>
    <col min="3" max="3" width="0.53125" style="107" customWidth="1"/>
    <col min="4" max="4" width="60.53125" style="97" customWidth="1"/>
    <col min="5" max="16384" width="0" style="4" hidden="1"/>
  </cols>
  <sheetData>
    <row r="1" spans="1:4" ht="13.5"/>
    <row r="2" spans="1:4" s="19" customFormat="1" ht="13.9">
      <c r="A2" s="59"/>
      <c r="B2" s="39"/>
      <c r="C2" s="108"/>
      <c r="D2" s="98" t="s">
        <v>15</v>
      </c>
    </row>
    <row r="3" spans="1:4" ht="56.25" customHeight="1">
      <c r="A3" s="40">
        <v>1</v>
      </c>
      <c r="B3" s="41" t="s">
        <v>16</v>
      </c>
      <c r="C3" s="109"/>
      <c r="D3" s="99" t="s">
        <v>17</v>
      </c>
    </row>
    <row r="4" spans="1:4" ht="94.5">
      <c r="A4" s="59">
        <f>COUNTIFS($B$3:B4,"&lt;&gt;")</f>
        <v>2</v>
      </c>
      <c r="B4" s="156" t="s">
        <v>188</v>
      </c>
      <c r="C4" s="110"/>
      <c r="D4" s="99" t="s">
        <v>18</v>
      </c>
    </row>
    <row r="5" spans="1:4" ht="42" customHeight="1">
      <c r="A5" s="59">
        <f>COUNTIFS($B$3:B5,"&lt;&gt;")</f>
        <v>3</v>
      </c>
      <c r="B5" s="41" t="s">
        <v>19</v>
      </c>
      <c r="C5" s="109"/>
      <c r="D5" s="99"/>
    </row>
    <row r="6" spans="1:4" ht="20.100000000000001" customHeight="1">
      <c r="A6" s="32" t="s">
        <v>20</v>
      </c>
      <c r="B6" s="33"/>
      <c r="C6" s="111"/>
      <c r="D6" s="101"/>
    </row>
    <row r="7" spans="1:4" ht="159" customHeight="1">
      <c r="A7" s="40">
        <f>COUNTIFS($B$3:B7,"&lt;&gt;")</f>
        <v>4</v>
      </c>
      <c r="B7" s="156" t="s">
        <v>189</v>
      </c>
      <c r="C7" s="109"/>
      <c r="D7" s="99"/>
    </row>
    <row r="8" spans="1:4" ht="46.5" customHeight="1">
      <c r="A8" s="40">
        <f>COUNTIFS($B$3:B8,"&lt;&gt;")</f>
        <v>5</v>
      </c>
      <c r="B8" s="156" t="s">
        <v>21</v>
      </c>
      <c r="C8" s="109"/>
      <c r="D8" s="99" t="s">
        <v>18</v>
      </c>
    </row>
    <row r="9" spans="1:4" ht="31.05" customHeight="1">
      <c r="A9" s="40">
        <f>COUNTIFS($B$3:B9,"&lt;&gt;")</f>
        <v>6</v>
      </c>
      <c r="B9" s="156" t="s">
        <v>22</v>
      </c>
      <c r="C9" s="109"/>
      <c r="D9" s="99"/>
    </row>
    <row r="10" spans="1:4" ht="20.100000000000001" customHeight="1">
      <c r="A10" s="32" t="s">
        <v>23</v>
      </c>
      <c r="B10" s="33"/>
      <c r="C10" s="111"/>
      <c r="D10" s="101"/>
    </row>
    <row r="11" spans="1:4" ht="91.5" customHeight="1">
      <c r="A11" s="162">
        <f>COUNTIFS($B$3:B11,"&lt;&gt;")</f>
        <v>7</v>
      </c>
      <c r="B11" s="155" t="s">
        <v>190</v>
      </c>
      <c r="C11" s="112"/>
      <c r="D11" s="102"/>
    </row>
    <row r="12" spans="1:4" ht="52.5" customHeight="1">
      <c r="A12" s="40">
        <f>COUNTIFS($B$3:B12,"&lt;&gt;")</f>
        <v>8</v>
      </c>
      <c r="B12" s="41" t="s">
        <v>24</v>
      </c>
      <c r="C12" s="109"/>
      <c r="D12" s="99"/>
    </row>
    <row r="13" spans="1:4" ht="43.5" customHeight="1">
      <c r="A13" s="59">
        <f>COUNTIFS($B$3:B13,"&lt;&gt;")</f>
        <v>9</v>
      </c>
      <c r="B13" s="41" t="s">
        <v>25</v>
      </c>
      <c r="C13" s="109"/>
      <c r="D13" s="99"/>
    </row>
    <row r="14" spans="1:4" ht="20.100000000000001" customHeight="1">
      <c r="A14" s="32" t="s">
        <v>26</v>
      </c>
      <c r="B14" s="33"/>
      <c r="C14" s="111"/>
      <c r="D14" s="101"/>
    </row>
    <row r="15" spans="1:4" ht="50.25" customHeight="1">
      <c r="A15" s="59">
        <f>COUNTIFS($B$3:B15,"&lt;&gt;")</f>
        <v>10</v>
      </c>
      <c r="B15" s="57" t="s">
        <v>27</v>
      </c>
      <c r="C15" s="113"/>
      <c r="D15" s="103"/>
    </row>
    <row r="16" spans="1:4" ht="20.100000000000001" customHeight="1">
      <c r="A16" s="32" t="s">
        <v>28</v>
      </c>
      <c r="B16" s="33"/>
      <c r="C16" s="111"/>
      <c r="D16" s="101"/>
    </row>
    <row r="17" spans="1:4" ht="94.5">
      <c r="A17" s="59">
        <f>COUNTIFS($B$3:B17,"&lt;&gt;")</f>
        <v>11</v>
      </c>
      <c r="B17" s="41" t="s">
        <v>191</v>
      </c>
      <c r="C17" s="109"/>
      <c r="D17" s="99"/>
    </row>
    <row r="18" spans="1:4" ht="35.25" customHeight="1">
      <c r="A18" s="59">
        <f>COUNTIFS($B$3:B18,"&lt;&gt;")</f>
        <v>12</v>
      </c>
      <c r="B18" s="41" t="s">
        <v>29</v>
      </c>
      <c r="C18" s="109"/>
      <c r="D18" s="99"/>
    </row>
    <row r="19" spans="1:4" ht="20.100000000000001" customHeight="1">
      <c r="A19" s="32" t="s">
        <v>30</v>
      </c>
      <c r="B19" s="33"/>
      <c r="C19" s="111"/>
      <c r="D19" s="101"/>
    </row>
    <row r="20" spans="1:4" ht="88.5" customHeight="1">
      <c r="A20" s="59">
        <f>COUNTIFS($B$3:B20,"&lt;&gt;")</f>
        <v>13</v>
      </c>
      <c r="B20" s="41" t="s">
        <v>31</v>
      </c>
      <c r="C20" s="114"/>
      <c r="D20" s="104" t="s">
        <v>32</v>
      </c>
    </row>
    <row r="21" spans="1:4" ht="92" customHeight="1">
      <c r="A21" s="59">
        <f>COUNTIFS($B$3:B21,"&lt;&gt;")</f>
        <v>14</v>
      </c>
      <c r="B21" s="41" t="s">
        <v>192</v>
      </c>
      <c r="C21" s="109"/>
      <c r="D21" s="99"/>
    </row>
    <row r="22" spans="1:4" ht="20.100000000000001" customHeight="1">
      <c r="A22" s="32" t="s">
        <v>33</v>
      </c>
      <c r="B22" s="33"/>
      <c r="C22" s="111"/>
      <c r="D22" s="101"/>
    </row>
    <row r="23" spans="1:4" ht="52.05" customHeight="1">
      <c r="A23" s="59">
        <f>COUNTIFS($B$3:B23,"&lt;&gt;")</f>
        <v>15</v>
      </c>
      <c r="B23" s="41" t="s">
        <v>34</v>
      </c>
      <c r="C23" s="109"/>
      <c r="D23" s="99"/>
    </row>
    <row r="24" spans="1:4" ht="56.25" customHeight="1">
      <c r="A24" s="59">
        <f>COUNTIFS($B$3:B24,"&lt;&gt;")</f>
        <v>16</v>
      </c>
      <c r="B24" s="41" t="s">
        <v>35</v>
      </c>
      <c r="C24" s="109"/>
      <c r="D24" s="99"/>
    </row>
    <row r="25" spans="1:4" ht="225.5" customHeight="1">
      <c r="A25" s="59">
        <f>COUNTIFS($B$3:B25,"&lt;&gt;")</f>
        <v>17</v>
      </c>
      <c r="B25" s="41" t="s">
        <v>193</v>
      </c>
      <c r="C25" s="109"/>
      <c r="D25" s="99"/>
    </row>
    <row r="26" spans="1:4" ht="42.6" customHeight="1">
      <c r="A26" s="59">
        <f>COUNTIFS($B$3:B26,"&lt;&gt;")</f>
        <v>18</v>
      </c>
      <c r="B26" s="41" t="s">
        <v>36</v>
      </c>
      <c r="C26" s="109"/>
      <c r="D26" s="99"/>
    </row>
    <row r="27" spans="1:4" ht="20.100000000000001" customHeight="1">
      <c r="A27" s="32" t="s">
        <v>37</v>
      </c>
      <c r="B27" s="33"/>
      <c r="C27" s="111"/>
      <c r="D27" s="101"/>
    </row>
    <row r="28" spans="1:4" ht="63" customHeight="1">
      <c r="A28" s="59">
        <f>COUNTIFS($B$3:B28,"&lt;&gt;")</f>
        <v>19</v>
      </c>
      <c r="B28" s="41" t="s">
        <v>38</v>
      </c>
      <c r="C28" s="109"/>
      <c r="D28" s="99"/>
    </row>
    <row r="29" spans="1:4" ht="26.1" customHeight="1">
      <c r="A29" s="59">
        <f>COUNTIFS($B$3:B29,"&lt;&gt;")</f>
        <v>20</v>
      </c>
      <c r="B29" s="41" t="s">
        <v>39</v>
      </c>
      <c r="C29" s="109"/>
      <c r="D29" s="99"/>
    </row>
    <row r="30" spans="1:4" ht="20.100000000000001" customHeight="1">
      <c r="A30" s="32" t="s">
        <v>40</v>
      </c>
      <c r="B30" s="33"/>
      <c r="C30" s="111"/>
      <c r="D30" s="101"/>
    </row>
    <row r="31" spans="1:4" ht="84.75" customHeight="1">
      <c r="A31" s="59">
        <f>COUNTIFS($B$3:B31,"&lt;&gt;")</f>
        <v>21</v>
      </c>
      <c r="B31" s="156" t="s">
        <v>41</v>
      </c>
      <c r="C31" s="115"/>
      <c r="D31" s="105" t="s">
        <v>42</v>
      </c>
    </row>
    <row r="32" spans="1:4" ht="20.100000000000001" customHeight="1">
      <c r="A32" s="43" t="s">
        <v>43</v>
      </c>
      <c r="B32" s="33"/>
      <c r="C32" s="111"/>
      <c r="D32" s="101"/>
    </row>
    <row r="33" spans="1:4" ht="77.099999999999994" customHeight="1">
      <c r="A33" s="174">
        <f>COUNTIFS($B$3:B34,"&lt;&gt;")</f>
        <v>22</v>
      </c>
      <c r="B33" s="176" t="s">
        <v>44</v>
      </c>
      <c r="C33" s="116"/>
      <c r="D33" s="106" t="s">
        <v>45</v>
      </c>
    </row>
    <row r="34" spans="1:4" s="19" customFormat="1" ht="120.6" customHeight="1">
      <c r="A34" s="175"/>
      <c r="B34" s="177"/>
      <c r="C34" s="115"/>
      <c r="D34" s="105" t="s">
        <v>46</v>
      </c>
    </row>
    <row r="35" spans="1:4" ht="20.100000000000001" customHeight="1">
      <c r="A35" s="43" t="s">
        <v>47</v>
      </c>
      <c r="B35" s="33"/>
      <c r="C35" s="111"/>
      <c r="D35" s="101"/>
    </row>
    <row r="36" spans="1:4" ht="67.5">
      <c r="A36" s="40">
        <f>COUNTIFS($B$3:B37,"&lt;&gt;")</f>
        <v>23</v>
      </c>
      <c r="B36" s="156" t="s">
        <v>48</v>
      </c>
      <c r="C36" s="110"/>
      <c r="D36" s="100"/>
    </row>
    <row r="37" spans="1:4" ht="13.5">
      <c r="A37" s="152"/>
      <c r="B37" s="158"/>
      <c r="C37" s="117"/>
      <c r="D37" s="161"/>
    </row>
    <row r="38" spans="1:4" ht="13.5">
      <c r="B38" s="159"/>
      <c r="C38" s="117"/>
    </row>
    <row r="39" spans="1:4" ht="13.5">
      <c r="B39" s="160"/>
      <c r="C39" s="117"/>
    </row>
    <row r="40" spans="1:4" ht="13.5">
      <c r="B40" s="160"/>
      <c r="C40" s="117"/>
    </row>
    <row r="41" spans="1:4" ht="13.5">
      <c r="B41" s="160"/>
      <c r="C41" s="117"/>
    </row>
    <row r="42" spans="1:4" ht="13.5">
      <c r="B42" s="160"/>
      <c r="C42" s="117"/>
    </row>
    <row r="43" spans="1:4" ht="13.5">
      <c r="B43" s="160"/>
      <c r="C43" s="117"/>
    </row>
    <row r="44" spans="1:4" ht="13.5">
      <c r="B44" s="160"/>
      <c r="C44" s="117"/>
    </row>
    <row r="45" spans="1:4" ht="13.5">
      <c r="B45" s="160"/>
      <c r="C45" s="157"/>
    </row>
    <row r="46" spans="1:4" ht="13.5"/>
    <row r="47" spans="1:4" ht="13.5"/>
    <row r="48" spans="1:4" ht="13.5"/>
    <row r="49" ht="13.5"/>
    <row r="50" ht="13.5"/>
    <row r="51" ht="13.5"/>
    <row r="52" ht="13.5"/>
    <row r="53" ht="13.5"/>
    <row r="54" ht="13.5"/>
  </sheetData>
  <mergeCells count="2">
    <mergeCell ref="A33:A34"/>
    <mergeCell ref="B33:B34"/>
  </mergeCells>
  <hyperlinks>
    <hyperlink ref="D3" r:id="rId1" xr:uid="{A6BD1C3F-9EC0-4E0F-A9B2-202107BE6C0E}"/>
    <hyperlink ref="D4" r:id="rId2" xr:uid="{6E9A04B3-38CC-4BAB-AE27-8213EBE6F695}"/>
    <hyperlink ref="D8" r:id="rId3" xr:uid="{21DE13F4-4CBB-428A-B969-15C28314B0FC}"/>
    <hyperlink ref="D31" r:id="rId4" xr:uid="{47122722-54B2-41F2-B861-0D6640E4105E}"/>
    <hyperlink ref="D20" r:id="rId5" xr:uid="{00FE80AA-375C-4871-9EC0-080B1FDF3982}"/>
    <hyperlink ref="D33" r:id="rId6" xr:uid="{230A24F2-04C6-4B5E-A38A-3E0650C09617}"/>
    <hyperlink ref="D34" r:id="rId7" xr:uid="{C7C910EB-ADA8-4699-9B2F-8BC5F74EB59F}"/>
  </hyperlinks>
  <pageMargins left="0.25" right="0.25" top="0.75" bottom="0.75" header="0.3" footer="0.3"/>
  <pageSetup paperSize="9"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9"/>
  <sheetViews>
    <sheetView tabSelected="1" zoomScale="90" zoomScaleNormal="90" workbookViewId="0">
      <selection activeCell="D40" sqref="D40"/>
    </sheetView>
  </sheetViews>
  <sheetFormatPr defaultRowHeight="14.25"/>
  <cols>
    <col min="1" max="1" width="10.53125" style="12" customWidth="1"/>
    <col min="2" max="2" width="125" style="12" customWidth="1"/>
    <col min="3" max="3" width="36.53125" style="2" customWidth="1"/>
    <col min="4" max="4" width="55" style="2" customWidth="1"/>
    <col min="5" max="5" width="52.53125" style="1" customWidth="1"/>
    <col min="6" max="6" width="52.53125" customWidth="1"/>
    <col min="7" max="7" width="28.53125" customWidth="1"/>
    <col min="8" max="8" width="18" customWidth="1"/>
  </cols>
  <sheetData>
    <row r="1" spans="1:7" s="13" customFormat="1">
      <c r="A1" s="21"/>
      <c r="B1" s="21"/>
      <c r="C1" s="45"/>
      <c r="D1" s="45"/>
      <c r="E1" s="22"/>
    </row>
    <row r="2" spans="1:7" s="20" customFormat="1">
      <c r="A2" s="59"/>
      <c r="B2" s="59"/>
      <c r="C2" s="46"/>
      <c r="D2" s="46"/>
      <c r="E2" s="23"/>
    </row>
    <row r="3" spans="1:7" s="13" customFormat="1">
      <c r="A3" s="21"/>
      <c r="B3" s="21"/>
      <c r="C3" s="45"/>
      <c r="D3" s="45"/>
      <c r="E3" s="22"/>
    </row>
    <row r="4" spans="1:7" s="178" customFormat="1" ht="22.5">
      <c r="A4" s="178" t="s">
        <v>49</v>
      </c>
    </row>
    <row r="5" spans="1:7" s="55" customFormat="1" ht="22.9" thickBot="1"/>
    <row r="6" spans="1:7" s="13" customFormat="1" ht="33" customHeight="1" thickBot="1">
      <c r="A6" s="21"/>
      <c r="B6" s="65" t="s">
        <v>50</v>
      </c>
      <c r="C6" s="65" t="s">
        <v>51</v>
      </c>
      <c r="D6" s="68" t="s">
        <v>52</v>
      </c>
      <c r="E6" s="66" t="s">
        <v>53</v>
      </c>
      <c r="F6" s="67" t="s">
        <v>54</v>
      </c>
      <c r="G6" s="76" t="s">
        <v>55</v>
      </c>
    </row>
    <row r="7" spans="1:7" s="13" customFormat="1" ht="34.9" thickBot="1">
      <c r="A7" s="21"/>
      <c r="B7" s="94" t="s">
        <v>56</v>
      </c>
      <c r="C7" s="88" t="s">
        <v>57</v>
      </c>
      <c r="D7" s="96" t="s">
        <v>58</v>
      </c>
      <c r="E7" s="75" t="s">
        <v>135</v>
      </c>
      <c r="F7" s="70" t="s">
        <v>163</v>
      </c>
      <c r="G7" s="64" t="str">
        <f>IFERROR(#REF!,"")</f>
        <v/>
      </c>
    </row>
    <row r="8" spans="1:7" s="13" customFormat="1" ht="7.5" customHeight="1" thickBot="1">
      <c r="A8" s="21"/>
      <c r="B8" s="77"/>
      <c r="C8" s="78"/>
      <c r="D8" s="95"/>
      <c r="E8" s="80"/>
      <c r="F8" s="81"/>
      <c r="G8" s="82"/>
    </row>
    <row r="9" spans="1:7" s="13" customFormat="1">
      <c r="A9" s="21"/>
      <c r="B9" s="189" t="s">
        <v>59</v>
      </c>
      <c r="C9" s="200" t="s">
        <v>60</v>
      </c>
      <c r="D9" s="89" t="s">
        <v>61</v>
      </c>
      <c r="E9" s="71" t="s">
        <v>165</v>
      </c>
      <c r="F9" s="194" t="s">
        <v>164</v>
      </c>
      <c r="G9" s="54" t="str">
        <f>IFERROR(A61,"")&amp;","&amp;IFERROR(A62,"")</f>
        <v>2,3</v>
      </c>
    </row>
    <row r="10" spans="1:7" s="13" customFormat="1">
      <c r="A10" s="21"/>
      <c r="B10" s="190"/>
      <c r="C10" s="201"/>
      <c r="D10" s="90" t="s">
        <v>62</v>
      </c>
      <c r="E10" s="74" t="s">
        <v>165</v>
      </c>
      <c r="F10" s="195"/>
      <c r="G10" s="69" t="str">
        <f>IFERROR(#REF!,"")&amp;","&amp;IFERROR(A64,"")</f>
        <v>,4</v>
      </c>
    </row>
    <row r="11" spans="1:7" s="13" customFormat="1">
      <c r="A11" s="21"/>
      <c r="B11" s="190"/>
      <c r="C11" s="201"/>
      <c r="D11" s="90" t="s">
        <v>63</v>
      </c>
      <c r="E11" s="72" t="s">
        <v>165</v>
      </c>
      <c r="F11" s="195"/>
      <c r="G11" s="69" t="str">
        <f>IFERROR(A61,"")&amp;","&amp;IFERROR(A62,"")</f>
        <v>2,3</v>
      </c>
    </row>
    <row r="12" spans="1:7" s="13" customFormat="1">
      <c r="A12" s="21"/>
      <c r="B12" s="190"/>
      <c r="C12" s="202"/>
      <c r="D12" s="90" t="s">
        <v>64</v>
      </c>
      <c r="E12" s="72" t="s">
        <v>165</v>
      </c>
      <c r="F12" s="195"/>
      <c r="G12" s="69">
        <f>IFERROR(A76,"")</f>
        <v>11</v>
      </c>
    </row>
    <row r="13" spans="1:7" s="13" customFormat="1">
      <c r="A13" s="21"/>
      <c r="B13" s="190"/>
      <c r="C13" s="118" t="s">
        <v>65</v>
      </c>
      <c r="D13" s="90" t="s">
        <v>66</v>
      </c>
      <c r="E13" s="72" t="s">
        <v>165</v>
      </c>
      <c r="F13" s="195"/>
      <c r="G13" s="69" t="str">
        <f>IFERROR(A66,"")&amp;","&amp;IFERROR(A67,"")</f>
        <v>5,6</v>
      </c>
    </row>
    <row r="14" spans="1:7" s="13" customFormat="1">
      <c r="A14" s="21"/>
      <c r="B14" s="190"/>
      <c r="C14" s="180" t="s">
        <v>67</v>
      </c>
      <c r="D14" s="90" t="s">
        <v>68</v>
      </c>
      <c r="E14" s="72" t="s">
        <v>165</v>
      </c>
      <c r="F14" s="195"/>
      <c r="G14" s="69">
        <f>IFERROR(A69,"")</f>
        <v>7</v>
      </c>
    </row>
    <row r="15" spans="1:7" s="13" customFormat="1">
      <c r="A15" s="21"/>
      <c r="B15" s="190"/>
      <c r="C15" s="180"/>
      <c r="D15" s="90" t="s">
        <v>69</v>
      </c>
      <c r="E15" s="72" t="s">
        <v>165</v>
      </c>
      <c r="F15" s="195"/>
      <c r="G15" s="69">
        <f>IFERROR(A69,"")</f>
        <v>7</v>
      </c>
    </row>
    <row r="16" spans="1:7" s="13" customFormat="1">
      <c r="A16" s="21"/>
      <c r="B16" s="190"/>
      <c r="C16" s="180"/>
      <c r="D16" s="90" t="s">
        <v>70</v>
      </c>
      <c r="E16" s="72" t="s">
        <v>165</v>
      </c>
      <c r="F16" s="195"/>
      <c r="G16" s="69">
        <f>IFERROR(A70,"")</f>
        <v>8</v>
      </c>
    </row>
    <row r="17" spans="1:7" s="13" customFormat="1">
      <c r="A17" s="21"/>
      <c r="B17" s="190"/>
      <c r="C17" s="199" t="s">
        <v>71</v>
      </c>
      <c r="D17" s="90" t="s">
        <v>72</v>
      </c>
      <c r="E17" s="72" t="s">
        <v>128</v>
      </c>
      <c r="F17" s="195"/>
      <c r="G17" s="56"/>
    </row>
    <row r="18" spans="1:7" s="13" customFormat="1">
      <c r="A18" s="21"/>
      <c r="B18" s="190"/>
      <c r="C18" s="199"/>
      <c r="D18" s="90" t="s">
        <v>73</v>
      </c>
      <c r="E18" s="72" t="s">
        <v>134</v>
      </c>
      <c r="F18" s="195"/>
      <c r="G18" s="56">
        <f>IFERROR(A59,"")</f>
        <v>2</v>
      </c>
    </row>
    <row r="19" spans="1:7" s="13" customFormat="1">
      <c r="A19" s="21"/>
      <c r="B19" s="190"/>
      <c r="C19" s="199"/>
      <c r="D19" s="90" t="s">
        <v>74</v>
      </c>
      <c r="E19" s="72" t="s">
        <v>165</v>
      </c>
      <c r="F19" s="195"/>
      <c r="G19" s="56">
        <f>IFERROR(A80,"")</f>
        <v>14</v>
      </c>
    </row>
    <row r="20" spans="1:7" s="13" customFormat="1">
      <c r="A20" s="21"/>
      <c r="B20" s="190"/>
      <c r="C20" s="199"/>
      <c r="D20" s="90" t="s">
        <v>75</v>
      </c>
      <c r="E20" s="72" t="s">
        <v>165</v>
      </c>
      <c r="F20" s="195"/>
      <c r="G20" s="56">
        <f>IFERROR(A78,"")</f>
        <v>12</v>
      </c>
    </row>
    <row r="21" spans="1:7" s="13" customFormat="1">
      <c r="A21" s="21"/>
      <c r="B21" s="190"/>
      <c r="C21" s="91" t="s">
        <v>76</v>
      </c>
      <c r="D21" s="90" t="s">
        <v>77</v>
      </c>
      <c r="E21" s="72" t="s">
        <v>134</v>
      </c>
      <c r="F21" s="195"/>
      <c r="G21" s="56">
        <f>IFERROR(A79,"")</f>
        <v>13</v>
      </c>
    </row>
    <row r="22" spans="1:7" s="13" customFormat="1">
      <c r="A22" s="21"/>
      <c r="B22" s="190"/>
      <c r="C22" s="181" t="s">
        <v>78</v>
      </c>
      <c r="D22" s="90" t="s">
        <v>79</v>
      </c>
      <c r="E22" s="72" t="s">
        <v>162</v>
      </c>
      <c r="F22" s="195"/>
      <c r="G22" s="56">
        <f>IFERROR(A74,"")</f>
        <v>10</v>
      </c>
    </row>
    <row r="23" spans="1:7" s="13" customFormat="1">
      <c r="A23" s="21"/>
      <c r="B23" s="190"/>
      <c r="C23" s="187"/>
      <c r="D23" s="90" t="s">
        <v>80</v>
      </c>
      <c r="E23" s="72" t="s">
        <v>134</v>
      </c>
      <c r="F23" s="195"/>
      <c r="G23" s="56">
        <f>IFERROR(A74,"")</f>
        <v>10</v>
      </c>
    </row>
    <row r="24" spans="1:7" s="13" customFormat="1" ht="7.5" customHeight="1" thickBot="1">
      <c r="A24" s="21"/>
      <c r="B24" s="77"/>
      <c r="C24" s="78"/>
      <c r="D24" s="79"/>
      <c r="E24" s="80"/>
      <c r="F24" s="81"/>
      <c r="G24" s="82"/>
    </row>
    <row r="25" spans="1:7" s="13" customFormat="1">
      <c r="A25" s="21"/>
      <c r="B25" s="191" t="s">
        <v>81</v>
      </c>
      <c r="C25" s="186" t="s">
        <v>82</v>
      </c>
      <c r="D25" s="89" t="s">
        <v>83</v>
      </c>
      <c r="E25" s="71" t="s">
        <v>134</v>
      </c>
      <c r="F25" s="194" t="s">
        <v>164</v>
      </c>
      <c r="G25" s="142">
        <f>IFERROR(A66,"")</f>
        <v>5</v>
      </c>
    </row>
    <row r="26" spans="1:7" s="13" customFormat="1">
      <c r="A26" s="21"/>
      <c r="B26" s="192"/>
      <c r="C26" s="187"/>
      <c r="D26" s="90" t="s">
        <v>84</v>
      </c>
      <c r="E26" s="72" t="s">
        <v>165</v>
      </c>
      <c r="F26" s="195"/>
      <c r="G26" s="142">
        <f>IFERROR(A67,"")</f>
        <v>6</v>
      </c>
    </row>
    <row r="27" spans="1:7" s="13" customFormat="1">
      <c r="A27" s="21"/>
      <c r="B27" s="192"/>
      <c r="C27" s="181" t="s">
        <v>85</v>
      </c>
      <c r="D27" s="90" t="s">
        <v>86</v>
      </c>
      <c r="E27" s="72" t="s">
        <v>134</v>
      </c>
      <c r="F27" s="195"/>
      <c r="G27" s="142">
        <f>IFERROR(A67,"")</f>
        <v>6</v>
      </c>
    </row>
    <row r="28" spans="1:7" s="13" customFormat="1">
      <c r="A28" s="21"/>
      <c r="B28" s="192"/>
      <c r="C28" s="182"/>
      <c r="D28" s="90" t="s">
        <v>87</v>
      </c>
      <c r="E28" s="72" t="s">
        <v>134</v>
      </c>
      <c r="F28" s="195"/>
      <c r="G28" s="142">
        <f>IFERROR(A67,"")</f>
        <v>6</v>
      </c>
    </row>
    <row r="29" spans="1:7" s="13" customFormat="1" ht="14.65" thickBot="1">
      <c r="A29" s="21"/>
      <c r="B29" s="193"/>
      <c r="C29" s="183"/>
      <c r="D29" s="92" t="s">
        <v>88</v>
      </c>
      <c r="E29" s="73" t="s">
        <v>135</v>
      </c>
      <c r="F29" s="196"/>
      <c r="G29" s="142" t="str">
        <f>IFERROR(#REF!,"")</f>
        <v/>
      </c>
    </row>
    <row r="30" spans="1:7" s="13" customFormat="1" ht="7.5" customHeight="1" thickBot="1">
      <c r="A30" s="21"/>
      <c r="B30" s="83"/>
      <c r="C30" s="84"/>
      <c r="D30" s="85"/>
      <c r="E30" s="86"/>
      <c r="F30" s="87"/>
      <c r="G30" s="144"/>
    </row>
    <row r="31" spans="1:7" s="13" customFormat="1">
      <c r="A31" s="21"/>
      <c r="B31" s="192" t="s">
        <v>89</v>
      </c>
      <c r="C31" s="186" t="s">
        <v>90</v>
      </c>
      <c r="D31" s="93" t="s">
        <v>91</v>
      </c>
      <c r="E31" s="74" t="s">
        <v>135</v>
      </c>
      <c r="F31" s="195" t="s">
        <v>164</v>
      </c>
      <c r="G31" s="69" t="str">
        <f>IFERROR(#REF!,"")</f>
        <v/>
      </c>
    </row>
    <row r="32" spans="1:7" s="13" customFormat="1">
      <c r="A32" s="21"/>
      <c r="B32" s="192"/>
      <c r="C32" s="182"/>
      <c r="D32" s="90" t="s">
        <v>92</v>
      </c>
      <c r="E32" s="72" t="s">
        <v>162</v>
      </c>
      <c r="F32" s="195"/>
      <c r="G32" s="145" t="str">
        <f>IFERROR(#REF!,"")&amp;","&amp;IFERROR(A64,"")</f>
        <v>,4</v>
      </c>
    </row>
    <row r="33" spans="1:7" s="13" customFormat="1" ht="14.65" thickBot="1">
      <c r="A33" s="21"/>
      <c r="B33" s="193"/>
      <c r="C33" s="183"/>
      <c r="D33" s="92" t="s">
        <v>93</v>
      </c>
      <c r="E33" s="73" t="s">
        <v>134</v>
      </c>
      <c r="F33" s="196"/>
      <c r="G33" s="143">
        <f>IFERROR(A64,"")</f>
        <v>4</v>
      </c>
    </row>
    <row r="34" spans="1:7" s="13" customFormat="1" ht="14.65" thickBot="1">
      <c r="A34" s="21"/>
      <c r="B34" s="12"/>
      <c r="C34" s="2"/>
      <c r="D34" s="2"/>
      <c r="E34" s="1"/>
    </row>
    <row r="35" spans="1:7" s="13" customFormat="1" ht="14.65" thickBot="1">
      <c r="A35" s="21"/>
      <c r="B35" s="119" t="s">
        <v>94</v>
      </c>
      <c r="C35" s="120" t="s">
        <v>95</v>
      </c>
      <c r="D35" s="121" t="s">
        <v>96</v>
      </c>
      <c r="E35" s="122" t="s">
        <v>97</v>
      </c>
    </row>
    <row r="36" spans="1:7" s="13" customFormat="1">
      <c r="A36" s="21"/>
      <c r="B36" s="123" t="s">
        <v>98</v>
      </c>
      <c r="C36" s="124"/>
      <c r="D36" s="125" t="s">
        <v>135</v>
      </c>
      <c r="E36" s="126"/>
    </row>
    <row r="37" spans="1:7" s="13" customFormat="1">
      <c r="A37" s="21"/>
      <c r="B37" s="127" t="s">
        <v>99</v>
      </c>
      <c r="C37" s="128"/>
      <c r="D37" s="129">
        <f>'CO2 performance'!D11</f>
        <v>0.14276941971139084</v>
      </c>
      <c r="E37" s="130"/>
    </row>
    <row r="38" spans="1:7" s="13" customFormat="1">
      <c r="A38" s="21"/>
      <c r="B38" s="127" t="s">
        <v>100</v>
      </c>
      <c r="C38" s="128"/>
      <c r="D38" s="140">
        <v>795581</v>
      </c>
      <c r="E38" s="132"/>
    </row>
    <row r="39" spans="1:7" s="13" customFormat="1">
      <c r="A39" s="21"/>
      <c r="B39" s="133" t="s">
        <v>101</v>
      </c>
      <c r="C39" s="134"/>
      <c r="D39" s="141">
        <v>18.559999999999999</v>
      </c>
      <c r="E39" s="132"/>
    </row>
    <row r="40" spans="1:7" s="13" customFormat="1">
      <c r="A40" s="21"/>
      <c r="B40" s="133" t="s">
        <v>102</v>
      </c>
      <c r="C40" s="134"/>
      <c r="D40" s="141">
        <v>17700</v>
      </c>
      <c r="E40" s="132"/>
    </row>
    <row r="41" spans="1:7" s="13" customFormat="1">
      <c r="A41" s="21"/>
      <c r="B41" s="133" t="s">
        <v>103</v>
      </c>
      <c r="C41" s="134"/>
      <c r="D41" s="141">
        <v>97.2</v>
      </c>
      <c r="E41" s="132"/>
    </row>
    <row r="42" spans="1:7" s="13" customFormat="1">
      <c r="A42" s="21"/>
      <c r="B42" s="133" t="s">
        <v>104</v>
      </c>
      <c r="C42" s="134"/>
      <c r="D42" s="131" t="s">
        <v>159</v>
      </c>
      <c r="E42" s="132"/>
    </row>
    <row r="43" spans="1:7" s="13" customFormat="1">
      <c r="A43" s="21"/>
      <c r="B43" s="133" t="s">
        <v>105</v>
      </c>
      <c r="C43" s="134"/>
      <c r="D43" s="135" t="s">
        <v>160</v>
      </c>
      <c r="E43" s="132"/>
    </row>
    <row r="44" spans="1:7" s="13" customFormat="1">
      <c r="A44" s="21"/>
      <c r="B44" s="133" t="s">
        <v>106</v>
      </c>
      <c r="C44" s="134"/>
      <c r="D44" s="131" t="s">
        <v>160</v>
      </c>
      <c r="E44" s="132"/>
    </row>
    <row r="45" spans="1:7" s="13" customFormat="1">
      <c r="A45" s="21"/>
      <c r="B45" s="153" t="s">
        <v>107</v>
      </c>
      <c r="C45" s="134"/>
      <c r="D45" s="131" t="s">
        <v>160</v>
      </c>
      <c r="E45" s="132"/>
    </row>
    <row r="46" spans="1:7" s="13" customFormat="1">
      <c r="A46" s="21"/>
      <c r="B46" s="153" t="s">
        <v>108</v>
      </c>
      <c r="C46" s="134"/>
      <c r="D46" s="131">
        <v>199.54</v>
      </c>
      <c r="E46" s="132"/>
    </row>
    <row r="47" spans="1:7" s="13" customFormat="1">
      <c r="A47" s="21"/>
      <c r="B47" s="154" t="s">
        <v>109</v>
      </c>
      <c r="C47" s="151"/>
      <c r="D47" s="131">
        <v>6.82</v>
      </c>
      <c r="E47" s="132"/>
    </row>
    <row r="48" spans="1:7" s="13" customFormat="1" ht="30.75" customHeight="1" thickBot="1">
      <c r="A48" s="21"/>
      <c r="B48" s="136" t="s">
        <v>110</v>
      </c>
      <c r="C48" s="139"/>
      <c r="D48" s="197" t="s">
        <v>161</v>
      </c>
      <c r="E48" s="198"/>
    </row>
    <row r="49" spans="1:6" s="13" customFormat="1" ht="14.65" thickBot="1">
      <c r="A49" s="21"/>
      <c r="B49" s="137" t="s">
        <v>111</v>
      </c>
      <c r="C49" s="138"/>
      <c r="D49" s="184"/>
      <c r="E49" s="185"/>
    </row>
    <row r="50" spans="1:6" s="13" customFormat="1">
      <c r="A50" s="21"/>
      <c r="B50" s="21"/>
      <c r="C50" s="45"/>
      <c r="D50" s="45"/>
      <c r="E50" s="22"/>
    </row>
    <row r="51" spans="1:6" s="178" customFormat="1" ht="22.5">
      <c r="A51" s="178" t="s">
        <v>112</v>
      </c>
    </row>
    <row r="52" spans="1:6" s="3" customFormat="1" ht="13.5">
      <c r="A52" s="179" t="s">
        <v>113</v>
      </c>
      <c r="B52" s="12" t="s">
        <v>114</v>
      </c>
      <c r="C52" s="60" t="s">
        <v>115</v>
      </c>
      <c r="D52" s="60" t="s">
        <v>116</v>
      </c>
      <c r="E52" s="12" t="s">
        <v>117</v>
      </c>
    </row>
    <row r="53" spans="1:6" s="3" customFormat="1" ht="13.5">
      <c r="A53" s="179"/>
      <c r="B53" s="12" t="str">
        <f>CONCATENATE("Date: ",TEXT('Case details'!B7,"dd/mm/yy"))</f>
        <v>Date: 05/03/24</v>
      </c>
      <c r="C53" s="60" t="s">
        <v>118</v>
      </c>
      <c r="D53" s="60" t="s">
        <v>118</v>
      </c>
      <c r="E53" s="12" t="s">
        <v>118</v>
      </c>
    </row>
    <row r="54" spans="1:6" s="188" customFormat="1" ht="13.9">
      <c r="A54" s="188" t="s">
        <v>119</v>
      </c>
    </row>
    <row r="55" spans="1:6" s="3" customFormat="1" ht="13.9">
      <c r="A55" s="60"/>
      <c r="B55" s="63" t="str">
        <f>CONCATENATE('Case details'!B15," (",TEXT('Case details'!B16,"dd/mm/yyyy"),")")</f>
        <v>Energy Statement (30/11/2023)</v>
      </c>
      <c r="C55" s="60"/>
      <c r="D55" s="60"/>
      <c r="E55" s="12"/>
    </row>
    <row r="56" spans="1:6" s="188" customFormat="1" ht="13.9">
      <c r="A56" s="188" t="s">
        <v>120</v>
      </c>
    </row>
    <row r="57" spans="1:6" s="44" customFormat="1" ht="13.9">
      <c r="C57" s="47"/>
      <c r="D57" s="47"/>
    </row>
    <row r="58" spans="1:6" ht="67.5">
      <c r="A58" s="12">
        <v>1</v>
      </c>
      <c r="B58" s="17" t="s">
        <v>166</v>
      </c>
      <c r="C58" s="51"/>
      <c r="F58" s="51"/>
    </row>
    <row r="59" spans="1:6" ht="75" customHeight="1">
      <c r="A59" s="12">
        <f>COUNTIFS($B$58:B59,"&lt;&gt;")</f>
        <v>2</v>
      </c>
      <c r="B59" s="168" t="s">
        <v>167</v>
      </c>
      <c r="C59" s="51"/>
    </row>
    <row r="60" spans="1:6" s="188" customFormat="1" ht="13.5" customHeight="1">
      <c r="A60" s="188" t="s">
        <v>121</v>
      </c>
    </row>
    <row r="61" spans="1:6" ht="150.5" hidden="1" customHeight="1">
      <c r="A61" s="12">
        <f>COUNTIFS($B$58:B61,"&lt;&gt;")</f>
        <v>2</v>
      </c>
      <c r="B61" s="17"/>
      <c r="C61" s="51"/>
      <c r="D61" s="52" t="s">
        <v>122</v>
      </c>
      <c r="F61" s="49"/>
    </row>
    <row r="62" spans="1:6" ht="157.5" customHeight="1">
      <c r="A62" s="12">
        <f>COUNTIFS($B$58:B62,"&lt;&gt;")</f>
        <v>3</v>
      </c>
      <c r="B62" s="168" t="s">
        <v>179</v>
      </c>
      <c r="C62" s="51"/>
      <c r="F62" s="49"/>
    </row>
    <row r="63" spans="1:6" s="188" customFormat="1" ht="13.9">
      <c r="A63" s="188" t="s">
        <v>123</v>
      </c>
    </row>
    <row r="64" spans="1:6" ht="108">
      <c r="A64" s="12">
        <f>COUNTIFS($B$58:B64,"&lt;&gt;")</f>
        <v>4</v>
      </c>
      <c r="B64" s="168" t="s">
        <v>184</v>
      </c>
      <c r="F64" s="2"/>
    </row>
    <row r="65" spans="1:7" s="188" customFormat="1" ht="13.9">
      <c r="A65" s="188" t="s">
        <v>65</v>
      </c>
    </row>
    <row r="66" spans="1:7" ht="106.05" customHeight="1">
      <c r="A66" s="12">
        <f>COUNTIFS($B$58:B66,"&lt;&gt;")</f>
        <v>5</v>
      </c>
      <c r="B66" s="17" t="s">
        <v>180</v>
      </c>
      <c r="C66" s="52"/>
      <c r="F66" s="53"/>
    </row>
    <row r="67" spans="1:7" ht="229.5">
      <c r="A67" s="12">
        <f>COUNTIFS($B$58:B67,"&lt;&gt;")</f>
        <v>6</v>
      </c>
      <c r="B67" s="17" t="s">
        <v>187</v>
      </c>
      <c r="G67" s="2"/>
    </row>
    <row r="68" spans="1:7" s="188" customFormat="1" ht="13.9">
      <c r="A68" s="188" t="s">
        <v>124</v>
      </c>
    </row>
    <row r="69" spans="1:7" ht="148.5">
      <c r="A69" s="12">
        <f>COUNTIFS($B$58:B69,"&lt;&gt;")</f>
        <v>7</v>
      </c>
      <c r="B69" s="168" t="s">
        <v>185</v>
      </c>
      <c r="C69" s="51"/>
      <c r="F69" s="2"/>
    </row>
    <row r="70" spans="1:7" ht="108">
      <c r="A70" s="12">
        <f>COUNTIFS($B$58:B70,"&lt;&gt;")</f>
        <v>8</v>
      </c>
      <c r="B70" s="168" t="s">
        <v>186</v>
      </c>
      <c r="C70" s="51"/>
      <c r="D70" s="51"/>
      <c r="F70" s="51"/>
    </row>
    <row r="71" spans="1:7" s="26" customFormat="1">
      <c r="A71" s="61" t="s">
        <v>40</v>
      </c>
      <c r="B71" s="24"/>
      <c r="C71" s="48"/>
      <c r="D71" s="48"/>
      <c r="E71" s="25"/>
    </row>
    <row r="72" spans="1:7" ht="67.5">
      <c r="A72" s="12">
        <f>COUNTIFS($B$58:B72,"&lt;&gt;")</f>
        <v>9</v>
      </c>
      <c r="B72" s="168" t="s">
        <v>168</v>
      </c>
      <c r="C72" s="51"/>
    </row>
    <row r="73" spans="1:7" s="26" customFormat="1">
      <c r="A73" s="61" t="s">
        <v>125</v>
      </c>
      <c r="B73" s="24"/>
      <c r="C73" s="48"/>
      <c r="D73" s="48"/>
      <c r="E73" s="25"/>
    </row>
    <row r="74" spans="1:7" ht="112.05" customHeight="1">
      <c r="A74" s="12">
        <f>COUNTIFS($B$58:B74,"&lt;&gt;")</f>
        <v>10</v>
      </c>
      <c r="B74" s="168" t="s">
        <v>169</v>
      </c>
      <c r="C74" s="51"/>
      <c r="F74" s="51"/>
    </row>
    <row r="75" spans="1:7" s="150" customFormat="1">
      <c r="A75" s="61" t="s">
        <v>47</v>
      </c>
      <c r="B75" s="147"/>
      <c r="C75" s="148"/>
      <c r="D75" s="148"/>
      <c r="E75" s="149"/>
    </row>
    <row r="76" spans="1:7" ht="54">
      <c r="A76" s="12">
        <f>COUNTIFS($B$58:B76,"&lt;&gt;")</f>
        <v>11</v>
      </c>
      <c r="B76" s="168" t="s">
        <v>181</v>
      </c>
      <c r="C76" s="146"/>
      <c r="F76" s="49"/>
    </row>
    <row r="77" spans="1:7" s="26" customFormat="1">
      <c r="A77" s="61" t="s">
        <v>126</v>
      </c>
      <c r="B77" s="24"/>
      <c r="C77" s="48"/>
      <c r="D77" s="48"/>
      <c r="E77" s="25"/>
    </row>
    <row r="78" spans="1:7" ht="27">
      <c r="A78" s="12">
        <f>COUNTIFS($B$58:B78,"&lt;&gt;")</f>
        <v>12</v>
      </c>
      <c r="B78" s="168" t="s">
        <v>182</v>
      </c>
    </row>
    <row r="79" spans="1:7" ht="27.4">
      <c r="A79" s="12">
        <f>COUNTIFS($B$58:B79,"&lt;&gt;")</f>
        <v>13</v>
      </c>
      <c r="B79" s="168" t="s">
        <v>183</v>
      </c>
    </row>
    <row r="80" spans="1:7" ht="27">
      <c r="A80" s="12">
        <f>COUNTIFS($B$58:B80,"&lt;&gt;")</f>
        <v>14</v>
      </c>
      <c r="B80" s="168" t="s">
        <v>170</v>
      </c>
    </row>
    <row r="83" spans="1:5" s="35" customFormat="1">
      <c r="A83" s="32" t="s">
        <v>127</v>
      </c>
      <c r="B83" s="33"/>
      <c r="C83" s="50"/>
      <c r="D83" s="50"/>
      <c r="E83" s="34"/>
    </row>
    <row r="132" spans="2:2">
      <c r="B132" s="58" t="s">
        <v>128</v>
      </c>
    </row>
    <row r="133" spans="2:2">
      <c r="B133" s="58" t="s">
        <v>129</v>
      </c>
    </row>
    <row r="134" spans="2:2">
      <c r="B134" s="58" t="s">
        <v>130</v>
      </c>
    </row>
    <row r="135" spans="2:2">
      <c r="B135" s="58" t="s">
        <v>131</v>
      </c>
    </row>
    <row r="136" spans="2:2">
      <c r="B136" s="58" t="s">
        <v>132</v>
      </c>
    </row>
    <row r="137" spans="2:2">
      <c r="B137" s="58" t="s">
        <v>133</v>
      </c>
    </row>
    <row r="138" spans="2:2">
      <c r="B138" s="58" t="s">
        <v>134</v>
      </c>
    </row>
    <row r="139" spans="2:2">
      <c r="B139" s="58" t="s">
        <v>135</v>
      </c>
    </row>
  </sheetData>
  <mergeCells count="24">
    <mergeCell ref="A54:XFD54"/>
    <mergeCell ref="B9:B23"/>
    <mergeCell ref="B25:B29"/>
    <mergeCell ref="B31:B33"/>
    <mergeCell ref="F9:F23"/>
    <mergeCell ref="F25:F29"/>
    <mergeCell ref="D48:E48"/>
    <mergeCell ref="F31:F33"/>
    <mergeCell ref="C17:C20"/>
    <mergeCell ref="A51:XFD51"/>
    <mergeCell ref="C22:C23"/>
    <mergeCell ref="C9:C12"/>
    <mergeCell ref="A68:XFD68"/>
    <mergeCell ref="A65:XFD65"/>
    <mergeCell ref="A63:XFD63"/>
    <mergeCell ref="A60:XFD60"/>
    <mergeCell ref="A56:XFD56"/>
    <mergeCell ref="A4:XFD4"/>
    <mergeCell ref="A52:A53"/>
    <mergeCell ref="C14:C16"/>
    <mergeCell ref="C27:C29"/>
    <mergeCell ref="D49:E49"/>
    <mergeCell ref="C25:C26"/>
    <mergeCell ref="C31:C33"/>
  </mergeCells>
  <conditionalFormatting sqref="D36:D47">
    <cfRule type="cellIs" dxfId="22" priority="3" operator="equal">
      <formula>"TBC"</formula>
    </cfRule>
  </conditionalFormatting>
  <conditionalFormatting sqref="E7:E33">
    <cfRule type="containsText" dxfId="21" priority="77" operator="containsText" text="Received but items still outstanding">
      <formula>NOT(ISERROR(SEARCH("Received but items still outstanding",E7)))</formula>
    </cfRule>
    <cfRule type="containsText" dxfId="20" priority="78" operator="containsText" text="N/A">
      <formula>NOT(ISERROR(SEARCH("N/A",E7)))</formula>
    </cfRule>
    <cfRule type="containsText" dxfId="19" priority="79" operator="containsText" text="Not yet received">
      <formula>NOT(ISERROR(SEARCH("Not yet received",E7)))</formula>
    </cfRule>
    <cfRule type="containsText" dxfId="18" priority="80" operator="containsText" text="Received and nothing further required">
      <formula>NOT(ISERROR(SEARCH("Received and nothing further required",E7)))</formula>
    </cfRule>
  </conditionalFormatting>
  <conditionalFormatting sqref="E17">
    <cfRule type="cellIs" dxfId="17" priority="1" operator="equal">
      <formula>$B$135</formula>
    </cfRule>
    <cfRule type="cellIs" dxfId="16" priority="2" operator="equal">
      <formula>$B$132</formula>
    </cfRule>
    <cfRule type="cellIs" dxfId="15" priority="4" operator="equal">
      <formula>$B$137</formula>
    </cfRule>
    <cfRule type="cellIs" dxfId="14" priority="5" operator="equal">
      <formula>$B$136</formula>
    </cfRule>
    <cfRule type="cellIs" dxfId="13" priority="6" operator="equal">
      <formula>$B$134</formula>
    </cfRule>
    <cfRule type="cellIs" dxfId="12" priority="7" operator="equal">
      <formula>$B$133</formula>
    </cfRule>
  </conditionalFormatting>
  <conditionalFormatting sqref="E25:E28">
    <cfRule type="cellIs" dxfId="11" priority="35" operator="equal">
      <formula>$B$137</formula>
    </cfRule>
    <cfRule type="cellIs" dxfId="10" priority="36" operator="equal">
      <formula>$B$136</formula>
    </cfRule>
    <cfRule type="cellIs" dxfId="9" priority="37" operator="equal">
      <formula>$B$134</formula>
    </cfRule>
    <cfRule type="cellIs" dxfId="8" priority="38" operator="equal">
      <formula>$B$133</formula>
    </cfRule>
  </conditionalFormatting>
  <conditionalFormatting sqref="E26:E33">
    <cfRule type="cellIs" dxfId="7" priority="9" operator="equal">
      <formula>$B$137</formula>
    </cfRule>
    <cfRule type="cellIs" dxfId="6" priority="10" operator="equal">
      <formula>$B$136</formula>
    </cfRule>
    <cfRule type="cellIs" dxfId="5" priority="11" operator="equal">
      <formula>$B$134</formula>
    </cfRule>
    <cfRule type="cellIs" dxfId="4" priority="12" operator="equal">
      <formula>$B$133</formula>
    </cfRule>
  </conditionalFormatting>
  <conditionalFormatting sqref="F7:F15 F25 F31:F32">
    <cfRule type="containsText" dxfId="3" priority="8" operator="containsText" text="Potential Non-Compliance-Pending Information">
      <formula>NOT(ISERROR(SEARCH("Potential Non-Compliance-Pending Information",F7)))</formula>
    </cfRule>
    <cfRule type="containsText" dxfId="2" priority="25" operator="containsText" text="Potential Compliance-Pending Information">
      <formula>NOT(ISERROR(SEARCH("Potential Compliance-Pending Information",F7)))</formula>
    </cfRule>
    <cfRule type="beginsWith" dxfId="1" priority="26" operator="beginsWith" text="Non-compliant">
      <formula>LEFT(F7,LEN("Non-compliant"))="Non-compliant"</formula>
    </cfRule>
    <cfRule type="beginsWith" dxfId="0" priority="27" operator="beginsWith" text="Compliant">
      <formula>LEFT(F7,LEN("Compliant"))="Compliant"</formula>
    </cfRule>
  </conditionalFormatting>
  <dataValidations count="4">
    <dataValidation type="list" allowBlank="1" showInputMessage="1" showErrorMessage="1" sqref="E7:E16 E18:E33" xr:uid="{D5D20D32-F606-4E11-899F-5AC92ACD8A67}">
      <formula1>"Received and nothing further required,Received but items still outstanding, Not yet received - applicant to submit and provide reference ---&gt;,N/A"</formula1>
    </dataValidation>
    <dataValidation type="list" allowBlank="1" showInputMessage="1" showErrorMessage="1" sqref="E17" xr:uid="{DDD70110-F077-40E1-9428-DBD78E35DFA2}">
      <formula1>$B$132:$B$139</formula1>
    </dataValidation>
    <dataValidation type="list" allowBlank="1" showInputMessage="1" showErrorMessage="1" sqref="F7:F33" xr:uid="{2B626800-347C-422A-93D4-D799CD951AE8}">
      <formula1>"Compliant,Potential Compliance-Pending Information,Potential Non-Compliance-Pending Information,Non-compliant"</formula1>
    </dataValidation>
    <dataValidation type="list" allowBlank="1" showInputMessage="1" showErrorMessage="1" sqref="C48:E48" xr:uid="{E7D4A00A-BC82-43FC-B6A6-ACBBB3583D47}">
      <formula1>"Received and Under Separate Consultation,Not Received"</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7"/>
  <sheetViews>
    <sheetView workbookViewId="0">
      <selection activeCell="B7" sqref="B7:B10"/>
    </sheetView>
  </sheetViews>
  <sheetFormatPr defaultColWidth="9.19921875" defaultRowHeight="14.25"/>
  <cols>
    <col min="1" max="1" width="22.19921875" style="13" customWidth="1"/>
    <col min="2" max="2" width="31.46484375" style="13" customWidth="1"/>
    <col min="3" max="4" width="20.53125" style="13" customWidth="1"/>
    <col min="5" max="5" width="15.46484375" style="13" customWidth="1"/>
    <col min="6" max="6" width="25.796875" style="13" hidden="1" customWidth="1"/>
    <col min="7" max="7" width="26.46484375" style="13" hidden="1" customWidth="1"/>
    <col min="8" max="9" width="25.796875" style="13" hidden="1" customWidth="1"/>
    <col min="10" max="16384" width="9.19921875" style="13"/>
  </cols>
  <sheetData>
    <row r="1" spans="1:9">
      <c r="E1" s="206" t="s">
        <v>136</v>
      </c>
    </row>
    <row r="2" spans="1:9" s="20" customFormat="1">
      <c r="E2" s="207"/>
    </row>
    <row r="4" spans="1:9" ht="20.65">
      <c r="A4" s="173" t="s">
        <v>177</v>
      </c>
      <c r="B4" s="173"/>
      <c r="C4" s="6"/>
      <c r="D4" s="6"/>
      <c r="F4" s="173" t="s">
        <v>147</v>
      </c>
      <c r="G4" s="173"/>
      <c r="H4" s="6"/>
      <c r="I4" s="6"/>
    </row>
    <row r="5" spans="1:9" ht="29.25">
      <c r="A5" s="204" t="str">
        <f>IF('Energy Comments'!E17='Energy Comments'!B134,"SAP 2012",IF('Energy Comments'!E17='Energy Comments'!B137,"SAP 2012",IF(OR('Energy Comments'!E17='Energy Comments'!B132,'Energy Comments'!B135='Energy Comments'!E17),"SAP 10.2","SAP 10")))</f>
        <v>SAP 10.2</v>
      </c>
      <c r="B5" s="62" t="s">
        <v>137</v>
      </c>
      <c r="C5" s="203" t="s">
        <v>138</v>
      </c>
      <c r="D5" s="203"/>
      <c r="F5" s="204" t="str">
        <f>A5</f>
        <v>SAP 10.2</v>
      </c>
      <c r="G5" s="62" t="s">
        <v>137</v>
      </c>
      <c r="H5" s="203" t="s">
        <v>138</v>
      </c>
      <c r="I5" s="203"/>
    </row>
    <row r="6" spans="1:9">
      <c r="A6" s="205"/>
      <c r="B6" s="62" t="s">
        <v>139</v>
      </c>
      <c r="C6" s="62" t="s">
        <v>139</v>
      </c>
      <c r="D6" s="62" t="s">
        <v>140</v>
      </c>
      <c r="F6" s="205"/>
      <c r="G6" s="62" t="s">
        <v>139</v>
      </c>
      <c r="H6" s="62" t="s">
        <v>139</v>
      </c>
      <c r="I6" s="62" t="s">
        <v>140</v>
      </c>
    </row>
    <row r="7" spans="1:9" ht="40.5" customHeight="1">
      <c r="A7" s="27" t="s">
        <v>141</v>
      </c>
      <c r="B7" s="163">
        <v>325.7</v>
      </c>
      <c r="C7" s="164"/>
      <c r="D7" s="28"/>
      <c r="F7" s="27" t="s">
        <v>142</v>
      </c>
      <c r="G7" s="16"/>
      <c r="H7" s="28"/>
      <c r="I7" s="28"/>
    </row>
    <row r="8" spans="1:9" ht="21" customHeight="1">
      <c r="A8" s="27" t="s">
        <v>143</v>
      </c>
      <c r="B8" s="163">
        <v>292.2</v>
      </c>
      <c r="C8" s="163">
        <f>B7-B8</f>
        <v>33.5</v>
      </c>
      <c r="D8" s="36">
        <f>C8/$B$7</f>
        <v>0.10285538839422782</v>
      </c>
      <c r="F8" s="27" t="s">
        <v>143</v>
      </c>
      <c r="G8" s="16"/>
      <c r="H8" s="16">
        <f>G7-G8</f>
        <v>0</v>
      </c>
      <c r="I8" s="36" t="e">
        <f>H8/$H$7</f>
        <v>#DIV/0!</v>
      </c>
    </row>
    <row r="9" spans="1:9" ht="21" customHeight="1">
      <c r="A9" s="27" t="s">
        <v>144</v>
      </c>
      <c r="B9" s="163">
        <v>292.2</v>
      </c>
      <c r="C9" s="163">
        <f>B8-B9</f>
        <v>0</v>
      </c>
      <c r="D9" s="36">
        <f>C9/$B$7</f>
        <v>0</v>
      </c>
      <c r="F9" s="27" t="s">
        <v>144</v>
      </c>
      <c r="G9" s="16"/>
      <c r="H9" s="16">
        <f>G8-G9</f>
        <v>0</v>
      </c>
      <c r="I9" s="36" t="e">
        <f t="shared" ref="I9:I11" si="0">H9/$H$7</f>
        <v>#DIV/0!</v>
      </c>
    </row>
    <row r="10" spans="1:9" ht="21" customHeight="1">
      <c r="A10" s="27" t="s">
        <v>145</v>
      </c>
      <c r="B10" s="163">
        <v>279.2</v>
      </c>
      <c r="C10" s="163">
        <f>B9-B10</f>
        <v>13</v>
      </c>
      <c r="D10" s="36">
        <f>C10/$B$7</f>
        <v>3.9914031317163035E-2</v>
      </c>
      <c r="F10" s="27" t="s">
        <v>145</v>
      </c>
      <c r="G10" s="16"/>
      <c r="H10" s="16">
        <f>G9-G10</f>
        <v>0</v>
      </c>
      <c r="I10" s="36" t="e">
        <f t="shared" si="0"/>
        <v>#DIV/0!</v>
      </c>
    </row>
    <row r="11" spans="1:9" ht="21" customHeight="1">
      <c r="A11" s="29" t="s">
        <v>146</v>
      </c>
      <c r="B11" s="165"/>
      <c r="C11" s="163">
        <f>SUM(C8:C10)</f>
        <v>46.5</v>
      </c>
      <c r="D11" s="36">
        <f>C11/$B$7</f>
        <v>0.14276941971139084</v>
      </c>
      <c r="F11" s="29" t="s">
        <v>146</v>
      </c>
      <c r="G11" s="30"/>
      <c r="H11" s="16">
        <f>SUM(H8:H10)</f>
        <v>0</v>
      </c>
      <c r="I11" s="36" t="e">
        <f t="shared" si="0"/>
        <v>#DIV/0!</v>
      </c>
    </row>
    <row r="14" spans="1:9" ht="20.65">
      <c r="A14" s="173" t="s">
        <v>178</v>
      </c>
      <c r="B14" s="173"/>
      <c r="F14" s="173" t="s">
        <v>148</v>
      </c>
      <c r="G14" s="173"/>
    </row>
    <row r="15" spans="1:9" ht="30">
      <c r="A15" s="31"/>
      <c r="B15" s="18" t="s">
        <v>149</v>
      </c>
      <c r="C15" s="18" t="s">
        <v>150</v>
      </c>
      <c r="F15" s="31"/>
      <c r="G15" s="18" t="s">
        <v>149</v>
      </c>
      <c r="H15" s="18" t="s">
        <v>150</v>
      </c>
    </row>
    <row r="16" spans="1:9" ht="15">
      <c r="A16" s="14" t="s">
        <v>151</v>
      </c>
      <c r="B16" s="166">
        <f>B10</f>
        <v>279.2</v>
      </c>
      <c r="C16" s="167">
        <f>B16*95*30</f>
        <v>795720</v>
      </c>
      <c r="F16" s="14" t="s">
        <v>151</v>
      </c>
      <c r="G16" s="15">
        <f>G10</f>
        <v>0</v>
      </c>
      <c r="H16" s="15">
        <f>G16*95*30</f>
        <v>0</v>
      </c>
    </row>
    <row r="17" spans="1:8" ht="15">
      <c r="A17" s="14" t="s">
        <v>152</v>
      </c>
      <c r="B17" s="166">
        <f>SUM(B16:B16)</f>
        <v>279.2</v>
      </c>
      <c r="C17" s="167">
        <f>SUM(C16:C16)</f>
        <v>795720</v>
      </c>
      <c r="F17" s="14" t="s">
        <v>152</v>
      </c>
      <c r="G17" s="15">
        <f>SUM(G16:G16)</f>
        <v>0</v>
      </c>
      <c r="H17" s="15">
        <f>SUM(H16:H16)</f>
        <v>0</v>
      </c>
    </row>
  </sheetData>
  <mergeCells count="9">
    <mergeCell ref="E1:E2"/>
    <mergeCell ref="F4:G4"/>
    <mergeCell ref="F5:F6"/>
    <mergeCell ref="H5:I5"/>
    <mergeCell ref="A14:B14"/>
    <mergeCell ref="A4:B4"/>
    <mergeCell ref="C5:D5"/>
    <mergeCell ref="A5:A6"/>
    <mergeCell ref="F14:G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Case details</vt:lpstr>
      <vt:lpstr>Pre-application advice</vt:lpstr>
      <vt:lpstr>Energy Comments</vt:lpstr>
      <vt:lpstr>CO2 performance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2022-01-28T17:23:13Z</dcterms:created>
  <dcterms:modified xsi:type="dcterms:W3CDTF">2024-03-25T16:46:29Z</dcterms:modified>
  <cp:category/>
  <cp:contentStatus/>
</cp:coreProperties>
</file>