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Dropbox (Scotch Partners)\Scotch Projects\1 Museum Street - 5259\04 - SP Documents\1 - Reports\2023 Planning\WLCA and CES\September 2023\"/>
    </mc:Choice>
  </mc:AlternateContent>
  <xr:revisionPtr revIDLastSave="0" documentId="13_ncr:1_{8BEE3EDB-C08C-49EB-BF8E-148A0F367215}" xr6:coauthVersionLast="47" xr6:coauthVersionMax="47" xr10:uidLastSave="{00000000-0000-0000-0000-000000000000}"/>
  <bookViews>
    <workbookView xWindow="-51720" yWindow="-2610" windowWidth="51840" windowHeight="21120" firstSheet="2"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4" i="11" l="1"/>
  <c r="H215" i="11"/>
  <c r="H202" i="11"/>
  <c r="H203" i="11"/>
  <c r="H204" i="11"/>
  <c r="H205" i="11"/>
  <c r="H206" i="11"/>
  <c r="H207" i="11"/>
  <c r="H208" i="11"/>
  <c r="H209" i="11"/>
  <c r="H210" i="11"/>
  <c r="H211" i="11"/>
  <c r="H212" i="11"/>
  <c r="H213" i="11"/>
  <c r="H201" i="11"/>
  <c r="I177" i="11"/>
  <c r="I135" i="11"/>
  <c r="I134" i="11"/>
  <c r="I133" i="11"/>
  <c r="I68" i="11"/>
  <c r="I159" i="11"/>
  <c r="I160" i="11"/>
  <c r="I162" i="11"/>
  <c r="I163" i="11"/>
  <c r="I164" i="11"/>
  <c r="I165" i="11"/>
  <c r="I166" i="11"/>
  <c r="I167" i="11"/>
  <c r="I168" i="11"/>
  <c r="I169" i="11"/>
  <c r="I170" i="11"/>
  <c r="I158" i="11"/>
  <c r="I99" i="11" l="1"/>
  <c r="I148" i="11"/>
  <c r="I147" i="11"/>
  <c r="I139" i="11" l="1"/>
  <c r="I70" i="11"/>
  <c r="I56" i="11"/>
  <c r="I86" i="11"/>
  <c r="H86" i="11"/>
  <c r="I153" i="11"/>
  <c r="I150" i="11"/>
  <c r="I149" i="11"/>
  <c r="I146" i="11"/>
  <c r="I145" i="11"/>
  <c r="I144" i="11"/>
  <c r="I121" i="11"/>
  <c r="I109" i="11"/>
  <c r="I101" i="11"/>
  <c r="I100" i="11"/>
  <c r="I93" i="11"/>
  <c r="I92" i="11"/>
  <c r="I89" i="11"/>
  <c r="I88" i="11"/>
  <c r="I85" i="11"/>
  <c r="I84" i="11"/>
  <c r="I82" i="11"/>
  <c r="I79" i="11"/>
  <c r="I77" i="11"/>
  <c r="I75" i="11"/>
  <c r="I69" i="11"/>
  <c r="I67" i="11"/>
  <c r="I64" i="11"/>
  <c r="I63" i="11"/>
  <c r="I61" i="11"/>
  <c r="I58" i="11"/>
  <c r="S100" i="9" l="1"/>
  <c r="D188" i="11" l="1"/>
  <c r="E26" i="11"/>
  <c r="E25" i="11"/>
  <c r="D26" i="11"/>
  <c r="D25" i="11"/>
  <c r="C26" i="11"/>
  <c r="C25" i="11"/>
  <c r="E44" i="9"/>
  <c r="E43" i="9"/>
  <c r="D44" i="9"/>
  <c r="D43" i="9"/>
  <c r="C44" i="9"/>
  <c r="C43" i="9"/>
  <c r="D26" i="10"/>
  <c r="C26" i="10"/>
  <c r="E26" i="10"/>
  <c r="E25" i="10"/>
  <c r="D25" i="10"/>
  <c r="C25" i="10"/>
  <c r="S83" i="10"/>
  <c r="N121" i="9" l="1"/>
  <c r="O121" i="9"/>
  <c r="F217" i="11" l="1"/>
  <c r="I104" i="10"/>
  <c r="F104" i="10"/>
  <c r="S203" i="11"/>
  <c r="F121" i="9" l="1"/>
  <c r="S103" i="10"/>
  <c r="S120" i="9"/>
  <c r="T217" i="11"/>
  <c r="S216" i="11"/>
  <c r="O217" i="11"/>
  <c r="G217" i="11"/>
  <c r="D76" i="10" l="1"/>
  <c r="I76" i="10"/>
  <c r="H76" i="10"/>
  <c r="I188" i="11"/>
  <c r="H188" i="11"/>
  <c r="I92" i="9"/>
  <c r="H92" i="9"/>
  <c r="D92" i="9"/>
  <c r="S212" i="11" l="1"/>
  <c r="S215" i="11"/>
  <c r="S214" i="11"/>
  <c r="S213" i="11"/>
  <c r="S210" i="11"/>
  <c r="L121" i="9" l="1"/>
  <c r="S101" i="9" l="1"/>
  <c r="S102" i="9"/>
  <c r="S103" i="9"/>
  <c r="S104" i="9"/>
  <c r="S105" i="9"/>
  <c r="S106" i="9"/>
  <c r="S107" i="9"/>
  <c r="S108" i="9"/>
  <c r="S109" i="9"/>
  <c r="S110" i="9"/>
  <c r="S111" i="9"/>
  <c r="S112" i="9"/>
  <c r="S113" i="9"/>
  <c r="S114" i="9"/>
  <c r="S115" i="9"/>
  <c r="S116" i="9"/>
  <c r="S117" i="9"/>
  <c r="S118" i="9"/>
  <c r="S119" i="9"/>
  <c r="I93" i="9"/>
  <c r="H93" i="9"/>
  <c r="D93" i="9"/>
  <c r="I189" i="11"/>
  <c r="H189" i="11"/>
  <c r="D189"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197" i="11"/>
  <c r="S198" i="11"/>
  <c r="S199" i="11"/>
  <c r="S200" i="11"/>
  <c r="S202" i="11"/>
  <c r="S204" i="11"/>
  <c r="S205" i="11"/>
  <c r="S206" i="11"/>
  <c r="S207" i="11"/>
  <c r="S208" i="11"/>
  <c r="S209" i="11"/>
  <c r="S211" i="11"/>
  <c r="S196" i="11"/>
  <c r="P217" i="11"/>
  <c r="Q217" i="11"/>
  <c r="Q218" i="11" s="1"/>
  <c r="R217" i="11"/>
  <c r="R218" i="11" s="1"/>
  <c r="N217" i="11"/>
  <c r="N218" i="11" s="1"/>
  <c r="L217" i="11"/>
  <c r="J217" i="11"/>
  <c r="J218" i="11" s="1"/>
  <c r="I217" i="11"/>
  <c r="I218" i="11" s="1"/>
  <c r="H217" i="11"/>
  <c r="F218" i="11"/>
  <c r="E217" i="11"/>
  <c r="E218" i="11" s="1"/>
  <c r="D40" i="9" l="1"/>
  <c r="D41" i="9" s="1"/>
  <c r="E22" i="10"/>
  <c r="E23" i="10" s="1"/>
  <c r="D105" i="10"/>
  <c r="C23" i="10"/>
  <c r="D22" i="10"/>
  <c r="D23" i="10" s="1"/>
  <c r="D122" i="9"/>
  <c r="C40" i="9"/>
  <c r="C41" i="9" s="1"/>
  <c r="E40" i="9"/>
  <c r="E41" i="9" s="1"/>
  <c r="P218" i="11"/>
  <c r="H22" i="11"/>
  <c r="H34" i="9" s="1"/>
  <c r="H218" i="11"/>
  <c r="S104" i="10"/>
  <c r="S105" i="10" s="1"/>
  <c r="S121" i="9"/>
  <c r="S122" i="9" s="1"/>
  <c r="O122" i="9"/>
  <c r="H40" i="9"/>
  <c r="H41" i="9" s="1"/>
  <c r="G122" i="9"/>
  <c r="F40" i="9"/>
  <c r="F41" i="9" s="1"/>
  <c r="T122" i="9"/>
  <c r="I40" i="9"/>
  <c r="I41" i="9" s="1"/>
  <c r="G22" i="11"/>
  <c r="G34" i="9" s="1"/>
  <c r="G218" i="11"/>
  <c r="T218" i="11"/>
  <c r="I22" i="11"/>
  <c r="I34" i="9" s="1"/>
  <c r="O105" i="10"/>
  <c r="G105" i="10"/>
  <c r="F22" i="10"/>
  <c r="F23" i="10" s="1"/>
  <c r="T105" i="10"/>
  <c r="C105" i="10"/>
  <c r="K105" i="10"/>
  <c r="L105" i="10"/>
  <c r="G23" i="10"/>
  <c r="O218" i="11"/>
  <c r="L218" i="11"/>
  <c r="C122" i="9"/>
  <c r="N122" i="9"/>
  <c r="J122" i="9"/>
  <c r="I23" i="10"/>
  <c r="H22" i="10"/>
  <c r="H23" i="10" s="1"/>
  <c r="I23" i="11" l="1"/>
  <c r="I35" i="9" s="1"/>
  <c r="H23" i="11"/>
  <c r="H35" i="9" s="1"/>
  <c r="G23" i="11"/>
  <c r="G35" i="9" s="1"/>
  <c r="I77" i="10"/>
  <c r="H77" i="10"/>
  <c r="D77" i="10"/>
  <c r="D217" i="11" l="1"/>
  <c r="C22" i="11" s="1"/>
  <c r="C217" i="11"/>
  <c r="C34" i="9" l="1"/>
  <c r="C218" i="11"/>
  <c r="D218" i="11"/>
  <c r="C23" i="11" l="1"/>
  <c r="C35" i="9" s="1"/>
  <c r="K217" i="11"/>
  <c r="D22" i="11" s="1"/>
  <c r="S201" i="11"/>
  <c r="S217" i="11" s="1"/>
  <c r="D23" i="11" l="1"/>
  <c r="D35" i="9" s="1"/>
  <c r="D34" i="9"/>
  <c r="F22" i="11"/>
  <c r="E22" i="11"/>
  <c r="E34" i="9" s="1"/>
  <c r="K218" i="11"/>
  <c r="S218" i="11"/>
  <c r="F23" i="11" l="1"/>
  <c r="F35" i="9" s="1"/>
  <c r="F34" i="9"/>
  <c r="E23" i="11"/>
  <c r="E35" i="9" s="1"/>
</calcChain>
</file>

<file path=xl/sharedStrings.xml><?xml version="1.0" encoding="utf-8"?>
<sst xmlns="http://schemas.openxmlformats.org/spreadsheetml/2006/main" count="990" uniqueCount="424">
  <si>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</si>
  <si>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</si>
  <si>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</si>
  <si>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</si>
  <si>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</si>
  <si>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</si>
  <si>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</si>
  <si>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</si>
  <si>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</si>
  <si>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</si>
  <si>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</si>
  <si>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</si>
  <si>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</si>
  <si>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</si>
  <si>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</si>
  <si>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</si>
  <si>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</si>
  <si>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</si>
  <si>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</si>
  <si>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</si>
  <si>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</si>
  <si>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</si>
  <si>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</si>
  <si>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</si>
  <si>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</si>
  <si>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</si>
  <si>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</si>
  <si>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</si>
  <si>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</si>
  <si>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</si>
  <si>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</si>
  <si>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</si>
  <si>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</si>
  <si>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</si>
  <si>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</si>
  <si>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</si>
  <si>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</si>
  <si>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</si>
  <si>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</si>
  <si>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</si>
  <si>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</si>
  <si>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</si>
  <si>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</si>
  <si>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</si>
  <si>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</si>
  <si>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</si>
  <si>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</si>
  <si>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</si>
  <si>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</si>
  <si>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</si>
  <si>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</si>
  <si>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</si>
  <si>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</si>
  <si>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</si>
  <si>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</si>
  <si>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</si>
  <si>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</si>
  <si>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</si>
  <si>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</si>
  <si>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</si>
  <si>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</si>
  <si>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</si>
  <si>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</si>
  <si>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</si>
  <si>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</si>
  <si>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</si>
  <si>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</si>
  <si>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</si>
  <si>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</si>
  <si>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</si>
  <si>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</si>
  <si>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</si>
  <si>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</si>
  <si>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</si>
  <si>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</si>
  <si>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</si>
  <si>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</si>
  <si>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</si>
  <si>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</si>
  <si>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</si>
  <si>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</si>
  <si>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</si>
  <si>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</si>
  <si>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</si>
  <si>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</si>
  <si>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</si>
  <si>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</si>
  <si>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</si>
  <si>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</si>
  <si>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</si>
  <si>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</si>
  <si>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</si>
  <si>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</si>
  <si>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</si>
  <si>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</si>
  <si>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</si>
  <si>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</si>
  <si>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</si>
  <si>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</si>
  <si>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</si>
  <si>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</si>
  <si>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</si>
  <si>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</si>
  <si>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</si>
  <si>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</si>
  <si>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</si>
  <si>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</si>
  <si>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</si>
  <si>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</si>
  <si>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</si>
  <si>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</si>
  <si>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</si>
  <si>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</si>
  <si>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</si>
  <si>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</si>
  <si>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</si>
  <si>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</si>
  <si>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</si>
  <si>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</si>
  <si>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</si>
  <si>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</si>
  <si>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</si>
  <si>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</si>
  <si>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</si>
  <si>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</si>
  <si>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</si>
  <si>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</si>
  <si>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</si>
  <si>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</si>
  <si>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</si>
  <si>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</si>
  <si>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</si>
  <si>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</si>
  <si>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</si>
  <si>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</si>
  <si>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</si>
  <si>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</si>
  <si>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</si>
  <si>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</si>
  <si>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</si>
  <si>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</si>
  <si>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</si>
  <si>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</si>
  <si>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</si>
  <si>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</si>
  <si>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</si>
  <si>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</si>
  <si>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</si>
  <si>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</si>
  <si>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</si>
  <si>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</si>
  <si>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</si>
  <si>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</si>
  <si>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</si>
  <si>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</si>
  <si>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</si>
  <si>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</si>
  <si>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</si>
  <si>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</si>
  <si>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</si>
  <si>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</si>
  <si>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</si>
  <si>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</si>
  <si>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</si>
  <si>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</si>
  <si>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</si>
  <si>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</si>
  <si>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</si>
  <si>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</si>
  <si>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</si>
  <si>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</si>
  <si>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</si>
  <si>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</si>
  <si>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</si>
  <si>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</si>
  <si>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</si>
  <si>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</si>
  <si>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</si>
  <si>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</si>
  <si>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</si>
  <si>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</si>
  <si>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</si>
  <si>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</si>
  <si>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</si>
  <si>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</si>
  <si>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</si>
  <si>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</si>
  <si>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</si>
  <si>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</si>
  <si>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</si>
  <si>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</si>
  <si>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</si>
  <si>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</si>
  <si>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</si>
  <si>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</si>
  <si>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</si>
  <si>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</si>
  <si>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</si>
  <si>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</si>
  <si>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</si>
  <si>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</si>
  <si>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</si>
  <si>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</si>
  <si>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</si>
  <si>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</si>
  <si>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</si>
  <si>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</si>
  <si>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</si>
  <si>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</si>
  <si>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</si>
  <si>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</si>
  <si>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</si>
  <si>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</si>
  <si>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</si>
  <si>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</si>
  <si>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</si>
  <si>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</si>
  <si>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</si>
  <si>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</si>
  <si>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</si>
  <si>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</si>
  <si>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</si>
  <si>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</si>
  <si>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</si>
  <si>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</si>
  <si>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</si>
  <si>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</si>
  <si>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</si>
  <si>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</si>
  <si>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</si>
  <si>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</si>
  <si>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</si>
  <si>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</si>
  <si>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</si>
  <si>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</si>
  <si>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</si>
  <si>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</si>
  <si>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</si>
  <si>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</si>
  <si>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</si>
  <si>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</si>
  <si>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</si>
  <si>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</si>
  <si>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</si>
  <si>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</si>
  <si>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</si>
  <si>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</si>
  <si>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</si>
  <si>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</si>
  <si>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</si>
  <si>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</si>
  <si>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</si>
  <si>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</si>
  <si>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</si>
  <si>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</si>
  <si>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</si>
  <si>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</si>
  <si>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</si>
  <si>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</si>
  <si>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</si>
  <si>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</si>
  <si>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</si>
  <si>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</si>
  <si>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</si>
  <si>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</si>
  <si>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</si>
  <si>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</si>
  <si>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</si>
  <si>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</si>
  <si>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</si>
  <si>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</si>
  <si>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</si>
  <si>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</si>
  <si>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</si>
  <si>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</si>
  <si>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</si>
  <si>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</si>
  <si>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</si>
  <si>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</si>
  <si>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</si>
  <si>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</si>
  <si>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</si>
  <si>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</si>
  <si>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</si>
  <si>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</si>
  <si>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</si>
  <si>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</si>
  <si>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</si>
  <si>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</si>
  <si>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</si>
  <si>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</si>
  <si>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</si>
  <si>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</si>
  <si>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</si>
  <si>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</si>
  <si>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</si>
  <si>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</si>
  <si>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</si>
  <si>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Scotch Partners</t>
  </si>
  <si>
    <t>OneClick LCA</t>
  </si>
  <si>
    <t>OneClickLCA</t>
  </si>
  <si>
    <t>Vine Lane</t>
  </si>
  <si>
    <t>Demolition of existing buildings and redevelopment to provide a single new building rising to 5 storeys, providing market residential units with a flexible town centre use (Class E) at ground level.</t>
  </si>
  <si>
    <t>Reinforcement rebar</t>
  </si>
  <si>
    <t>Readymix concrete C40/50</t>
  </si>
  <si>
    <t>Structural steel profiles</t>
  </si>
  <si>
    <t>Intumescent coating</t>
  </si>
  <si>
    <t>Precast concrete paver</t>
  </si>
  <si>
    <t>Extensive green roof system</t>
  </si>
  <si>
    <t>Painted aluminium louvres</t>
  </si>
  <si>
    <t>Waterproofing membrane</t>
  </si>
  <si>
    <t>Precast concrete staircase</t>
  </si>
  <si>
    <t>Precast concrete external wall</t>
  </si>
  <si>
    <t>Glassfibre reinforced concrete</t>
  </si>
  <si>
    <t>Red Brick</t>
  </si>
  <si>
    <t>Readymix concrete C32/40</t>
  </si>
  <si>
    <t>Lightweight concrete block</t>
  </si>
  <si>
    <t>Gypsum plasterboard</t>
  </si>
  <si>
    <t xml:space="preserve">Rock wool insulation panels </t>
  </si>
  <si>
    <t xml:space="preserve">Single leaf concrete cladding panels </t>
  </si>
  <si>
    <t>Flexible tile adhesive</t>
  </si>
  <si>
    <t>Masonry mortar</t>
  </si>
  <si>
    <t>Exterior aluminium doors</t>
  </si>
  <si>
    <t>Aluminium framed glazed doors</t>
  </si>
  <si>
    <t>Concrete block wall</t>
  </si>
  <si>
    <t>Water-borne interior paint</t>
  </si>
  <si>
    <t>Emulsion matt paint</t>
  </si>
  <si>
    <t>Foam backed vinyl</t>
  </si>
  <si>
    <t>Satin finish paint</t>
  </si>
  <si>
    <t>Hot water heater</t>
  </si>
  <si>
    <t>Acrylic bathtub</t>
  </si>
  <si>
    <t>Porcelain sink</t>
  </si>
  <si>
    <t>Porcelain WC kit</t>
  </si>
  <si>
    <t>LED lighting</t>
  </si>
  <si>
    <t>Single- flow controlled mechanical ventilation unit</t>
  </si>
  <si>
    <t>Electric heated towel rail</t>
  </si>
  <si>
    <t>Pre-insulated round ductwork</t>
  </si>
  <si>
    <t>Fan coil unit</t>
  </si>
  <si>
    <t>Sewage water drainage piping network</t>
  </si>
  <si>
    <t>Smoke detector</t>
  </si>
  <si>
    <t>Underfloor heating system</t>
  </si>
  <si>
    <t>Electric heat pump</t>
  </si>
  <si>
    <t>Sprinkler system</t>
  </si>
  <si>
    <t>Pipesystem hot and cold water supply</t>
  </si>
  <si>
    <t>60 years / 0%</t>
  </si>
  <si>
    <t>30 years / 0%</t>
  </si>
  <si>
    <t>20 years / 0%</t>
  </si>
  <si>
    <t>30 years / 1%</t>
  </si>
  <si>
    <t>25 years / 1%</t>
  </si>
  <si>
    <t>10 years / 2%</t>
  </si>
  <si>
    <t>30 years / 6%</t>
  </si>
  <si>
    <t>45 years / 2%</t>
  </si>
  <si>
    <t>35 years / 0%</t>
  </si>
  <si>
    <t>Concrete crushed to aggegate</t>
  </si>
  <si>
    <t>Steel recycling</t>
  </si>
  <si>
    <t>Landfill</t>
  </si>
  <si>
    <t>Aluminium recycling</t>
  </si>
  <si>
    <t>Gypsum recycling</t>
  </si>
  <si>
    <t>Concrete crushed to aggregate</t>
  </si>
  <si>
    <t>concrete crushed to aggregate</t>
  </si>
  <si>
    <t>Metal containing product recycling</t>
  </si>
  <si>
    <t/>
  </si>
  <si>
    <t>TM54</t>
  </si>
  <si>
    <t>Specification of 70% GGBS in substructure, compared to 20% GGBS (RICS recommendation)</t>
  </si>
  <si>
    <t>Class C3 and E</t>
  </si>
  <si>
    <t>R32</t>
  </si>
  <si>
    <t>Steel balcony</t>
  </si>
  <si>
    <t>Gypsum Plaster</t>
  </si>
  <si>
    <t>Electric operated passenger elevator</t>
  </si>
  <si>
    <t>Electricity distribution system</t>
  </si>
  <si>
    <t>Electromagnetic door holders</t>
  </si>
  <si>
    <t>Kitchen cabinet</t>
  </si>
  <si>
    <t>Stainless steel sink</t>
  </si>
  <si>
    <t>Kitchen faucets</t>
  </si>
  <si>
    <t>Communication cable</t>
  </si>
  <si>
    <t>Output module</t>
  </si>
  <si>
    <t>Audible signalling device</t>
  </si>
  <si>
    <t>Brass faucets</t>
  </si>
  <si>
    <t>Autonomous fire alarm system</t>
  </si>
  <si>
    <t>Metallic electrical equipment box</t>
  </si>
  <si>
    <t>Multimedia box</t>
  </si>
  <si>
    <t>Indicator light push button</t>
  </si>
  <si>
    <t>PVC resin pipes</t>
  </si>
  <si>
    <t>Electrical control panel</t>
  </si>
  <si>
    <t>Power supply</t>
  </si>
  <si>
    <t>Copper data cable</t>
  </si>
  <si>
    <t>20 years / 1%</t>
  </si>
  <si>
    <t>landfill</t>
  </si>
  <si>
    <t>Timber incinceration</t>
  </si>
  <si>
    <t>20 years / 6%</t>
  </si>
  <si>
    <t>15 years / 0%</t>
  </si>
  <si>
    <t>25 years / 0%</t>
  </si>
  <si>
    <t>35 years / 1%</t>
  </si>
  <si>
    <t>Flooring Screed</t>
  </si>
  <si>
    <t>Concrete/ cement crushed to aggegate</t>
  </si>
  <si>
    <t>Glasswool insulation panels</t>
  </si>
  <si>
    <t>Specification of 80% recycled steel compared to 20% (RICS recommendation)</t>
  </si>
  <si>
    <t xml:space="preserve">Increase material efficiency </t>
  </si>
  <si>
    <t xml:space="preserve">Specify lower embodied carbon façade </t>
  </si>
  <si>
    <t>Internal QA Process, including third party review from consultant not part of the project team. OneClickLCA QA process for completeness and plausability against benchmarks. Previous application peer reviewed by third party consultant. All recommendations picked up as part of this application.
This has been third-party peer reviewed by GreenGage Environmental, please see Appendix of report for certification.</t>
  </si>
  <si>
    <t>96.87% coverage of the cost plan has been accounted for in the assessment</t>
  </si>
  <si>
    <t>Wooden door with wooden frame</t>
  </si>
  <si>
    <t>Timber Incineration</t>
  </si>
  <si>
    <t>Doors with wooden frame</t>
  </si>
  <si>
    <t>Soil</t>
  </si>
  <si>
    <t>Brick/ stone crushed to aggregate</t>
  </si>
  <si>
    <t>Glass wool insulation</t>
  </si>
  <si>
    <t>Laminated ply bench</t>
  </si>
  <si>
    <t>12 years / 0%</t>
  </si>
  <si>
    <t>Timber incineraton</t>
  </si>
  <si>
    <t>Glue laminated timber</t>
  </si>
  <si>
    <t xml:space="preserve">Self levelling mortar </t>
  </si>
  <si>
    <t>Used in backfill</t>
  </si>
  <si>
    <t>Glass fibre reinforcement</t>
  </si>
  <si>
    <t>10 years / 0%</t>
  </si>
  <si>
    <t>Plywood board</t>
  </si>
  <si>
    <r>
      <t>Module A perfor</t>
    </r>
    <r>
      <rPr>
        <sz val="10"/>
        <rFont val="Arial"/>
        <family val="2"/>
      </rPr>
      <t>ms marginally</t>
    </r>
    <r>
      <rPr>
        <sz val="10"/>
        <color theme="1"/>
        <rFont val="Arial"/>
        <family val="2"/>
      </rPr>
      <t xml:space="preserve"> outside the benchmarks by 55kgCO2e/m2. This is will be reduced in the next work stage to be within the benchmarks through increasing material efficiency where possible, and specifying lower emobdied carbon products. Module B-C is also outside the benchmarks, resulting in A-C being outside. This will be reduced through design and material specification in the next workstage. It should be noted that Module B3 is much higher due to using the OneClickLCA output rather than the benchmarks suggested by the GLA guidance, which would result in a reduction of 21kgC20e/m2GIA and would result in Module B-C being within the benchmarks. </t>
    </r>
  </si>
  <si>
    <t>Specification of 50% GGBS in superstructure, compared to 20% GGBS (RICS recommendation)</t>
  </si>
  <si>
    <t>TBD</t>
  </si>
  <si>
    <t>Brick / Stone used in backfill</t>
  </si>
  <si>
    <t>Mortar used in backfill</t>
  </si>
  <si>
    <t>Reduction in refrigerant charge by 20%</t>
  </si>
  <si>
    <t>Extensive analysis the retention and redevelopment options for Selkirk House has been undertaken and can be found in the Retention and Redevelopment Options and Whole Life Carbon Comparison report submitted with this application. Further details can be found in Clarifications and Responses on Demolition Justification including Pre-redevelopment Audit and Retention options appraisal. 
Vine Lane building sits on the site of Selkirk House although there are no existing buildings on this part of the site. The basement slab and foundation raft of Selkirk House is being retained, part of which sits beneath the Vine Lane plot. The application scheme also retains and refurbishes the majority of the West Central Street block.</t>
  </si>
  <si>
    <t xml:space="preserve">9% of the existing structure on the site of the VL block is retained as basement for 1 Museum Street.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</si>
</sst>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quot;kg&quot;"/>
    <numFmt numFmtId="165" formatCode="##,##0\ &quot;kg CO2e/m2 GIA&quot;"/>
    <numFmt numFmtId="166" formatCode="##,##0\ &quot;kg CO2e&quot;"/>
    <numFmt numFmtId="167" formatCode="##,##0\ &quot;kg/m2 GIA&quot;"/>
    <numFmt numFmtId="168" formatCode="0.000"/>
  </numFmts>
  <fonts count="44"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495">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8"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7"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7"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7"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7" fontId="4" fillId="12" borderId="41" xfId="0" applyNumberFormat="1" applyFont="1" applyFill="1" applyBorder="1" applyAlignment="1">
      <alignment horizontal="center" vertical="center" wrapText="1"/>
    </xf>
    <xf numFmtId="167"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4" fontId="4" fillId="9" borderId="3" xfId="0" applyNumberFormat="1" applyFont="1" applyFill="1" applyBorder="1" applyAlignment="1" applyProtection="1">
      <alignment horizontal="center" vertical="center"/>
      <protection locked="0"/>
    </xf>
    <xf numFmtId="3" fontId="4" fillId="9" borderId="3" xfId="0" applyNumberFormat="1" applyFont="1" applyFill="1" applyBorder="1" applyAlignment="1" applyProtection="1">
      <alignment horizontal="center" vertical="center"/>
      <protection locked="0"/>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0" fillId="7" borderId="41" xfId="0" applyFill="1" applyBorder="1" applyAlignment="1" applyProtection="1">
      <alignment horizontal="center" vertical="center"/>
      <protection locked="0"/>
    </xf>
    <xf numFmtId="0" fontId="14" fillId="0" borderId="0" xfId="0" applyFont="1"/>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41" xfId="0" applyFill="1" applyBorder="1" applyAlignment="1" applyProtection="1">
      <alignment horizont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0" xfId="0" applyFont="1" applyFill="1" applyAlignment="1">
      <alignment horizontal="left" vertical="center" wrapText="1"/>
    </xf>
    <xf numFmtId="0" fontId="1" fillId="8" borderId="25" xfId="0" applyFont="1" applyFill="1" applyBorder="1" applyAlignment="1">
      <alignment horizontal="left"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0" fillId="9" borderId="1" xfId="0" applyFill="1" applyBorder="1" applyAlignment="1" applyProtection="1">
      <alignment horizontal="left" vertical="center"/>
      <protection locked="0"/>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2" xfId="0" applyFont="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4" fillId="0" borderId="0" xfId="0" applyFont="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1" fillId="8" borderId="24" xfId="0" applyFont="1" applyFill="1" applyBorder="1" applyAlignment="1">
      <alignment horizontal="left" vertical="center" wrapText="1"/>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3" fontId="0" fillId="9" borderId="1" xfId="0" applyNumberFormat="1" applyFill="1" applyBorder="1" applyAlignment="1" applyProtection="1">
      <alignment horizontal="left" vertical="center"/>
      <protection locked="0"/>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4" fillId="9" borderId="1" xfId="0" applyFont="1" applyFill="1" applyBorder="1" applyAlignment="1" applyProtection="1">
      <alignment horizontal="left" vertical="center" wrapText="1"/>
      <protection locked="0"/>
    </xf>
    <xf numFmtId="0" fontId="4" fillId="9" borderId="1" xfId="0" applyFont="1" applyFill="1" applyBorder="1" applyAlignment="1" applyProtection="1">
      <alignment horizontal="left" vertical="center"/>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8" fontId="0" fillId="5" borderId="18" xfId="0" applyNumberFormat="1" applyFill="1" applyBorder="1" applyAlignment="1">
      <alignment horizontal="center" vertical="center"/>
    </xf>
    <xf numFmtId="168" fontId="0" fillId="5" borderId="22" xfId="0" applyNumberFormat="1" applyFill="1" applyBorder="1" applyAlignment="1">
      <alignment horizontal="center" vertical="center"/>
    </xf>
    <xf numFmtId="168" fontId="0" fillId="5" borderId="19" xfId="0" applyNumberFormat="1" applyFill="1" applyBorder="1" applyAlignment="1">
      <alignment horizontal="center" vertical="center"/>
    </xf>
    <xf numFmtId="168" fontId="0" fillId="5" borderId="24" xfId="0" applyNumberFormat="1" applyFill="1" applyBorder="1" applyAlignment="1">
      <alignment horizontal="center" vertical="center"/>
    </xf>
    <xf numFmtId="168" fontId="0" fillId="5" borderId="0" xfId="0" applyNumberFormat="1" applyFill="1" applyAlignment="1">
      <alignment horizontal="center" vertical="center"/>
    </xf>
    <xf numFmtId="168" fontId="0" fillId="5" borderId="25" xfId="0" applyNumberFormat="1" applyFill="1" applyBorder="1" applyAlignment="1">
      <alignment horizontal="center" vertical="center"/>
    </xf>
    <xf numFmtId="168" fontId="0" fillId="5" borderId="20" xfId="0" applyNumberFormat="1" applyFill="1" applyBorder="1" applyAlignment="1">
      <alignment horizontal="center" vertical="center"/>
    </xf>
    <xf numFmtId="168" fontId="0" fillId="5" borderId="23" xfId="0" applyNumberFormat="1" applyFill="1" applyBorder="1" applyAlignment="1">
      <alignment horizontal="center" vertical="center"/>
    </xf>
    <xf numFmtId="168" fontId="0" fillId="5" borderId="21" xfId="0" applyNumberFormat="1" applyFill="1" applyBorder="1" applyAlignment="1">
      <alignment horizontal="center" vertical="center"/>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0" fillId="11" borderId="1" xfId="0" applyFill="1" applyBorder="1" applyAlignment="1" applyProtection="1">
      <alignment horizontal="left" vertical="center"/>
      <protection locked="0"/>
    </xf>
    <xf numFmtId="0" fontId="0" fillId="11" borderId="1" xfId="0" applyFill="1" applyBorder="1" applyAlignment="1" applyProtection="1">
      <alignment horizontal="left" vertical="center" wrapText="1"/>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 fillId="10" borderId="25"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xf numFmtId="0" fontId="1" fillId="2" borderId="0" xfId="0" applyFont="1" applyFill="1" applyAlignment="1">
      <alignment horizontal="right"/>
    </xf>
    <xf numFmtId="0" fontId="1" fillId="2" borderId="0" xfId="0" applyFont="1" applyFill="1" applyAlignment="1">
      <alignment horizontal="left" vertical="center"/>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1" fillId="10" borderId="1" xfId="0" applyFont="1" applyFill="1" applyBorder="1" applyAlignment="1">
      <alignment horizontal="left" vertical="center"/>
    </xf>
    <xf numFmtId="14" fontId="0" fillId="11" borderId="1" xfId="0" applyNumberFormat="1"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0" fillId="13" borderId="41"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 fillId="10" borderId="0" xfId="0" applyFont="1" applyFill="1" applyAlignment="1">
      <alignment horizontal="left" vertical="center" wrapText="1"/>
    </xf>
    <xf numFmtId="0" fontId="1" fillId="10" borderId="23" xfId="0" applyFont="1" applyFill="1" applyBorder="1" applyAlignment="1">
      <alignment horizontal="left" vertical="center" wrapText="1"/>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1" fillId="10" borderId="1" xfId="0" applyFont="1" applyFill="1" applyBorder="1" applyAlignment="1">
      <alignment horizontal="right" vertical="center" wrapText="1"/>
    </xf>
  </cellXfs>
  <cellStyles count="2">
    <cellStyle name="Hyperlink" xfId="1" builtinId="8"/>
    <cellStyle name="Normal" xfId="0" builtinId="0"/>
  </cellStyles>
  <dxfs count="0"/>
  <tableStyles count="0" defaultTableStyle="TableStyleMedium2" defaultPivotStyle="PivotStyleLight16"/>
  <colors>
    <mruColors>
      <color rgb="FF99CCFF"/>
      <color rgb="FF6699FF"/>
      <color rgb="FFCCCCFF"/>
      <color rgb="FF009999"/>
      <color rgb="FF33CCCC"/>
      <color rgb="FF00CC99"/>
      <color rgb="FF660066"/>
      <color rgb="FFCCECFF"/>
      <color rgb="FF008080"/>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889000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203200</xdr:rowOff>
        </xdr:from>
        <xdr:to>
          <xdr:col>3</xdr:col>
          <xdr:colOff>1803400</xdr:colOff>
          <xdr:row>17</xdr:row>
          <xdr:rowOff>146050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704850</xdr:colOff>
          <xdr:row>17</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209550</xdr:colOff>
          <xdr:row>18</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355600</xdr:rowOff>
        </xdr:from>
        <xdr:to>
          <xdr:col>3</xdr:col>
          <xdr:colOff>1403350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2457450</xdr:colOff>
          <xdr:row>16</xdr:row>
          <xdr:rowOff>355600</xdr:rowOff>
        </xdr:from>
        <xdr:to>
          <xdr:col>4</xdr:col>
          <xdr:colOff>869950</xdr:colOff>
          <xdr:row>18</xdr:row>
          <xdr:rowOff>88900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RowHeight="12.5" x14ac:dyDescent="0.25"/>
  <cols>
    <col min="2" max="2" width="40" customWidth="1"/>
    <col min="3" max="3" width="64.453125" style="46" customWidth="1"/>
  </cols>
  <sheetData>
    <row r="3" spans="2:3" ht="13" x14ac:dyDescent="0.3">
      <c r="B3" s="50" t="s">
        <v>0</v>
      </c>
    </row>
    <row r="5" spans="2:3" ht="13" x14ac:dyDescent="0.3">
      <c r="B5" s="183" t="s">
        <v>1</v>
      </c>
      <c r="C5" s="184" t="s">
        <v>2</v>
      </c>
    </row>
    <row r="6" spans="2:3" ht="25" x14ac:dyDescent="0.25">
      <c r="B6" s="188" t="s">
        <v>3</v>
      </c>
      <c r="C6" s="185" t="s">
        <v>4</v>
      </c>
    </row>
    <row r="7" spans="2:3" x14ac:dyDescent="0.25">
      <c r="B7" s="189"/>
      <c r="C7" s="181" t="s">
        <v>5</v>
      </c>
    </row>
    <row r="8" spans="2:3" x14ac:dyDescent="0.25">
      <c r="B8" s="190" t="s">
        <v>6</v>
      </c>
      <c r="C8" s="181" t="s">
        <v>7</v>
      </c>
    </row>
    <row r="9" spans="2:3" ht="25" x14ac:dyDescent="0.25">
      <c r="B9" s="190"/>
      <c r="C9" s="181" t="s">
        <v>8</v>
      </c>
    </row>
    <row r="10" spans="2:3" x14ac:dyDescent="0.25">
      <c r="B10" s="190"/>
      <c r="C10" s="181" t="s">
        <v>9</v>
      </c>
    </row>
    <row r="11" spans="2:3" ht="25" x14ac:dyDescent="0.25">
      <c r="B11" s="190"/>
      <c r="C11" s="181" t="s">
        <v>10</v>
      </c>
    </row>
    <row r="12" spans="2:3" x14ac:dyDescent="0.25">
      <c r="B12" s="190"/>
      <c r="C12" s="181" t="s">
        <v>11</v>
      </c>
    </row>
    <row r="13" spans="2:3" x14ac:dyDescent="0.25">
      <c r="B13" s="190"/>
      <c r="C13" s="181" t="s">
        <v>12</v>
      </c>
    </row>
    <row r="14" spans="2:3" x14ac:dyDescent="0.25">
      <c r="B14" s="190"/>
      <c r="C14" s="181" t="s">
        <v>13</v>
      </c>
    </row>
    <row r="15" spans="2:3" ht="25" x14ac:dyDescent="0.25">
      <c r="B15" s="190"/>
      <c r="C15" s="181" t="s">
        <v>14</v>
      </c>
    </row>
    <row r="16" spans="2:3" ht="25" x14ac:dyDescent="0.25">
      <c r="B16" s="190"/>
      <c r="C16" s="181" t="s">
        <v>15</v>
      </c>
    </row>
    <row r="17" spans="2:3" ht="25" x14ac:dyDescent="0.25">
      <c r="B17" s="190"/>
      <c r="C17" s="181" t="s">
        <v>16</v>
      </c>
    </row>
    <row r="18" spans="2:3" x14ac:dyDescent="0.25">
      <c r="B18" s="190"/>
      <c r="C18" s="181" t="s">
        <v>17</v>
      </c>
    </row>
    <row r="19" spans="2:3" ht="27.75" customHeight="1" x14ac:dyDescent="0.25">
      <c r="B19" s="191"/>
      <c r="C19" s="182" t="s">
        <v>18</v>
      </c>
    </row>
    <row r="20" spans="2:3" ht="19.5" customHeight="1" x14ac:dyDescent="0.25">
      <c r="B20" s="189" t="s">
        <v>19</v>
      </c>
      <c r="C20" s="181" t="s">
        <v>20</v>
      </c>
    </row>
    <row r="21" spans="2:3" ht="26.25" customHeight="1" x14ac:dyDescent="0.25">
      <c r="B21" s="189"/>
      <c r="C21" s="181"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2.5" x14ac:dyDescent="0.25"/>
  <cols>
    <col min="12" max="12" width="19" customWidth="1"/>
    <col min="13" max="13" width="4.26953125" customWidth="1"/>
    <col min="14" max="14" width="3.54296875" customWidth="1"/>
  </cols>
  <sheetData>
    <row r="1" spans="1:12" s="1" customFormat="1" ht="26.25" customHeight="1" x14ac:dyDescent="0.4">
      <c r="A1" s="6" t="s">
        <v>22</v>
      </c>
      <c r="B1" s="3"/>
      <c r="C1" s="3"/>
      <c r="D1" s="3"/>
      <c r="E1" s="3"/>
      <c r="F1" s="3"/>
      <c r="G1" s="3"/>
      <c r="H1" s="3"/>
      <c r="I1" s="3"/>
      <c r="J1" s="3"/>
      <c r="K1" s="3"/>
      <c r="L1" s="3"/>
    </row>
    <row r="3" spans="1:12" ht="13" x14ac:dyDescent="0.3">
      <c r="A3" s="7" t="s">
        <v>23</v>
      </c>
      <c r="B3" s="8"/>
      <c r="C3" s="8"/>
      <c r="D3" s="8"/>
      <c r="E3" s="8"/>
      <c r="F3" s="8"/>
      <c r="G3" s="8"/>
      <c r="H3" s="8"/>
      <c r="I3" s="8"/>
      <c r="J3" s="8"/>
      <c r="K3" s="8"/>
      <c r="L3" s="8"/>
    </row>
    <row r="4" spans="1:12" ht="9.75" customHeight="1" x14ac:dyDescent="0.25">
      <c r="A4" s="4"/>
    </row>
    <row r="5" spans="1:12" ht="12.75" customHeight="1" x14ac:dyDescent="0.25">
      <c r="A5" s="192" t="s">
        <v>24</v>
      </c>
      <c r="B5" s="192"/>
      <c r="C5" s="192"/>
      <c r="D5" s="192"/>
      <c r="E5" s="192"/>
      <c r="F5" s="192"/>
      <c r="G5" s="192"/>
      <c r="H5" s="192"/>
      <c r="I5" s="192"/>
      <c r="J5" s="192"/>
      <c r="K5" s="192"/>
      <c r="L5" s="192"/>
    </row>
    <row r="6" spans="1:12" ht="12.75" customHeight="1" x14ac:dyDescent="0.25">
      <c r="A6" s="192"/>
      <c r="B6" s="192"/>
      <c r="C6" s="192"/>
      <c r="D6" s="192"/>
      <c r="E6" s="192"/>
      <c r="F6" s="192"/>
      <c r="G6" s="192"/>
      <c r="H6" s="192"/>
      <c r="I6" s="192"/>
      <c r="J6" s="192"/>
      <c r="K6" s="192"/>
      <c r="L6" s="192"/>
    </row>
    <row r="7" spans="1:12" ht="12.75" customHeight="1" x14ac:dyDescent="0.25">
      <c r="A7" s="192"/>
      <c r="B7" s="192"/>
      <c r="C7" s="192"/>
      <c r="D7" s="192"/>
      <c r="E7" s="192"/>
      <c r="F7" s="192"/>
      <c r="G7" s="192"/>
      <c r="H7" s="192"/>
      <c r="I7" s="192"/>
      <c r="J7" s="192"/>
      <c r="K7" s="192"/>
      <c r="L7" s="192"/>
    </row>
    <row r="8" spans="1:12" ht="34.5" customHeight="1" x14ac:dyDescent="0.25">
      <c r="A8" s="194" t="s">
        <v>25</v>
      </c>
      <c r="B8" s="194"/>
      <c r="C8" s="194"/>
      <c r="D8" s="194"/>
      <c r="E8" s="194"/>
      <c r="F8" s="194"/>
      <c r="G8" s="194"/>
      <c r="H8" s="194"/>
      <c r="I8" s="194"/>
      <c r="J8" s="194"/>
      <c r="K8" s="194"/>
      <c r="L8" s="194"/>
    </row>
    <row r="9" spans="1:12" ht="15" customHeight="1" x14ac:dyDescent="0.25">
      <c r="A9" s="192" t="s">
        <v>26</v>
      </c>
      <c r="B9" s="192"/>
      <c r="C9" s="192"/>
      <c r="D9" s="192"/>
      <c r="E9" s="192"/>
      <c r="F9" s="192"/>
      <c r="G9" s="192"/>
      <c r="H9" s="192"/>
      <c r="I9" s="192"/>
      <c r="J9" s="192"/>
      <c r="K9" s="192"/>
      <c r="L9" s="192"/>
    </row>
    <row r="10" spans="1:12" ht="33" customHeight="1" x14ac:dyDescent="0.25">
      <c r="A10" s="192"/>
      <c r="B10" s="192"/>
      <c r="C10" s="192"/>
      <c r="D10" s="192"/>
      <c r="E10" s="192"/>
      <c r="F10" s="192"/>
      <c r="G10" s="192"/>
      <c r="H10" s="192"/>
      <c r="I10" s="192"/>
      <c r="J10" s="192"/>
      <c r="K10" s="192"/>
      <c r="L10" s="192"/>
    </row>
    <row r="11" spans="1:12" ht="15" customHeight="1" x14ac:dyDescent="0.25">
      <c r="A11" s="102" t="s">
        <v>27</v>
      </c>
      <c r="B11" s="101"/>
      <c r="C11" s="101"/>
      <c r="D11" s="99"/>
      <c r="E11" s="99"/>
      <c r="F11" s="99"/>
      <c r="G11" s="99"/>
      <c r="H11" s="99"/>
      <c r="I11" s="99"/>
      <c r="J11" s="99"/>
      <c r="K11" s="99"/>
      <c r="L11" s="99"/>
    </row>
    <row r="12" spans="1:12" x14ac:dyDescent="0.25">
      <c r="A12" s="192" t="s">
        <v>28</v>
      </c>
      <c r="B12" s="192"/>
      <c r="C12" s="192"/>
      <c r="D12" s="192"/>
      <c r="E12" s="192"/>
      <c r="F12" s="192"/>
      <c r="G12" s="192"/>
      <c r="H12" s="192"/>
      <c r="I12" s="192"/>
      <c r="J12" s="192"/>
      <c r="K12" s="192"/>
      <c r="L12" s="192"/>
    </row>
    <row r="13" spans="1:12" ht="35.25" customHeight="1" x14ac:dyDescent="0.25">
      <c r="A13" s="192"/>
      <c r="B13" s="192"/>
      <c r="C13" s="192"/>
      <c r="D13" s="192"/>
      <c r="E13" s="192"/>
      <c r="F13" s="192"/>
      <c r="G13" s="192"/>
      <c r="H13" s="192"/>
      <c r="I13" s="192"/>
      <c r="J13" s="192"/>
      <c r="K13" s="192"/>
      <c r="L13" s="192"/>
    </row>
    <row r="14" spans="1:12" ht="13" x14ac:dyDescent="0.25">
      <c r="A14" s="102" t="s">
        <v>29</v>
      </c>
      <c r="B14" s="99"/>
      <c r="C14" s="99"/>
      <c r="D14" s="99"/>
      <c r="E14" s="99"/>
      <c r="F14" s="99"/>
      <c r="G14" s="99"/>
      <c r="H14" s="99"/>
      <c r="I14" s="99"/>
      <c r="J14" s="99"/>
      <c r="K14" s="99"/>
      <c r="L14" s="99"/>
    </row>
    <row r="15" spans="1:12" x14ac:dyDescent="0.25">
      <c r="A15" s="192" t="s">
        <v>30</v>
      </c>
      <c r="B15" s="192"/>
      <c r="C15" s="192"/>
      <c r="D15" s="192"/>
      <c r="E15" s="192"/>
      <c r="F15" s="192"/>
      <c r="G15" s="192"/>
      <c r="H15" s="192"/>
      <c r="I15" s="192"/>
      <c r="J15" s="192"/>
      <c r="K15" s="192"/>
      <c r="L15" s="192"/>
    </row>
    <row r="16" spans="1:12" ht="35.25" customHeight="1" x14ac:dyDescent="0.25">
      <c r="A16" s="192"/>
      <c r="B16" s="192"/>
      <c r="C16" s="192"/>
      <c r="D16" s="192"/>
      <c r="E16" s="192"/>
      <c r="F16" s="192"/>
      <c r="G16" s="192"/>
      <c r="H16" s="192"/>
      <c r="I16" s="192"/>
      <c r="J16" s="192"/>
      <c r="K16" s="192"/>
      <c r="L16" s="192"/>
    </row>
    <row r="17" spans="1:12" ht="13" x14ac:dyDescent="0.25">
      <c r="A17" s="102" t="s">
        <v>31</v>
      </c>
      <c r="B17" s="99"/>
      <c r="C17" s="99"/>
      <c r="D17" s="99"/>
      <c r="E17" s="99"/>
      <c r="F17" s="99"/>
      <c r="G17" s="99"/>
      <c r="H17" s="99"/>
      <c r="I17" s="99"/>
      <c r="J17" s="99"/>
      <c r="K17" s="99"/>
      <c r="L17" s="99"/>
    </row>
    <row r="18" spans="1:12" x14ac:dyDescent="0.25">
      <c r="A18" s="192" t="s">
        <v>32</v>
      </c>
      <c r="B18" s="192"/>
      <c r="C18" s="192"/>
      <c r="D18" s="192"/>
      <c r="E18" s="192"/>
      <c r="F18" s="192"/>
      <c r="G18" s="192"/>
      <c r="H18" s="192"/>
      <c r="I18" s="192"/>
      <c r="J18" s="192"/>
      <c r="K18" s="192"/>
      <c r="L18" s="192"/>
    </row>
    <row r="19" spans="1:12" ht="20.25" customHeight="1" x14ac:dyDescent="0.25">
      <c r="A19" s="192"/>
      <c r="B19" s="192"/>
      <c r="C19" s="192"/>
      <c r="D19" s="192"/>
      <c r="E19" s="192"/>
      <c r="F19" s="192"/>
      <c r="G19" s="192"/>
      <c r="H19" s="192"/>
      <c r="I19" s="192"/>
      <c r="J19" s="192"/>
      <c r="K19" s="192"/>
      <c r="L19" s="192"/>
    </row>
    <row r="20" spans="1:12" ht="16.5" customHeight="1" x14ac:dyDescent="0.25">
      <c r="A20" s="192"/>
      <c r="B20" s="192"/>
      <c r="C20" s="192"/>
      <c r="D20" s="192"/>
      <c r="E20" s="192"/>
      <c r="F20" s="192"/>
      <c r="G20" s="192"/>
      <c r="H20" s="192"/>
      <c r="I20" s="192"/>
      <c r="J20" s="192"/>
      <c r="K20" s="192"/>
      <c r="L20" s="192"/>
    </row>
    <row r="21" spans="1:12" ht="14.25" customHeight="1" x14ac:dyDescent="0.25">
      <c r="A21" s="193" t="s">
        <v>33</v>
      </c>
      <c r="B21" s="193"/>
      <c r="C21" s="193"/>
      <c r="D21" s="193"/>
      <c r="E21" s="193"/>
      <c r="F21" s="193"/>
      <c r="G21" s="193"/>
      <c r="H21" s="193"/>
      <c r="I21" s="193"/>
      <c r="J21" s="193"/>
      <c r="K21" s="193"/>
      <c r="L21" s="193"/>
    </row>
    <row r="22" spans="1:12" x14ac:dyDescent="0.25">
      <c r="A22" s="100"/>
      <c r="B22" s="99"/>
      <c r="C22" s="99"/>
      <c r="D22" s="99"/>
      <c r="E22" s="99"/>
      <c r="F22" s="99"/>
      <c r="G22" s="99"/>
      <c r="H22" s="99"/>
      <c r="I22" s="99"/>
      <c r="J22" s="99"/>
      <c r="K22" s="99"/>
      <c r="L22" s="99"/>
    </row>
    <row r="23" spans="1:12" ht="14.25" customHeight="1" x14ac:dyDescent="0.3">
      <c r="A23" s="7" t="s">
        <v>34</v>
      </c>
      <c r="B23" s="8"/>
      <c r="C23" s="8"/>
      <c r="D23" s="8"/>
      <c r="E23" s="8"/>
      <c r="F23" s="8"/>
      <c r="G23" s="8"/>
      <c r="H23" s="8"/>
      <c r="I23" s="8"/>
      <c r="J23" s="8"/>
      <c r="K23" s="8"/>
      <c r="L23" s="8"/>
    </row>
    <row r="24" spans="1:12" ht="10.5" customHeight="1" x14ac:dyDescent="0.3">
      <c r="A24" s="103"/>
    </row>
    <row r="25" spans="1:12" ht="14.25" customHeight="1" x14ac:dyDescent="0.25">
      <c r="A25" s="192" t="s">
        <v>35</v>
      </c>
      <c r="B25" s="192"/>
      <c r="C25" s="192"/>
      <c r="D25" s="192"/>
      <c r="E25" s="192"/>
      <c r="F25" s="192"/>
      <c r="G25" s="192"/>
      <c r="H25" s="192"/>
      <c r="I25" s="192"/>
      <c r="J25" s="192"/>
      <c r="K25" s="192"/>
      <c r="L25" s="192"/>
    </row>
    <row r="26" spans="1:12" x14ac:dyDescent="0.25">
      <c r="A26" s="5" t="s">
        <v>33</v>
      </c>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ht="12.75" customHeight="1" x14ac:dyDescent="0.25"/>
    <row r="30" spans="1:12" ht="13.5" customHeight="1" x14ac:dyDescent="0.25"/>
    <row r="32" spans="1:12" ht="12" customHeight="1" x14ac:dyDescent="0.25"/>
    <row r="33" ht="13.5" customHeight="1" x14ac:dyDescent="0.25"/>
    <row r="35" ht="14.25" customHeight="1" x14ac:dyDescent="0.25"/>
    <row r="36" ht="14.25" customHeight="1" x14ac:dyDescent="0.25"/>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11" sqref="C11:D13"/>
    </sheetView>
  </sheetViews>
  <sheetFormatPr defaultColWidth="9.1796875" defaultRowHeight="12.5" x14ac:dyDescent="0.25"/>
  <cols>
    <col min="1" max="1" width="3.81640625" style="45" customWidth="1"/>
    <col min="2" max="2" width="47.1796875" customWidth="1"/>
    <col min="3" max="4" width="26.26953125" style="48" customWidth="1"/>
    <col min="5" max="5" width="38.1796875" style="48" customWidth="1"/>
    <col min="6" max="6" width="47" style="48" customWidth="1"/>
    <col min="7" max="7" width="65.81640625" customWidth="1"/>
    <col min="8" max="8" width="18.1796875" customWidth="1"/>
    <col min="9" max="13" width="15.26953125" customWidth="1"/>
    <col min="14" max="14" width="13.1796875" bestFit="1" customWidth="1"/>
    <col min="19" max="19" width="13" customWidth="1"/>
    <col min="20" max="20" width="15.54296875" customWidth="1"/>
    <col min="21" max="21" width="20.54296875" customWidth="1"/>
    <col min="27" max="27" width="46" bestFit="1" customWidth="1"/>
    <col min="28" max="28" width="126.453125" customWidth="1"/>
  </cols>
  <sheetData>
    <row r="1" spans="1:8" ht="13" x14ac:dyDescent="0.3">
      <c r="A1" s="199" t="s">
        <v>36</v>
      </c>
      <c r="B1" s="200"/>
      <c r="C1" s="210"/>
      <c r="D1" s="210"/>
      <c r="E1" s="210"/>
      <c r="F1" s="210"/>
    </row>
    <row r="2" spans="1:8" ht="15.75" customHeight="1" x14ac:dyDescent="0.25">
      <c r="A2" s="197" t="s">
        <v>37</v>
      </c>
      <c r="B2" s="198"/>
      <c r="C2" s="211"/>
      <c r="D2" s="211"/>
      <c r="E2" s="211"/>
      <c r="F2" s="211"/>
    </row>
    <row r="3" spans="1:8" ht="15.75" customHeight="1" x14ac:dyDescent="0.25">
      <c r="A3" s="198" t="s">
        <v>38</v>
      </c>
      <c r="B3" s="201"/>
      <c r="C3" s="211"/>
      <c r="D3" s="211"/>
      <c r="E3" s="211"/>
      <c r="F3" s="211"/>
    </row>
    <row r="4" spans="1:8" ht="15.75" customHeight="1" x14ac:dyDescent="0.25">
      <c r="A4" s="197" t="s">
        <v>39</v>
      </c>
      <c r="B4" s="198"/>
      <c r="C4" s="211"/>
      <c r="D4" s="211"/>
      <c r="E4" s="211"/>
      <c r="F4" s="211"/>
    </row>
    <row r="5" spans="1:8" ht="15.75" customHeight="1" x14ac:dyDescent="0.25">
      <c r="A5" s="197" t="s">
        <v>40</v>
      </c>
      <c r="B5" s="198"/>
      <c r="C5" s="211"/>
      <c r="D5" s="211"/>
      <c r="E5" s="211"/>
      <c r="F5" s="211"/>
    </row>
    <row r="6" spans="1:8" ht="15.75" customHeight="1" x14ac:dyDescent="0.25">
      <c r="A6" s="197" t="s">
        <v>41</v>
      </c>
      <c r="B6" s="198"/>
      <c r="C6" s="211"/>
      <c r="D6" s="211"/>
      <c r="E6" s="211"/>
      <c r="F6" s="211"/>
    </row>
    <row r="7" spans="1:8" s="43" customFormat="1" ht="15.75" customHeight="1" x14ac:dyDescent="0.25">
      <c r="A7" s="197" t="s">
        <v>42</v>
      </c>
      <c r="B7" s="198"/>
      <c r="C7" s="211"/>
      <c r="D7" s="211"/>
      <c r="E7" s="211"/>
      <c r="F7" s="211"/>
    </row>
    <row r="8" spans="1:8" s="43" customFormat="1" ht="15.75" customHeight="1" x14ac:dyDescent="0.25">
      <c r="A8" s="197" t="s">
        <v>43</v>
      </c>
      <c r="B8" s="198"/>
      <c r="C8" s="217"/>
      <c r="D8" s="217"/>
      <c r="E8" s="217"/>
      <c r="F8" s="217"/>
      <c r="G8" s="44"/>
    </row>
    <row r="9" spans="1:8" s="43" customFormat="1" ht="15.75" customHeight="1" x14ac:dyDescent="0.25">
      <c r="A9" s="44"/>
      <c r="B9" s="44"/>
      <c r="C9" s="44"/>
      <c r="D9" s="44"/>
      <c r="E9" s="44"/>
      <c r="F9" s="44"/>
      <c r="G9" s="44"/>
    </row>
    <row r="10" spans="1:8" s="46" customFormat="1" ht="42.75" customHeight="1" x14ac:dyDescent="0.25">
      <c r="A10" s="218" t="s">
        <v>44</v>
      </c>
      <c r="B10" s="218" t="s">
        <v>45</v>
      </c>
      <c r="C10" s="219" t="s">
        <v>46</v>
      </c>
      <c r="D10" s="220"/>
      <c r="E10" s="222" t="s">
        <v>47</v>
      </c>
      <c r="F10" s="223"/>
      <c r="G10"/>
    </row>
    <row r="11" spans="1:8" ht="55.5" customHeight="1" x14ac:dyDescent="0.25">
      <c r="A11" s="204">
        <v>1</v>
      </c>
      <c r="B11" s="202" t="s">
        <v>48</v>
      </c>
      <c r="C11" s="206" t="s">
        <v>49</v>
      </c>
      <c r="D11" s="207"/>
      <c r="E11" s="162" t="s">
        <v>50</v>
      </c>
      <c r="F11" s="164" t="s">
        <v>51</v>
      </c>
      <c r="H11" s="165"/>
    </row>
    <row r="12" spans="1:8" ht="44.25" customHeight="1" x14ac:dyDescent="0.25">
      <c r="A12" s="205"/>
      <c r="B12" s="203"/>
      <c r="C12" s="208"/>
      <c r="D12" s="209"/>
      <c r="E12" s="162" t="s">
        <v>52</v>
      </c>
      <c r="F12" s="164" t="s">
        <v>53</v>
      </c>
      <c r="H12" s="165"/>
    </row>
    <row r="13" spans="1:8" ht="54" customHeight="1" x14ac:dyDescent="0.25">
      <c r="A13" s="205"/>
      <c r="B13" s="203"/>
      <c r="C13" s="208"/>
      <c r="D13" s="209"/>
      <c r="E13" s="163" t="s">
        <v>54</v>
      </c>
      <c r="F13" s="166" t="s">
        <v>55</v>
      </c>
      <c r="H13" s="165"/>
    </row>
    <row r="14" spans="1:8" ht="38.25" customHeight="1" x14ac:dyDescent="0.25">
      <c r="A14" s="42">
        <v>2</v>
      </c>
      <c r="B14" s="47" t="s">
        <v>56</v>
      </c>
      <c r="C14" s="195" t="s">
        <v>57</v>
      </c>
      <c r="D14" s="196"/>
      <c r="E14" s="216"/>
      <c r="F14" s="216"/>
    </row>
    <row r="15" spans="1:8" ht="68.25" customHeight="1" x14ac:dyDescent="0.25">
      <c r="A15" s="42">
        <v>3</v>
      </c>
      <c r="B15" s="47" t="s">
        <v>58</v>
      </c>
      <c r="C15" s="195" t="s">
        <v>59</v>
      </c>
      <c r="D15" s="196"/>
      <c r="E15" s="216"/>
      <c r="F15" s="216"/>
    </row>
    <row r="16" spans="1:8" ht="39.75" customHeight="1" x14ac:dyDescent="0.25">
      <c r="A16" s="42">
        <v>4</v>
      </c>
      <c r="B16" s="47" t="s">
        <v>60</v>
      </c>
      <c r="C16" s="195" t="s">
        <v>61</v>
      </c>
      <c r="D16" s="196"/>
      <c r="E16" s="216"/>
      <c r="F16" s="216"/>
    </row>
    <row r="17" spans="1:6" ht="54" customHeight="1" x14ac:dyDescent="0.25">
      <c r="A17" s="42">
        <v>5</v>
      </c>
      <c r="B17" s="47" t="s">
        <v>62</v>
      </c>
      <c r="C17" s="195" t="s">
        <v>63</v>
      </c>
      <c r="D17" s="196"/>
      <c r="E17" s="216"/>
      <c r="F17" s="216"/>
    </row>
    <row r="18" spans="1:6" ht="51" customHeight="1" x14ac:dyDescent="0.25">
      <c r="A18" s="42">
        <v>6</v>
      </c>
      <c r="B18" s="47" t="s">
        <v>64</v>
      </c>
      <c r="C18" s="195" t="s">
        <v>65</v>
      </c>
      <c r="D18" s="196"/>
      <c r="E18" s="216"/>
      <c r="F18" s="216"/>
    </row>
    <row r="19" spans="1:6" ht="67.5" customHeight="1" x14ac:dyDescent="0.25">
      <c r="A19" s="42">
        <v>7</v>
      </c>
      <c r="B19" s="47" t="s">
        <v>66</v>
      </c>
      <c r="C19" s="195" t="s">
        <v>67</v>
      </c>
      <c r="D19" s="196"/>
      <c r="E19" s="216"/>
      <c r="F19" s="216"/>
    </row>
    <row r="20" spans="1:6" ht="63" customHeight="1" x14ac:dyDescent="0.25">
      <c r="A20" s="42">
        <v>8</v>
      </c>
      <c r="B20" s="47" t="s">
        <v>68</v>
      </c>
      <c r="C20" s="195" t="s">
        <v>69</v>
      </c>
      <c r="D20" s="196"/>
      <c r="E20" s="216"/>
      <c r="F20" s="216"/>
    </row>
    <row r="21" spans="1:6" ht="85.5" customHeight="1" x14ac:dyDescent="0.25">
      <c r="A21" s="42">
        <v>9</v>
      </c>
      <c r="B21" s="47" t="s">
        <v>70</v>
      </c>
      <c r="C21" s="195" t="s">
        <v>71</v>
      </c>
      <c r="D21" s="196"/>
      <c r="E21" s="216"/>
      <c r="F21" s="216"/>
    </row>
    <row r="22" spans="1:6" ht="49.5" customHeight="1" x14ac:dyDescent="0.25">
      <c r="A22" s="42">
        <v>10</v>
      </c>
      <c r="B22" s="47" t="s">
        <v>72</v>
      </c>
      <c r="C22" s="195" t="s">
        <v>73</v>
      </c>
      <c r="D22" s="196"/>
      <c r="E22" s="216"/>
      <c r="F22" s="216"/>
    </row>
    <row r="23" spans="1:6" ht="85.5" customHeight="1" x14ac:dyDescent="0.25">
      <c r="A23" s="42">
        <v>11</v>
      </c>
      <c r="B23" s="47" t="s">
        <v>74</v>
      </c>
      <c r="C23" s="195" t="s">
        <v>75</v>
      </c>
      <c r="D23" s="196"/>
      <c r="E23" s="216"/>
      <c r="F23" s="216"/>
    </row>
    <row r="24" spans="1:6" ht="54.75" customHeight="1" x14ac:dyDescent="0.25">
      <c r="A24" s="42">
        <v>12</v>
      </c>
      <c r="B24" s="47" t="s">
        <v>76</v>
      </c>
      <c r="C24" s="195" t="s">
        <v>77</v>
      </c>
      <c r="D24" s="196"/>
      <c r="E24" s="216"/>
      <c r="F24" s="216"/>
    </row>
    <row r="25" spans="1:6" ht="78" customHeight="1" x14ac:dyDescent="0.25">
      <c r="A25" s="42">
        <v>13</v>
      </c>
      <c r="B25" s="47" t="s">
        <v>78</v>
      </c>
      <c r="C25" s="195" t="s">
        <v>79</v>
      </c>
      <c r="D25" s="196"/>
      <c r="E25" s="216"/>
      <c r="F25" s="216"/>
    </row>
    <row r="26" spans="1:6" ht="81" customHeight="1" x14ac:dyDescent="0.25">
      <c r="A26" s="42">
        <v>14</v>
      </c>
      <c r="B26" s="47" t="s">
        <v>80</v>
      </c>
      <c r="C26" s="195" t="s">
        <v>81</v>
      </c>
      <c r="D26" s="196"/>
      <c r="E26" s="216"/>
      <c r="F26" s="216"/>
    </row>
    <row r="27" spans="1:6" ht="81" customHeight="1" x14ac:dyDescent="0.25">
      <c r="A27" s="42">
        <v>15</v>
      </c>
      <c r="B27" s="47" t="s">
        <v>82</v>
      </c>
      <c r="C27" s="196" t="s">
        <v>83</v>
      </c>
      <c r="D27" s="215"/>
      <c r="E27" s="221"/>
      <c r="F27" s="221"/>
    </row>
    <row r="28" spans="1:6" ht="70.5" customHeight="1" x14ac:dyDescent="0.25">
      <c r="A28" s="42">
        <v>16</v>
      </c>
      <c r="B28" s="167" t="s">
        <v>84</v>
      </c>
      <c r="C28" s="213" t="s">
        <v>85</v>
      </c>
      <c r="D28" s="214"/>
      <c r="E28" s="216"/>
      <c r="F28" s="216"/>
    </row>
    <row r="29" spans="1:6" ht="13" x14ac:dyDescent="0.3">
      <c r="B29" s="212"/>
      <c r="C29" s="212"/>
      <c r="D29" s="212"/>
      <c r="E29" s="212"/>
      <c r="F29" s="51"/>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 ref="C5:F5"/>
    <mergeCell ref="C6:F6"/>
    <mergeCell ref="C7:F7"/>
    <mergeCell ref="C8:F8"/>
    <mergeCell ref="A10:B10"/>
    <mergeCell ref="C10:D10"/>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zoomScale="70" zoomScaleNormal="70" workbookViewId="0">
      <selection activeCell="C83" sqref="C83"/>
    </sheetView>
  </sheetViews>
  <sheetFormatPr defaultColWidth="9.1796875" defaultRowHeight="12.5" x14ac:dyDescent="0.25"/>
  <cols>
    <col min="1" max="1" width="14.26953125" style="45" customWidth="1"/>
    <col min="2" max="2" width="66.54296875" customWidth="1"/>
    <col min="3" max="3" width="30.1796875" style="48" customWidth="1"/>
    <col min="4" max="4" width="30" style="48" customWidth="1"/>
    <col min="5" max="5" width="35.54296875" style="48" customWidth="1"/>
    <col min="6" max="6" width="27" style="48" customWidth="1"/>
    <col min="7" max="7" width="27.81640625" customWidth="1"/>
    <col min="8" max="8" width="16.7265625" customWidth="1"/>
    <col min="9" max="9" width="18.7265625" customWidth="1"/>
    <col min="10" max="10" width="40.81640625" customWidth="1"/>
    <col min="11" max="11" width="22.453125" customWidth="1"/>
    <col min="12" max="13" width="19" customWidth="1"/>
    <col min="14" max="14" width="22" bestFit="1" customWidth="1"/>
    <col min="15" max="15" width="21.7265625" style="45" customWidth="1"/>
    <col min="16" max="18" width="11" style="45" customWidth="1"/>
    <col min="19" max="19" width="14.81640625" customWidth="1"/>
    <col min="20" max="20" width="29.1796875" customWidth="1"/>
    <col min="26" max="26" width="46" bestFit="1" customWidth="1"/>
    <col min="27" max="27" width="126.453125" customWidth="1"/>
  </cols>
  <sheetData>
    <row r="1" spans="1:19" ht="13" x14ac:dyDescent="0.3">
      <c r="A1" s="332" t="s">
        <v>36</v>
      </c>
      <c r="B1" s="333"/>
      <c r="C1" s="334"/>
      <c r="D1" s="334"/>
      <c r="E1" s="334"/>
      <c r="F1" s="335"/>
      <c r="G1" s="168"/>
    </row>
    <row r="2" spans="1:19" ht="13" x14ac:dyDescent="0.3">
      <c r="A2" s="197" t="s">
        <v>37</v>
      </c>
      <c r="B2" s="197"/>
      <c r="C2" s="239"/>
      <c r="D2" s="239"/>
      <c r="E2" s="239"/>
      <c r="F2" s="239"/>
      <c r="G2" s="168"/>
      <c r="H2" s="346" t="s">
        <v>86</v>
      </c>
      <c r="I2" s="347"/>
      <c r="J2" s="348"/>
      <c r="K2" s="50"/>
    </row>
    <row r="3" spans="1:19" ht="13" x14ac:dyDescent="0.25">
      <c r="A3" s="198" t="s">
        <v>38</v>
      </c>
      <c r="B3" s="336"/>
      <c r="C3" s="239"/>
      <c r="D3" s="239"/>
      <c r="E3" s="239"/>
      <c r="F3" s="239"/>
      <c r="G3" s="168"/>
      <c r="H3" s="126"/>
      <c r="I3" s="344" t="s">
        <v>87</v>
      </c>
      <c r="J3" s="345"/>
      <c r="K3" s="46"/>
    </row>
    <row r="4" spans="1:19" ht="13" x14ac:dyDescent="0.25">
      <c r="A4" s="197" t="s">
        <v>88</v>
      </c>
      <c r="B4" s="197"/>
      <c r="C4" s="239"/>
      <c r="D4" s="239"/>
      <c r="E4" s="239"/>
      <c r="F4" s="239"/>
      <c r="G4" s="168"/>
      <c r="H4" s="39"/>
      <c r="I4" s="344" t="s">
        <v>89</v>
      </c>
      <c r="J4" s="345"/>
      <c r="K4" s="46"/>
    </row>
    <row r="5" spans="1:19" ht="21" customHeight="1" x14ac:dyDescent="0.25">
      <c r="A5" s="197" t="s">
        <v>40</v>
      </c>
      <c r="B5" s="197"/>
      <c r="C5" s="237"/>
      <c r="D5" s="239"/>
      <c r="E5" s="239"/>
      <c r="F5" s="239"/>
      <c r="G5" s="168"/>
      <c r="H5" s="145"/>
      <c r="I5" s="344" t="s">
        <v>90</v>
      </c>
      <c r="J5" s="345"/>
    </row>
    <row r="6" spans="1:19" ht="14.5" x14ac:dyDescent="0.25">
      <c r="A6" s="197" t="s">
        <v>41</v>
      </c>
      <c r="B6" s="197"/>
      <c r="C6" s="239"/>
      <c r="D6" s="239"/>
      <c r="E6" s="239"/>
      <c r="F6" s="239"/>
      <c r="G6" s="168"/>
    </row>
    <row r="7" spans="1:19" x14ac:dyDescent="0.25">
      <c r="A7"/>
      <c r="C7"/>
      <c r="D7"/>
      <c r="E7"/>
      <c r="F7"/>
      <c r="G7" s="168"/>
    </row>
    <row r="8" spans="1:19" ht="15" customHeight="1" x14ac:dyDescent="0.3">
      <c r="A8" s="332" t="s">
        <v>91</v>
      </c>
      <c r="B8" s="333"/>
      <c r="C8" s="334"/>
      <c r="D8" s="334"/>
      <c r="E8" s="334"/>
      <c r="F8" s="335"/>
      <c r="G8" s="168"/>
      <c r="H8" s="168"/>
    </row>
    <row r="9" spans="1:19" s="43" customFormat="1" x14ac:dyDescent="0.25">
      <c r="A9" s="197" t="s">
        <v>42</v>
      </c>
      <c r="B9" s="197"/>
      <c r="C9" s="239"/>
      <c r="D9" s="239"/>
      <c r="E9" s="239"/>
      <c r="F9" s="239"/>
      <c r="O9" s="49"/>
      <c r="P9" s="49"/>
      <c r="Q9" s="49"/>
      <c r="R9" s="49"/>
    </row>
    <row r="10" spans="1:19" s="43" customFormat="1" ht="13" x14ac:dyDescent="0.25">
      <c r="A10" s="197" t="s">
        <v>92</v>
      </c>
      <c r="B10" s="197"/>
      <c r="C10" s="356"/>
      <c r="D10" s="239"/>
      <c r="E10" s="239"/>
      <c r="F10" s="239"/>
      <c r="G10" s="44"/>
      <c r="O10" s="49"/>
      <c r="P10" s="49"/>
      <c r="Q10" s="49"/>
      <c r="R10" s="49"/>
    </row>
    <row r="11" spans="1:19" ht="13" x14ac:dyDescent="0.3">
      <c r="A11" s="104"/>
      <c r="B11" s="105" t="s">
        <v>93</v>
      </c>
      <c r="C11" s="106" t="s">
        <v>94</v>
      </c>
      <c r="D11" s="107"/>
      <c r="E11" s="107"/>
      <c r="F11" s="108"/>
      <c r="G11" s="50"/>
    </row>
    <row r="12" spans="1:19" ht="64.5" customHeight="1" x14ac:dyDescent="0.3">
      <c r="A12" s="198" t="s">
        <v>95</v>
      </c>
      <c r="B12" s="336"/>
      <c r="C12" s="340" t="s">
        <v>96</v>
      </c>
      <c r="D12" s="341"/>
      <c r="E12" s="341"/>
      <c r="F12" s="342"/>
      <c r="G12" s="169"/>
      <c r="H12" s="168"/>
      <c r="I12" s="168"/>
    </row>
    <row r="13" spans="1:19" ht="39" customHeight="1" x14ac:dyDescent="0.3">
      <c r="A13" s="197" t="s">
        <v>97</v>
      </c>
      <c r="B13" s="197"/>
      <c r="C13" s="237"/>
      <c r="D13" s="237"/>
      <c r="E13" s="237"/>
      <c r="F13" s="237"/>
      <c r="G13" s="170"/>
      <c r="H13" s="168"/>
      <c r="I13" s="168"/>
    </row>
    <row r="14" spans="1:19" ht="20.25" customHeight="1" x14ac:dyDescent="0.3">
      <c r="A14" s="198" t="s">
        <v>98</v>
      </c>
      <c r="B14" s="336"/>
      <c r="C14" s="337" t="s">
        <v>99</v>
      </c>
      <c r="D14" s="338"/>
      <c r="E14" s="338"/>
      <c r="F14" s="339"/>
      <c r="G14" s="169"/>
      <c r="H14" s="168"/>
      <c r="I14" s="168"/>
    </row>
    <row r="15" spans="1:19" ht="35.25" customHeight="1" x14ac:dyDescent="0.3">
      <c r="A15" s="276" t="s">
        <v>100</v>
      </c>
      <c r="B15" s="276"/>
      <c r="C15" s="237" t="s">
        <v>101</v>
      </c>
      <c r="D15" s="237"/>
      <c r="E15" s="237"/>
      <c r="F15" s="237"/>
      <c r="G15" s="169"/>
      <c r="H15" s="169"/>
      <c r="I15" s="169"/>
      <c r="J15" s="169"/>
      <c r="K15" s="169"/>
      <c r="L15" s="169"/>
      <c r="M15" s="168"/>
      <c r="N15" s="168"/>
      <c r="O15" s="171"/>
      <c r="P15" s="171"/>
      <c r="Q15" s="171"/>
      <c r="R15" s="171"/>
      <c r="S15" s="168"/>
    </row>
    <row r="16" spans="1:19" ht="27.75" customHeight="1" x14ac:dyDescent="0.3">
      <c r="A16" s="276" t="s">
        <v>102</v>
      </c>
      <c r="B16" s="276"/>
      <c r="C16" s="237"/>
      <c r="D16" s="237"/>
      <c r="E16" s="237"/>
      <c r="F16" s="237"/>
      <c r="G16" s="169"/>
      <c r="H16" s="169"/>
      <c r="I16" s="168"/>
      <c r="J16" s="168"/>
      <c r="K16" s="168"/>
      <c r="L16" s="168"/>
      <c r="M16" s="168"/>
      <c r="N16" s="168"/>
      <c r="O16" s="171"/>
      <c r="P16" s="171"/>
      <c r="Q16" s="171"/>
      <c r="R16" s="171"/>
      <c r="S16" s="168"/>
    </row>
    <row r="17" spans="1:19" ht="27.75" customHeight="1" x14ac:dyDescent="0.3">
      <c r="A17" s="349" t="s">
        <v>103</v>
      </c>
      <c r="B17" s="350"/>
      <c r="C17" s="340" t="s">
        <v>104</v>
      </c>
      <c r="D17" s="341"/>
      <c r="E17" s="341"/>
      <c r="F17" s="342"/>
      <c r="G17" s="169"/>
      <c r="H17" s="169"/>
      <c r="I17" s="168"/>
      <c r="J17" s="168"/>
      <c r="K17" s="168"/>
      <c r="L17" s="168"/>
      <c r="M17" s="168"/>
      <c r="N17" s="168"/>
      <c r="O17" s="171"/>
      <c r="P17" s="171"/>
      <c r="Q17" s="171"/>
      <c r="R17" s="171"/>
      <c r="S17" s="168"/>
    </row>
    <row r="18" spans="1:19" ht="27.75" customHeight="1" x14ac:dyDescent="0.3">
      <c r="A18" s="351"/>
      <c r="B18" s="352"/>
      <c r="C18" s="340" t="s">
        <v>105</v>
      </c>
      <c r="D18" s="341"/>
      <c r="E18" s="341"/>
      <c r="F18" s="342"/>
      <c r="G18" s="169"/>
      <c r="H18" s="169"/>
      <c r="I18" s="168"/>
    </row>
    <row r="19" spans="1:19" ht="13" x14ac:dyDescent="0.3">
      <c r="A19" s="51"/>
      <c r="B19" s="51"/>
      <c r="C19" s="51"/>
      <c r="D19" s="51"/>
      <c r="E19" s="51"/>
      <c r="F19" s="51"/>
      <c r="G19" s="51"/>
    </row>
    <row r="20" spans="1:19" ht="52.5" customHeight="1" x14ac:dyDescent="0.25">
      <c r="A20" s="343" t="s">
        <v>106</v>
      </c>
      <c r="B20" s="232"/>
      <c r="C20" s="232"/>
      <c r="D20" s="232"/>
      <c r="E20" s="232"/>
      <c r="F20" s="232"/>
      <c r="G20" s="232"/>
      <c r="H20" s="232"/>
      <c r="I20" s="232"/>
    </row>
    <row r="21" spans="1:19" s="46" customFormat="1" ht="33.75" customHeight="1" x14ac:dyDescent="0.25">
      <c r="A21" s="357"/>
      <c r="B21" s="358"/>
      <c r="C21" s="177" t="s">
        <v>107</v>
      </c>
      <c r="D21" s="137" t="s">
        <v>108</v>
      </c>
      <c r="E21" s="137" t="s">
        <v>109</v>
      </c>
      <c r="F21" s="53" t="s">
        <v>110</v>
      </c>
      <c r="G21" s="53" t="s">
        <v>111</v>
      </c>
      <c r="H21" s="53" t="s">
        <v>112</v>
      </c>
      <c r="I21" s="53" t="s">
        <v>113</v>
      </c>
      <c r="J21"/>
      <c r="K21"/>
      <c r="L21"/>
      <c r="M21"/>
      <c r="N21"/>
      <c r="O21" s="45"/>
      <c r="P21" s="45"/>
      <c r="Q21" s="45"/>
      <c r="R21" s="48"/>
    </row>
    <row r="22" spans="1:19" s="46" customFormat="1" ht="33.75" customHeight="1" x14ac:dyDescent="0.25">
      <c r="A22" s="353" t="s">
        <v>114</v>
      </c>
      <c r="B22" s="354"/>
      <c r="C22" s="112">
        <f>D104+E104+F104</f>
        <v>0</v>
      </c>
      <c r="D22" s="112">
        <f>G104+H104+I104+J104+K104+O104+P104+Q104+R104</f>
        <v>0</v>
      </c>
      <c r="E22" s="112">
        <f>C104+D104+E104+F104+G104+H104+I104+J104+K104+O104+P104+Q104+R104</f>
        <v>0</v>
      </c>
      <c r="F22" s="112">
        <f>G104+H104+I104+J104+K104</f>
        <v>0</v>
      </c>
      <c r="G22" s="112" t="e">
        <f>L104+N104</f>
        <v>#VALUE!</v>
      </c>
      <c r="H22" s="112">
        <f>O104+P104+Q104+R104</f>
        <v>0</v>
      </c>
      <c r="I22" s="112">
        <f>T104</f>
        <v>0</v>
      </c>
      <c r="J22"/>
      <c r="K22"/>
      <c r="L22"/>
      <c r="M22"/>
      <c r="N22"/>
      <c r="O22" s="45"/>
      <c r="P22" s="45"/>
      <c r="Q22" s="45"/>
      <c r="R22" s="48"/>
    </row>
    <row r="23" spans="1:19" ht="33.75" customHeight="1" x14ac:dyDescent="0.25">
      <c r="A23" s="289" t="s">
        <v>115</v>
      </c>
      <c r="B23" s="290"/>
      <c r="C23" s="123" t="e">
        <f t="shared" ref="C23:I23" si="0">C22/$C$6</f>
        <v>#DIV/0!</v>
      </c>
      <c r="D23" s="113" t="e">
        <f t="shared" si="0"/>
        <v>#DIV/0!</v>
      </c>
      <c r="E23" s="113" t="e">
        <f t="shared" si="0"/>
        <v>#DIV/0!</v>
      </c>
      <c r="F23" s="123" t="e">
        <f t="shared" si="0"/>
        <v>#DIV/0!</v>
      </c>
      <c r="G23" s="123" t="e">
        <f t="shared" si="0"/>
        <v>#VALUE!</v>
      </c>
      <c r="H23" s="123" t="e">
        <f t="shared" si="0"/>
        <v>#DIV/0!</v>
      </c>
      <c r="I23" s="123" t="e">
        <f t="shared" si="0"/>
        <v>#DIV/0!</v>
      </c>
    </row>
    <row r="24" spans="1:19" ht="33.75" customHeight="1" x14ac:dyDescent="0.25">
      <c r="A24" s="353" t="s">
        <v>116</v>
      </c>
      <c r="B24" s="354"/>
      <c r="C24" s="359" t="s">
        <v>117</v>
      </c>
      <c r="D24" s="360"/>
      <c r="E24" s="361"/>
      <c r="F24" s="362"/>
      <c r="G24" s="363"/>
      <c r="H24" s="363"/>
      <c r="I24" s="364"/>
    </row>
    <row r="25" spans="1:19" ht="33.75" customHeight="1" x14ac:dyDescent="0.3">
      <c r="A25" s="353" t="s">
        <v>118</v>
      </c>
      <c r="B25" s="354"/>
      <c r="C25" s="138" t="str">
        <f>VLOOKUP($C$24,'WLC benchmarks'!$B$10:$E$13,2, TRUE)</f>
        <v>&lt;850</v>
      </c>
      <c r="D25" s="138" t="str">
        <f>VLOOKUP($C$24,'WLC benchmarks'!$B$10:$E$13,3, TRUE)</f>
        <v>&lt;350</v>
      </c>
      <c r="E25" s="138" t="str">
        <f>VLOOKUP($C$24,'WLC benchmarks'!$B$10:$E$13,4, TRUE)</f>
        <v>&lt;1200</v>
      </c>
      <c r="F25" s="365"/>
      <c r="G25" s="366"/>
      <c r="H25" s="366"/>
      <c r="I25" s="367"/>
      <c r="J25" s="168"/>
      <c r="K25" s="169"/>
    </row>
    <row r="26" spans="1:19" ht="33.75" customHeight="1" x14ac:dyDescent="0.25">
      <c r="A26" s="353" t="s">
        <v>119</v>
      </c>
      <c r="B26" s="354"/>
      <c r="C26" s="138" t="str">
        <f>VLOOKUP($C$24,'WLC benchmarks'!$B$16:$E$19,2, TRUE)</f>
        <v>&lt;500</v>
      </c>
      <c r="D26" s="138" t="str">
        <f>VLOOKUP($C$24,'WLC benchmarks'!$B$16:$E$19,3, TRUE)</f>
        <v>&lt;300</v>
      </c>
      <c r="E26" s="138" t="str">
        <f>VLOOKUP($C$24,'WLC benchmarks'!$B$16:$E$19,4, TRUE)</f>
        <v>&lt;800</v>
      </c>
      <c r="F26" s="368"/>
      <c r="G26" s="369"/>
      <c r="H26" s="369"/>
      <c r="I26" s="370"/>
    </row>
    <row r="27" spans="1:19" ht="69" customHeight="1" x14ac:dyDescent="0.25">
      <c r="A27" s="353" t="s">
        <v>120</v>
      </c>
      <c r="B27" s="354"/>
      <c r="C27" s="237" t="s">
        <v>121</v>
      </c>
      <c r="D27" s="237"/>
      <c r="E27" s="237"/>
      <c r="F27" s="237"/>
      <c r="G27" s="237"/>
      <c r="H27" s="237"/>
      <c r="I27" s="237"/>
    </row>
    <row r="28" spans="1:19" ht="15.75" customHeight="1" x14ac:dyDescent="0.3">
      <c r="A28" s="55"/>
      <c r="B28" s="55"/>
      <c r="C28" s="45"/>
      <c r="D28" s="45"/>
      <c r="E28" s="45"/>
      <c r="F28" s="45"/>
      <c r="G28" s="51"/>
    </row>
    <row r="29" spans="1:19" ht="15.75" customHeight="1" x14ac:dyDescent="0.25">
      <c r="A29" s="355" t="s">
        <v>122</v>
      </c>
      <c r="B29" s="355"/>
      <c r="C29" s="355"/>
      <c r="D29" s="355"/>
      <c r="E29" s="355"/>
      <c r="F29" s="355"/>
      <c r="G29" s="168"/>
    </row>
    <row r="30" spans="1:19" ht="27.75" customHeight="1" x14ac:dyDescent="0.3">
      <c r="A30" s="272" t="s">
        <v>50</v>
      </c>
      <c r="B30" s="272"/>
      <c r="C30" s="273" t="s">
        <v>123</v>
      </c>
      <c r="D30" s="274"/>
      <c r="E30" s="274"/>
      <c r="F30" s="275"/>
      <c r="G30" s="51"/>
    </row>
    <row r="31" spans="1:19" ht="27" customHeight="1" x14ac:dyDescent="0.3">
      <c r="A31" s="276" t="s">
        <v>124</v>
      </c>
      <c r="B31" s="276"/>
      <c r="C31" s="239" t="s">
        <v>53</v>
      </c>
      <c r="D31" s="239"/>
      <c r="E31" s="239"/>
      <c r="F31" s="239"/>
      <c r="G31" s="51"/>
    </row>
    <row r="32" spans="1:19" ht="27" customHeight="1" x14ac:dyDescent="0.3">
      <c r="A32" s="276" t="s">
        <v>54</v>
      </c>
      <c r="B32" s="276"/>
      <c r="C32" s="239" t="s">
        <v>55</v>
      </c>
      <c r="D32" s="239"/>
      <c r="E32" s="239"/>
      <c r="F32" s="239"/>
      <c r="G32" s="51"/>
    </row>
    <row r="33" spans="1:48" ht="15.75" customHeight="1" x14ac:dyDescent="0.3">
      <c r="A33" s="55"/>
      <c r="B33" s="55"/>
      <c r="C33" s="45"/>
      <c r="D33" s="45"/>
      <c r="E33" s="45"/>
      <c r="F33" s="45"/>
      <c r="G33" s="51"/>
    </row>
    <row r="34" spans="1:48" ht="33" customHeight="1" x14ac:dyDescent="0.3">
      <c r="A34" s="232" t="s">
        <v>125</v>
      </c>
      <c r="B34" s="233"/>
      <c r="C34" s="236" t="s">
        <v>126</v>
      </c>
      <c r="D34" s="236"/>
      <c r="E34" s="236"/>
      <c r="F34" s="58" t="s">
        <v>127</v>
      </c>
      <c r="G34" s="51"/>
      <c r="H34" s="56"/>
      <c r="I34" s="56"/>
      <c r="J34" s="54"/>
      <c r="K34" s="54"/>
      <c r="L34" s="54"/>
      <c r="M34" s="54"/>
      <c r="N34" s="57"/>
      <c r="O34" s="54"/>
      <c r="P34" s="54"/>
      <c r="Q34" s="54"/>
    </row>
    <row r="35" spans="1:48" ht="24.75" customHeight="1" x14ac:dyDescent="0.3">
      <c r="A35" s="232"/>
      <c r="B35" s="233"/>
      <c r="C35" s="237" t="s">
        <v>128</v>
      </c>
      <c r="D35" s="237"/>
      <c r="E35" s="237"/>
      <c r="F35" s="39"/>
      <c r="G35" s="51"/>
      <c r="H35" s="56"/>
      <c r="I35" s="56"/>
      <c r="J35" s="59"/>
      <c r="K35" s="59"/>
      <c r="L35" s="59"/>
      <c r="M35" s="59"/>
      <c r="N35" s="57"/>
      <c r="O35" s="54"/>
      <c r="P35" s="54"/>
      <c r="Q35" s="54"/>
    </row>
    <row r="36" spans="1:48" ht="12.75" customHeight="1" x14ac:dyDescent="0.3">
      <c r="A36" s="232"/>
      <c r="B36" s="233"/>
      <c r="C36" s="238"/>
      <c r="D36" s="238"/>
      <c r="E36" s="238"/>
      <c r="F36" s="39"/>
      <c r="G36" s="51"/>
      <c r="H36" s="56"/>
      <c r="I36" s="56"/>
      <c r="J36" s="54"/>
      <c r="K36" s="54"/>
      <c r="L36" s="54"/>
      <c r="M36" s="54"/>
      <c r="N36" s="57"/>
      <c r="O36" s="54"/>
      <c r="P36" s="54"/>
      <c r="Q36" s="54"/>
    </row>
    <row r="37" spans="1:48" ht="12.75" customHeight="1" x14ac:dyDescent="0.3">
      <c r="A37" s="232"/>
      <c r="B37" s="233"/>
      <c r="C37" s="238"/>
      <c r="D37" s="238"/>
      <c r="E37" s="238"/>
      <c r="F37" s="39"/>
      <c r="G37" s="51"/>
      <c r="H37" s="56"/>
      <c r="I37" s="56"/>
      <c r="J37" s="54"/>
      <c r="K37" s="54"/>
      <c r="L37" s="54"/>
      <c r="M37" s="54"/>
      <c r="N37" s="57"/>
      <c r="O37" s="54"/>
      <c r="P37" s="54"/>
      <c r="Q37" s="54"/>
    </row>
    <row r="38" spans="1:48" s="46" customFormat="1" ht="13" x14ac:dyDescent="0.3">
      <c r="A38" s="234"/>
      <c r="B38" s="235"/>
      <c r="C38" s="239"/>
      <c r="D38" s="239"/>
      <c r="E38" s="239"/>
      <c r="F38" s="39"/>
      <c r="G38" s="51"/>
      <c r="H38" s="56"/>
      <c r="I38" s="56"/>
      <c r="J38" s="59"/>
      <c r="K38" s="59"/>
      <c r="L38" s="59"/>
      <c r="M38" s="59"/>
      <c r="N38" s="57"/>
      <c r="O38" s="54"/>
      <c r="P38" s="54"/>
      <c r="Q38" s="54"/>
      <c r="R38" s="48"/>
    </row>
    <row r="39" spans="1:48" s="63" customFormat="1" ht="13" x14ac:dyDescent="0.3">
      <c r="A39" s="60"/>
      <c r="B39" s="60"/>
      <c r="C39" s="61"/>
      <c r="D39" s="61"/>
      <c r="E39" s="61"/>
      <c r="F39" s="62"/>
      <c r="G39" s="51"/>
      <c r="O39" s="61"/>
      <c r="P39" s="61"/>
      <c r="Q39" s="61"/>
      <c r="R39" s="61"/>
    </row>
    <row r="40" spans="1:48" s="46" customFormat="1" ht="29" x14ac:dyDescent="0.3">
      <c r="A40" s="232" t="s">
        <v>129</v>
      </c>
      <c r="B40" s="233"/>
      <c r="C40" s="236" t="s">
        <v>130</v>
      </c>
      <c r="D40" s="236"/>
      <c r="E40" s="236"/>
      <c r="F40" s="58" t="s">
        <v>131</v>
      </c>
      <c r="G40" s="51"/>
      <c r="O40" s="48"/>
      <c r="P40" s="48"/>
      <c r="Q40" s="48"/>
      <c r="R40" s="48"/>
    </row>
    <row r="41" spans="1:48" s="46" customFormat="1" ht="12.75" customHeight="1" x14ac:dyDescent="0.3">
      <c r="A41" s="232"/>
      <c r="B41" s="233"/>
      <c r="C41" s="239" t="s">
        <v>132</v>
      </c>
      <c r="D41" s="239"/>
      <c r="E41" s="239"/>
      <c r="F41" s="12"/>
      <c r="G41" s="51"/>
      <c r="O41" s="48"/>
      <c r="P41" s="48"/>
      <c r="Q41" s="48"/>
      <c r="R41" s="48"/>
    </row>
    <row r="42" spans="1:48" x14ac:dyDescent="0.25">
      <c r="A42" s="232"/>
      <c r="B42" s="233"/>
      <c r="C42" s="238"/>
      <c r="D42" s="238"/>
      <c r="E42" s="238"/>
      <c r="F42" s="12"/>
    </row>
    <row r="43" spans="1:48" x14ac:dyDescent="0.25">
      <c r="A43" s="232"/>
      <c r="B43" s="233"/>
      <c r="C43" s="242"/>
      <c r="D43" s="243"/>
      <c r="E43" s="244"/>
      <c r="F43" s="12"/>
      <c r="J43" s="46"/>
      <c r="K43" s="46"/>
      <c r="L43" s="46"/>
    </row>
    <row r="44" spans="1:48" x14ac:dyDescent="0.25">
      <c r="A44" s="232"/>
      <c r="B44" s="233"/>
      <c r="C44" s="242"/>
      <c r="D44" s="243"/>
      <c r="E44" s="244"/>
      <c r="F44" s="12"/>
      <c r="J44" s="46"/>
      <c r="K44" s="46"/>
      <c r="L44" s="46"/>
    </row>
    <row r="45" spans="1:48" x14ac:dyDescent="0.25">
      <c r="B45" s="224"/>
      <c r="C45" s="224"/>
      <c r="D45" s="224"/>
      <c r="E45" s="224"/>
      <c r="F45" s="224"/>
    </row>
    <row r="46" spans="1:48" s="52" customFormat="1" ht="13" x14ac:dyDescent="0.25">
      <c r="A46"/>
      <c r="B46" s="212"/>
      <c r="C46" s="212"/>
      <c r="D46" s="212"/>
      <c r="E46" s="212"/>
      <c r="F46" s="212"/>
      <c r="G46"/>
      <c r="H46"/>
      <c r="I46"/>
      <c r="J46"/>
      <c r="K46"/>
      <c r="L46"/>
      <c r="M46" s="168"/>
      <c r="N46"/>
      <c r="O46" s="45"/>
      <c r="P46" s="45"/>
      <c r="Q46" s="45"/>
      <c r="R46" s="45"/>
      <c r="S46"/>
      <c r="T46"/>
      <c r="U46"/>
      <c r="V46"/>
      <c r="W46"/>
      <c r="X46"/>
      <c r="Y46"/>
      <c r="Z46"/>
      <c r="AA46"/>
      <c r="AB46"/>
      <c r="AC46"/>
      <c r="AD46"/>
      <c r="AE46"/>
      <c r="AF46"/>
      <c r="AG46"/>
      <c r="AH46"/>
      <c r="AI46"/>
      <c r="AJ46"/>
      <c r="AK46"/>
      <c r="AL46"/>
      <c r="AM46"/>
      <c r="AN46"/>
      <c r="AO46"/>
      <c r="AP46"/>
      <c r="AQ46"/>
      <c r="AR46"/>
      <c r="AS46"/>
      <c r="AT46"/>
      <c r="AU46"/>
    </row>
    <row r="47" spans="1:48" s="52" customFormat="1" ht="27.75" customHeight="1" x14ac:dyDescent="0.25">
      <c r="A47" s="225" t="s">
        <v>133</v>
      </c>
      <c r="B47" s="225"/>
      <c r="C47" s="240" t="s">
        <v>134</v>
      </c>
      <c r="D47" s="241"/>
      <c r="E47" s="374" t="s">
        <v>135</v>
      </c>
      <c r="F47" s="252" t="s">
        <v>136</v>
      </c>
      <c r="G47" s="253"/>
      <c r="H47" s="240" t="s">
        <v>137</v>
      </c>
      <c r="I47" s="371"/>
      <c r="J47" s="168"/>
      <c r="K47" s="168"/>
      <c r="L47" s="168"/>
      <c r="M47" s="168"/>
      <c r="N47" s="45"/>
      <c r="O47" s="45"/>
      <c r="P47" s="45"/>
      <c r="Q47" s="45"/>
      <c r="R47"/>
      <c r="S47"/>
      <c r="T47"/>
      <c r="U47"/>
      <c r="V47"/>
      <c r="W47"/>
      <c r="X47"/>
      <c r="Y47"/>
      <c r="Z47"/>
      <c r="AA47"/>
      <c r="AB47"/>
      <c r="AC47"/>
      <c r="AD47"/>
      <c r="AE47"/>
      <c r="AF47"/>
      <c r="AG47"/>
      <c r="AH47"/>
      <c r="AI47"/>
      <c r="AJ47"/>
      <c r="AK47"/>
      <c r="AL47"/>
      <c r="AM47"/>
      <c r="AN47"/>
      <c r="AO47"/>
      <c r="AP47"/>
      <c r="AQ47"/>
      <c r="AR47"/>
      <c r="AS47"/>
      <c r="AT47"/>
      <c r="AU47"/>
      <c r="AV47"/>
    </row>
    <row r="48" spans="1:48" s="52" customFormat="1" ht="42" customHeight="1" x14ac:dyDescent="0.25">
      <c r="A48" s="372" t="s">
        <v>138</v>
      </c>
      <c r="B48" s="373"/>
      <c r="C48" s="64" t="s">
        <v>139</v>
      </c>
      <c r="D48" s="64" t="s">
        <v>140</v>
      </c>
      <c r="E48" s="375"/>
      <c r="F48" s="254"/>
      <c r="G48" s="255"/>
      <c r="H48" s="64" t="s">
        <v>141</v>
      </c>
      <c r="I48" s="64" t="s">
        <v>142</v>
      </c>
      <c r="J48"/>
      <c r="K48"/>
      <c r="L48"/>
      <c r="M48"/>
      <c r="N48" s="45"/>
      <c r="O48" s="45"/>
      <c r="P48" s="45"/>
      <c r="Q48" s="45"/>
      <c r="R48"/>
      <c r="S48"/>
      <c r="T48"/>
      <c r="U48"/>
      <c r="V48"/>
      <c r="W48"/>
      <c r="X48"/>
      <c r="Y48"/>
      <c r="Z48"/>
      <c r="AA48"/>
      <c r="AB48"/>
      <c r="AC48"/>
      <c r="AD48"/>
      <c r="AE48"/>
      <c r="AF48"/>
      <c r="AG48"/>
      <c r="AH48"/>
      <c r="AI48"/>
      <c r="AJ48"/>
      <c r="AK48"/>
      <c r="AL48"/>
      <c r="AM48"/>
      <c r="AN48"/>
      <c r="AO48"/>
      <c r="AP48"/>
      <c r="AQ48"/>
      <c r="AR48"/>
      <c r="AS48"/>
      <c r="AT48"/>
      <c r="AU48"/>
      <c r="AV48"/>
    </row>
    <row r="49" spans="1:48" s="52" customFormat="1" ht="50" x14ac:dyDescent="0.25">
      <c r="A49" s="245" t="s">
        <v>143</v>
      </c>
      <c r="B49" s="246"/>
      <c r="C49" s="65" t="s">
        <v>144</v>
      </c>
      <c r="D49" s="66" t="s">
        <v>145</v>
      </c>
      <c r="E49" s="249" t="s">
        <v>146</v>
      </c>
      <c r="F49" s="226" t="s">
        <v>147</v>
      </c>
      <c r="G49" s="227"/>
      <c r="H49" s="66" t="s">
        <v>148</v>
      </c>
      <c r="I49" s="66" t="s">
        <v>149</v>
      </c>
      <c r="J49"/>
      <c r="K49"/>
      <c r="L49"/>
      <c r="M49"/>
      <c r="N49" s="45"/>
      <c r="O49" s="45"/>
      <c r="P49" s="45"/>
      <c r="Q49" s="45"/>
      <c r="R49"/>
      <c r="S49"/>
      <c r="T49"/>
      <c r="U49"/>
      <c r="V49"/>
      <c r="W49"/>
      <c r="X49"/>
      <c r="Y49"/>
      <c r="Z49"/>
      <c r="AA49"/>
      <c r="AB49"/>
      <c r="AC49"/>
      <c r="AD49"/>
      <c r="AE49"/>
      <c r="AF49"/>
      <c r="AG49"/>
      <c r="AH49"/>
      <c r="AI49"/>
      <c r="AJ49"/>
      <c r="AK49"/>
      <c r="AL49"/>
      <c r="AM49"/>
      <c r="AN49"/>
      <c r="AO49"/>
      <c r="AP49"/>
      <c r="AQ49"/>
      <c r="AR49"/>
      <c r="AS49"/>
      <c r="AT49"/>
      <c r="AU49"/>
      <c r="AV49"/>
    </row>
    <row r="50" spans="1:48" s="52" customFormat="1" ht="13.15" customHeight="1" x14ac:dyDescent="0.25">
      <c r="A50" s="247"/>
      <c r="B50" s="248"/>
      <c r="C50" s="67" t="s">
        <v>150</v>
      </c>
      <c r="D50" s="66" t="s">
        <v>151</v>
      </c>
      <c r="E50" s="250"/>
      <c r="F50" s="228"/>
      <c r="G50" s="229"/>
      <c r="H50" s="66" t="s">
        <v>152</v>
      </c>
      <c r="I50" s="66" t="s">
        <v>153</v>
      </c>
      <c r="J50"/>
      <c r="K50"/>
      <c r="L50"/>
      <c r="M50"/>
      <c r="N50" s="45"/>
      <c r="O50" s="45"/>
      <c r="P50" s="45"/>
      <c r="Q50" s="45"/>
      <c r="R50"/>
      <c r="S50"/>
      <c r="T50"/>
      <c r="U50"/>
      <c r="V50"/>
      <c r="W50"/>
      <c r="X50"/>
      <c r="Y50"/>
      <c r="Z50"/>
      <c r="AA50"/>
      <c r="AB50"/>
      <c r="AC50"/>
      <c r="AD50"/>
      <c r="AE50"/>
      <c r="AF50"/>
      <c r="AG50"/>
      <c r="AH50"/>
      <c r="AI50"/>
      <c r="AJ50"/>
      <c r="AK50"/>
      <c r="AL50"/>
      <c r="AM50"/>
      <c r="AN50"/>
      <c r="AO50"/>
      <c r="AP50"/>
      <c r="AQ50"/>
      <c r="AR50"/>
      <c r="AS50"/>
      <c r="AT50"/>
      <c r="AU50"/>
      <c r="AV50"/>
    </row>
    <row r="51" spans="1:48" s="52" customFormat="1" ht="13.15" customHeight="1" x14ac:dyDescent="0.25">
      <c r="A51" s="247"/>
      <c r="B51" s="248"/>
      <c r="C51" s="67" t="s">
        <v>154</v>
      </c>
      <c r="D51" s="68" t="s">
        <v>155</v>
      </c>
      <c r="E51" s="251"/>
      <c r="F51" s="230"/>
      <c r="G51" s="231"/>
      <c r="H51" s="68" t="s">
        <v>148</v>
      </c>
      <c r="I51" s="68" t="s">
        <v>148</v>
      </c>
      <c r="K51"/>
      <c r="L51"/>
      <c r="M51"/>
      <c r="N51" s="45"/>
      <c r="O51" s="45"/>
      <c r="P51" s="45"/>
      <c r="Q51" s="45"/>
      <c r="R51"/>
      <c r="S51"/>
      <c r="T51"/>
      <c r="U51"/>
      <c r="V51"/>
      <c r="W51"/>
      <c r="X51"/>
      <c r="Y51"/>
      <c r="Z51"/>
      <c r="AA51"/>
      <c r="AB51"/>
      <c r="AC51"/>
      <c r="AD51"/>
      <c r="AE51"/>
      <c r="AF51"/>
      <c r="AG51"/>
      <c r="AH51"/>
      <c r="AI51"/>
      <c r="AJ51"/>
      <c r="AK51"/>
      <c r="AL51"/>
      <c r="AM51"/>
      <c r="AN51"/>
      <c r="AO51"/>
      <c r="AP51"/>
      <c r="AQ51"/>
      <c r="AR51"/>
      <c r="AS51"/>
      <c r="AT51"/>
      <c r="AU51"/>
      <c r="AV51"/>
    </row>
    <row r="52" spans="1:48" s="52" customFormat="1" ht="30" customHeight="1" x14ac:dyDescent="0.25">
      <c r="A52" s="69">
        <v>0.1</v>
      </c>
      <c r="B52" s="70" t="s">
        <v>156</v>
      </c>
      <c r="C52" s="10"/>
      <c r="D52" s="10"/>
      <c r="E52" s="376"/>
      <c r="F52" s="269"/>
      <c r="G52" s="270"/>
      <c r="H52" s="11"/>
      <c r="I52" s="11"/>
      <c r="J52" s="318" t="s">
        <v>157</v>
      </c>
      <c r="K52" s="319"/>
      <c r="L52" s="319"/>
      <c r="M52"/>
      <c r="N52" s="45"/>
      <c r="O52" s="45"/>
      <c r="P52" s="45"/>
      <c r="Q52" s="45"/>
      <c r="R52"/>
      <c r="S52"/>
      <c r="T52"/>
      <c r="U52"/>
      <c r="V52"/>
      <c r="W52"/>
      <c r="X52"/>
      <c r="Y52"/>
      <c r="Z52"/>
      <c r="AA52"/>
      <c r="AB52"/>
      <c r="AC52"/>
      <c r="AD52"/>
      <c r="AE52"/>
      <c r="AF52"/>
      <c r="AG52"/>
      <c r="AH52"/>
      <c r="AI52"/>
      <c r="AJ52"/>
      <c r="AK52"/>
      <c r="AL52"/>
      <c r="AM52"/>
      <c r="AN52"/>
      <c r="AO52"/>
      <c r="AP52"/>
      <c r="AQ52"/>
      <c r="AR52"/>
      <c r="AS52"/>
      <c r="AT52"/>
      <c r="AU52"/>
      <c r="AV52"/>
    </row>
    <row r="53" spans="1:48" s="52" customFormat="1" ht="30" customHeight="1" x14ac:dyDescent="0.25">
      <c r="A53" s="71">
        <v>0.2</v>
      </c>
      <c r="B53" s="72" t="s">
        <v>158</v>
      </c>
      <c r="C53" s="10"/>
      <c r="D53" s="10"/>
      <c r="E53" s="377"/>
      <c r="F53" s="269"/>
      <c r="G53" s="270"/>
      <c r="H53" s="11"/>
      <c r="I53" s="11"/>
      <c r="J53" s="228"/>
      <c r="K53" s="300"/>
      <c r="L53" s="300"/>
      <c r="M53"/>
      <c r="N53" s="45"/>
      <c r="O53" s="45"/>
      <c r="P53" s="45"/>
      <c r="Q53" s="45"/>
      <c r="R53"/>
      <c r="S53"/>
      <c r="T53"/>
      <c r="U53"/>
      <c r="V53"/>
      <c r="W53"/>
      <c r="X53"/>
      <c r="Y53"/>
      <c r="Z53"/>
      <c r="AA53"/>
      <c r="AB53"/>
      <c r="AC53"/>
      <c r="AD53"/>
      <c r="AE53"/>
      <c r="AF53"/>
      <c r="AG53"/>
      <c r="AH53"/>
      <c r="AI53"/>
      <c r="AJ53"/>
      <c r="AK53"/>
      <c r="AL53"/>
      <c r="AM53"/>
      <c r="AN53"/>
      <c r="AO53"/>
      <c r="AP53"/>
      <c r="AQ53"/>
      <c r="AR53"/>
      <c r="AS53"/>
      <c r="AT53"/>
      <c r="AU53"/>
      <c r="AV53"/>
    </row>
    <row r="54" spans="1:48" s="52" customFormat="1" ht="30" customHeight="1" x14ac:dyDescent="0.25">
      <c r="A54" s="71">
        <v>0.3</v>
      </c>
      <c r="B54" s="72" t="s">
        <v>159</v>
      </c>
      <c r="C54" s="10"/>
      <c r="D54" s="10"/>
      <c r="E54" s="377"/>
      <c r="F54" s="269"/>
      <c r="G54" s="270"/>
      <c r="H54" s="11"/>
      <c r="I54" s="11"/>
      <c r="J54" s="228"/>
      <c r="K54" s="300"/>
      <c r="L54" s="300"/>
      <c r="M54"/>
      <c r="N54" s="45"/>
      <c r="O54" s="45"/>
      <c r="P54" s="45"/>
      <c r="Q54" s="45"/>
      <c r="R54"/>
      <c r="S54"/>
      <c r="T54"/>
      <c r="U54"/>
      <c r="V54"/>
      <c r="W54"/>
      <c r="X54"/>
      <c r="Y54"/>
      <c r="Z54"/>
      <c r="AA54"/>
      <c r="AB54"/>
      <c r="AC54"/>
      <c r="AD54"/>
      <c r="AE54"/>
      <c r="AF54"/>
      <c r="AG54"/>
      <c r="AH54"/>
      <c r="AI54"/>
      <c r="AJ54"/>
      <c r="AK54"/>
      <c r="AL54"/>
      <c r="AM54"/>
      <c r="AN54"/>
      <c r="AO54"/>
      <c r="AP54"/>
      <c r="AQ54"/>
      <c r="AR54"/>
      <c r="AS54"/>
      <c r="AT54"/>
      <c r="AU54"/>
      <c r="AV54"/>
    </row>
    <row r="55" spans="1:48" s="52" customFormat="1" ht="30" customHeight="1" x14ac:dyDescent="0.25">
      <c r="A55" s="71">
        <v>0.4</v>
      </c>
      <c r="B55" s="72" t="s">
        <v>160</v>
      </c>
      <c r="C55" s="10"/>
      <c r="D55" s="10"/>
      <c r="E55" s="378"/>
      <c r="F55" s="269"/>
      <c r="G55" s="270"/>
      <c r="H55" s="11"/>
      <c r="I55" s="11"/>
      <c r="J55" s="228"/>
      <c r="K55" s="300"/>
      <c r="L55" s="300"/>
      <c r="M55"/>
      <c r="N55" s="45"/>
      <c r="O55" s="45"/>
      <c r="P55" s="45"/>
      <c r="Q55" s="45"/>
      <c r="R55"/>
      <c r="S55"/>
      <c r="T55"/>
      <c r="U55"/>
      <c r="V55"/>
      <c r="W55"/>
      <c r="X55"/>
      <c r="Y55"/>
      <c r="Z55"/>
      <c r="AA55"/>
      <c r="AB55"/>
      <c r="AC55"/>
      <c r="AD55"/>
      <c r="AE55"/>
      <c r="AF55"/>
      <c r="AG55"/>
      <c r="AH55"/>
      <c r="AI55"/>
      <c r="AJ55"/>
      <c r="AK55"/>
      <c r="AL55"/>
      <c r="AM55"/>
      <c r="AN55"/>
      <c r="AO55"/>
      <c r="AP55"/>
      <c r="AQ55"/>
      <c r="AR55"/>
      <c r="AS55"/>
      <c r="AT55"/>
      <c r="AU55"/>
      <c r="AV55"/>
    </row>
    <row r="56" spans="1:48" s="52" customFormat="1" ht="30" customHeight="1" x14ac:dyDescent="0.25">
      <c r="A56" s="71">
        <v>1</v>
      </c>
      <c r="B56" s="72" t="s">
        <v>161</v>
      </c>
      <c r="C56" s="10"/>
      <c r="D56" s="10"/>
      <c r="E56" s="9"/>
      <c r="F56" s="269"/>
      <c r="G56" s="270"/>
      <c r="H56" s="11"/>
      <c r="I56" s="11"/>
      <c r="J56" s="228"/>
      <c r="K56" s="300"/>
      <c r="L56" s="300"/>
      <c r="M56"/>
      <c r="N56" s="45"/>
      <c r="O56" s="45"/>
      <c r="P56" s="45"/>
      <c r="Q56" s="45"/>
      <c r="R56"/>
      <c r="S56"/>
      <c r="T56"/>
      <c r="U56"/>
      <c r="V56"/>
      <c r="W56"/>
      <c r="X56"/>
      <c r="Y56"/>
      <c r="Z56"/>
      <c r="AA56"/>
      <c r="AB56"/>
      <c r="AC56"/>
      <c r="AD56"/>
      <c r="AE56"/>
      <c r="AF56"/>
      <c r="AG56"/>
      <c r="AH56"/>
      <c r="AI56"/>
      <c r="AJ56"/>
      <c r="AK56"/>
      <c r="AL56"/>
      <c r="AM56"/>
      <c r="AN56"/>
      <c r="AO56"/>
      <c r="AP56"/>
      <c r="AQ56"/>
      <c r="AR56"/>
      <c r="AS56"/>
      <c r="AT56"/>
      <c r="AU56"/>
      <c r="AV56"/>
    </row>
    <row r="57" spans="1:48" s="52" customFormat="1" ht="30" customHeight="1" x14ac:dyDescent="0.25">
      <c r="A57" s="73">
        <v>2.1</v>
      </c>
      <c r="B57" s="72" t="s">
        <v>162</v>
      </c>
      <c r="C57" s="10"/>
      <c r="D57" s="10"/>
      <c r="E57" s="9"/>
      <c r="F57" s="269"/>
      <c r="G57" s="270"/>
      <c r="H57" s="11"/>
      <c r="I57" s="11"/>
      <c r="J57" s="228"/>
      <c r="K57" s="300"/>
      <c r="L57" s="300"/>
      <c r="M57"/>
      <c r="N57" s="45"/>
      <c r="O57" s="45"/>
      <c r="P57" s="45"/>
      <c r="Q57" s="45"/>
      <c r="R57"/>
      <c r="S57"/>
      <c r="T57"/>
      <c r="U57"/>
      <c r="V57"/>
      <c r="W57"/>
      <c r="X57"/>
      <c r="Y57"/>
      <c r="Z57"/>
      <c r="AA57"/>
      <c r="AB57"/>
      <c r="AC57"/>
      <c r="AD57"/>
      <c r="AE57"/>
      <c r="AF57"/>
      <c r="AG57"/>
      <c r="AH57"/>
      <c r="AI57"/>
      <c r="AJ57"/>
      <c r="AK57"/>
      <c r="AL57"/>
      <c r="AM57"/>
      <c r="AN57"/>
      <c r="AO57"/>
      <c r="AP57"/>
      <c r="AQ57"/>
      <c r="AR57"/>
      <c r="AS57"/>
      <c r="AT57"/>
      <c r="AU57"/>
      <c r="AV57"/>
    </row>
    <row r="58" spans="1:48" s="52" customFormat="1" ht="30" customHeight="1" x14ac:dyDescent="0.25">
      <c r="A58" s="71">
        <v>2.2000000000000002</v>
      </c>
      <c r="B58" s="72" t="s">
        <v>163</v>
      </c>
      <c r="C58" s="10"/>
      <c r="D58" s="10"/>
      <c r="E58" s="9"/>
      <c r="F58" s="269"/>
      <c r="G58" s="270"/>
      <c r="H58" s="11"/>
      <c r="I58" s="11"/>
      <c r="J58" s="228"/>
      <c r="K58" s="300"/>
      <c r="L58" s="300"/>
      <c r="M58"/>
      <c r="N58" s="45"/>
      <c r="O58" s="45"/>
      <c r="P58" s="45"/>
      <c r="Q58" s="45"/>
      <c r="R58"/>
      <c r="S58"/>
      <c r="T58"/>
      <c r="U58"/>
      <c r="V58"/>
      <c r="W58"/>
      <c r="X58"/>
      <c r="Y58"/>
      <c r="Z58"/>
      <c r="AA58"/>
      <c r="AB58"/>
      <c r="AC58"/>
      <c r="AD58"/>
      <c r="AE58"/>
      <c r="AF58"/>
      <c r="AG58"/>
      <c r="AH58"/>
      <c r="AI58"/>
      <c r="AJ58"/>
      <c r="AK58"/>
      <c r="AL58"/>
      <c r="AM58"/>
      <c r="AN58"/>
      <c r="AO58"/>
      <c r="AP58"/>
      <c r="AQ58"/>
      <c r="AR58"/>
      <c r="AS58"/>
      <c r="AT58"/>
      <c r="AU58"/>
      <c r="AV58"/>
    </row>
    <row r="59" spans="1:48" s="52" customFormat="1" ht="30" customHeight="1" x14ac:dyDescent="0.25">
      <c r="A59" s="71">
        <v>2.2999999999999998</v>
      </c>
      <c r="B59" s="72" t="s">
        <v>164</v>
      </c>
      <c r="C59" s="10"/>
      <c r="D59" s="10"/>
      <c r="E59" s="9"/>
      <c r="F59" s="269"/>
      <c r="G59" s="270"/>
      <c r="H59" s="11"/>
      <c r="I59" s="11"/>
      <c r="J59" s="228"/>
      <c r="K59" s="300"/>
      <c r="L59" s="300"/>
      <c r="M59"/>
      <c r="N59" s="45"/>
      <c r="O59" s="45"/>
      <c r="P59" s="45"/>
      <c r="Q59" s="45"/>
      <c r="R59"/>
      <c r="S59"/>
      <c r="T59"/>
      <c r="U59"/>
      <c r="V59"/>
      <c r="W59"/>
      <c r="X59"/>
      <c r="Y59"/>
      <c r="Z59"/>
      <c r="AA59"/>
      <c r="AB59"/>
      <c r="AC59"/>
      <c r="AD59"/>
      <c r="AE59"/>
      <c r="AF59"/>
      <c r="AG59"/>
      <c r="AH59"/>
      <c r="AI59"/>
      <c r="AJ59"/>
      <c r="AK59"/>
      <c r="AL59"/>
      <c r="AM59"/>
      <c r="AN59"/>
      <c r="AO59"/>
      <c r="AP59"/>
      <c r="AQ59"/>
      <c r="AR59"/>
      <c r="AS59"/>
      <c r="AT59"/>
      <c r="AU59"/>
      <c r="AV59"/>
    </row>
    <row r="60" spans="1:48" s="52" customFormat="1" ht="30" customHeight="1" x14ac:dyDescent="0.25">
      <c r="A60" s="71">
        <v>2.4</v>
      </c>
      <c r="B60" s="72" t="s">
        <v>165</v>
      </c>
      <c r="C60" s="10"/>
      <c r="D60" s="10"/>
      <c r="E60" s="9"/>
      <c r="F60" s="269"/>
      <c r="G60" s="270"/>
      <c r="H60" s="11"/>
      <c r="I60" s="11"/>
      <c r="J60" s="228"/>
      <c r="K60" s="300"/>
      <c r="L60" s="300"/>
      <c r="M60"/>
      <c r="N60" s="45"/>
      <c r="O60" s="45"/>
      <c r="P60" s="45"/>
      <c r="Q60" s="45"/>
      <c r="R60"/>
      <c r="S60"/>
      <c r="T60"/>
      <c r="U60"/>
      <c r="V60"/>
      <c r="W60"/>
      <c r="X60"/>
      <c r="Y60"/>
      <c r="Z60"/>
      <c r="AA60"/>
      <c r="AB60"/>
      <c r="AC60"/>
      <c r="AD60"/>
      <c r="AE60"/>
      <c r="AF60"/>
      <c r="AG60"/>
      <c r="AH60"/>
      <c r="AI60"/>
      <c r="AJ60"/>
      <c r="AK60"/>
      <c r="AL60"/>
      <c r="AM60"/>
      <c r="AN60"/>
      <c r="AO60"/>
      <c r="AP60"/>
      <c r="AQ60"/>
      <c r="AR60"/>
      <c r="AS60"/>
      <c r="AT60"/>
      <c r="AU60"/>
      <c r="AV60"/>
    </row>
    <row r="61" spans="1:48" s="52" customFormat="1" ht="30" customHeight="1" x14ac:dyDescent="0.25">
      <c r="A61" s="71">
        <v>2.5</v>
      </c>
      <c r="B61" s="72" t="s">
        <v>166</v>
      </c>
      <c r="C61" s="10"/>
      <c r="D61" s="10"/>
      <c r="E61" s="9"/>
      <c r="F61" s="269"/>
      <c r="G61" s="270"/>
      <c r="H61" s="11"/>
      <c r="I61" s="11"/>
      <c r="J61" s="228"/>
      <c r="K61" s="300"/>
      <c r="L61" s="300"/>
      <c r="M61"/>
      <c r="N61" s="45"/>
      <c r="O61" s="45"/>
      <c r="P61" s="45"/>
      <c r="Q61" s="45"/>
      <c r="R61"/>
      <c r="S61"/>
      <c r="T61"/>
      <c r="U61"/>
      <c r="V61"/>
      <c r="W61"/>
      <c r="X61"/>
      <c r="Y61"/>
      <c r="Z61"/>
      <c r="AA61"/>
      <c r="AB61"/>
      <c r="AC61"/>
      <c r="AD61"/>
      <c r="AE61"/>
      <c r="AF61"/>
      <c r="AG61"/>
      <c r="AH61"/>
      <c r="AI61"/>
      <c r="AJ61"/>
      <c r="AK61"/>
      <c r="AL61"/>
      <c r="AM61"/>
      <c r="AN61"/>
      <c r="AO61"/>
      <c r="AP61"/>
      <c r="AQ61"/>
      <c r="AR61"/>
      <c r="AS61"/>
      <c r="AT61"/>
      <c r="AU61"/>
      <c r="AV61"/>
    </row>
    <row r="62" spans="1:48" s="52" customFormat="1" ht="30" customHeight="1" x14ac:dyDescent="0.25">
      <c r="A62" s="71">
        <v>2.6</v>
      </c>
      <c r="B62" s="72" t="s">
        <v>167</v>
      </c>
      <c r="C62" s="10"/>
      <c r="D62" s="10"/>
      <c r="E62" s="9"/>
      <c r="F62" s="269"/>
      <c r="G62" s="270"/>
      <c r="H62" s="11"/>
      <c r="I62" s="11"/>
      <c r="J62" s="228"/>
      <c r="K62" s="300"/>
      <c r="L62" s="300"/>
      <c r="M62"/>
      <c r="N62" s="45"/>
      <c r="O62" s="45"/>
      <c r="P62" s="45"/>
      <c r="Q62" s="45"/>
      <c r="R62"/>
      <c r="S62"/>
      <c r="T62"/>
      <c r="U62"/>
      <c r="V62"/>
      <c r="W62"/>
      <c r="X62"/>
      <c r="Y62"/>
      <c r="Z62"/>
      <c r="AA62"/>
      <c r="AB62"/>
      <c r="AC62"/>
      <c r="AD62"/>
      <c r="AE62"/>
      <c r="AF62"/>
      <c r="AG62"/>
      <c r="AH62"/>
      <c r="AI62"/>
      <c r="AJ62"/>
      <c r="AK62"/>
      <c r="AL62"/>
      <c r="AM62"/>
      <c r="AN62"/>
      <c r="AO62"/>
      <c r="AP62"/>
      <c r="AQ62"/>
      <c r="AR62"/>
      <c r="AS62"/>
      <c r="AT62"/>
      <c r="AU62"/>
      <c r="AV62"/>
    </row>
    <row r="63" spans="1:48" s="52" customFormat="1" ht="30" customHeight="1" x14ac:dyDescent="0.25">
      <c r="A63" s="71">
        <v>2.7</v>
      </c>
      <c r="B63" s="72" t="s">
        <v>168</v>
      </c>
      <c r="C63" s="10"/>
      <c r="D63" s="10"/>
      <c r="E63" s="9"/>
      <c r="F63" s="269"/>
      <c r="G63" s="270"/>
      <c r="H63" s="11"/>
      <c r="I63" s="11"/>
      <c r="J63" s="228"/>
      <c r="K63" s="300"/>
      <c r="L63" s="300"/>
      <c r="M63"/>
      <c r="N63" s="45"/>
      <c r="O63" s="45"/>
      <c r="P63" s="45"/>
      <c r="Q63" s="45"/>
      <c r="R63"/>
      <c r="S63"/>
      <c r="T63"/>
      <c r="U63"/>
      <c r="V63"/>
      <c r="W63"/>
      <c r="X63"/>
      <c r="Y63"/>
      <c r="Z63"/>
      <c r="AA63"/>
      <c r="AB63"/>
      <c r="AC63"/>
      <c r="AD63"/>
      <c r="AE63"/>
      <c r="AF63"/>
      <c r="AG63"/>
      <c r="AH63"/>
      <c r="AI63"/>
      <c r="AJ63"/>
      <c r="AK63"/>
      <c r="AL63"/>
      <c r="AM63"/>
      <c r="AN63"/>
      <c r="AO63"/>
      <c r="AP63"/>
      <c r="AQ63"/>
      <c r="AR63"/>
      <c r="AS63"/>
      <c r="AT63"/>
      <c r="AU63"/>
      <c r="AV63"/>
    </row>
    <row r="64" spans="1:48" s="52" customFormat="1" ht="30" customHeight="1" x14ac:dyDescent="0.25">
      <c r="A64" s="71">
        <v>2.8</v>
      </c>
      <c r="B64" s="72" t="s">
        <v>169</v>
      </c>
      <c r="C64" s="10"/>
      <c r="D64" s="10"/>
      <c r="E64" s="9"/>
      <c r="F64" s="269"/>
      <c r="G64" s="270"/>
      <c r="H64" s="11"/>
      <c r="I64" s="11"/>
      <c r="J64" s="228"/>
      <c r="K64" s="300"/>
      <c r="L64" s="300"/>
      <c r="M64"/>
      <c r="N64" s="45"/>
      <c r="O64" s="45"/>
      <c r="P64" s="45"/>
      <c r="Q64" s="45"/>
      <c r="R64"/>
      <c r="S64"/>
      <c r="T64"/>
      <c r="U64"/>
      <c r="V64"/>
      <c r="W64"/>
      <c r="X64"/>
      <c r="Y64"/>
      <c r="Z64"/>
      <c r="AA64"/>
      <c r="AB64"/>
      <c r="AC64"/>
      <c r="AD64"/>
      <c r="AE64"/>
      <c r="AF64"/>
      <c r="AG64"/>
      <c r="AH64"/>
      <c r="AI64"/>
      <c r="AJ64"/>
      <c r="AK64"/>
      <c r="AL64"/>
      <c r="AM64"/>
      <c r="AN64"/>
      <c r="AO64"/>
      <c r="AP64"/>
      <c r="AQ64"/>
      <c r="AR64"/>
      <c r="AS64"/>
      <c r="AT64"/>
      <c r="AU64"/>
      <c r="AV64"/>
    </row>
    <row r="65" spans="1:48" s="52" customFormat="1" ht="30" customHeight="1" x14ac:dyDescent="0.25">
      <c r="A65" s="71">
        <v>3</v>
      </c>
      <c r="B65" s="72" t="s">
        <v>170</v>
      </c>
      <c r="C65" s="10"/>
      <c r="D65" s="10"/>
      <c r="E65" s="9"/>
      <c r="F65" s="109"/>
      <c r="G65" s="110"/>
      <c r="H65" s="11"/>
      <c r="I65" s="11"/>
      <c r="J65" s="228"/>
      <c r="K65" s="300"/>
      <c r="L65" s="300"/>
      <c r="M65"/>
      <c r="N65" s="45"/>
      <c r="O65" s="45"/>
      <c r="P65" s="45"/>
      <c r="Q65" s="45"/>
      <c r="R65"/>
      <c r="S65"/>
      <c r="T65"/>
      <c r="U65"/>
      <c r="V65"/>
      <c r="W65"/>
      <c r="X65"/>
      <c r="Y65"/>
      <c r="Z65"/>
      <c r="AA65"/>
      <c r="AB65"/>
      <c r="AC65"/>
      <c r="AD65"/>
      <c r="AE65"/>
      <c r="AF65"/>
      <c r="AG65"/>
      <c r="AH65"/>
      <c r="AI65"/>
      <c r="AJ65"/>
      <c r="AK65"/>
      <c r="AL65"/>
      <c r="AM65"/>
      <c r="AN65"/>
      <c r="AO65"/>
      <c r="AP65"/>
      <c r="AQ65"/>
      <c r="AR65"/>
      <c r="AS65"/>
      <c r="AT65"/>
      <c r="AU65"/>
      <c r="AV65"/>
    </row>
    <row r="66" spans="1:48" s="52" customFormat="1" ht="30" customHeight="1" x14ac:dyDescent="0.25">
      <c r="A66" s="71">
        <v>4</v>
      </c>
      <c r="B66" s="72" t="s">
        <v>171</v>
      </c>
      <c r="C66" s="10"/>
      <c r="D66" s="10"/>
      <c r="E66" s="9"/>
      <c r="F66" s="109"/>
      <c r="G66" s="110"/>
      <c r="H66" s="11"/>
      <c r="I66" s="11"/>
      <c r="J66" s="228"/>
      <c r="K66" s="300"/>
      <c r="L66" s="300"/>
      <c r="M66"/>
      <c r="N66" s="45"/>
      <c r="O66" s="45"/>
      <c r="P66" s="45"/>
      <c r="Q66" s="45"/>
      <c r="R66"/>
      <c r="S66"/>
      <c r="T66"/>
      <c r="U66"/>
      <c r="V66"/>
      <c r="W66"/>
      <c r="X66"/>
      <c r="Y66"/>
      <c r="Z66"/>
      <c r="AA66"/>
      <c r="AB66"/>
      <c r="AC66"/>
      <c r="AD66"/>
      <c r="AE66"/>
      <c r="AF66"/>
      <c r="AG66"/>
      <c r="AH66"/>
      <c r="AI66"/>
      <c r="AJ66"/>
      <c r="AK66"/>
      <c r="AL66"/>
      <c r="AM66"/>
      <c r="AN66"/>
      <c r="AO66"/>
      <c r="AP66"/>
      <c r="AQ66"/>
      <c r="AR66"/>
      <c r="AS66"/>
      <c r="AT66"/>
      <c r="AU66"/>
      <c r="AV66"/>
    </row>
    <row r="67" spans="1:48" s="52" customFormat="1" ht="30" customHeight="1" x14ac:dyDescent="0.25">
      <c r="A67" s="71">
        <v>5</v>
      </c>
      <c r="B67" s="72" t="s">
        <v>172</v>
      </c>
      <c r="C67" s="10"/>
      <c r="D67" s="10"/>
      <c r="E67" s="9"/>
      <c r="F67" s="109"/>
      <c r="G67" s="110"/>
      <c r="H67" s="11"/>
      <c r="I67" s="11"/>
      <c r="J67" s="228"/>
      <c r="K67" s="300"/>
      <c r="L67" s="300"/>
      <c r="M67"/>
      <c r="N67" s="45"/>
      <c r="O67" s="45"/>
      <c r="P67" s="45"/>
      <c r="Q67" s="45"/>
      <c r="R67"/>
      <c r="S67"/>
      <c r="T67"/>
      <c r="U67"/>
      <c r="V67"/>
      <c r="W67"/>
      <c r="X67"/>
      <c r="Y67"/>
      <c r="Z67"/>
      <c r="AA67"/>
      <c r="AB67"/>
      <c r="AC67"/>
      <c r="AD67"/>
      <c r="AE67"/>
      <c r="AF67"/>
      <c r="AG67"/>
      <c r="AH67"/>
      <c r="AI67"/>
      <c r="AJ67"/>
      <c r="AK67"/>
      <c r="AL67"/>
      <c r="AM67"/>
      <c r="AN67"/>
      <c r="AO67"/>
      <c r="AP67"/>
      <c r="AQ67"/>
      <c r="AR67"/>
      <c r="AS67"/>
      <c r="AT67"/>
      <c r="AU67"/>
      <c r="AV67"/>
    </row>
    <row r="68" spans="1:48" s="52" customFormat="1" ht="30" customHeight="1" x14ac:dyDescent="0.25">
      <c r="A68" s="71">
        <v>6</v>
      </c>
      <c r="B68" s="72" t="s">
        <v>173</v>
      </c>
      <c r="C68" s="10"/>
      <c r="D68" s="10"/>
      <c r="E68" s="9"/>
      <c r="F68" s="109"/>
      <c r="G68" s="110"/>
      <c r="H68" s="11"/>
      <c r="I68" s="11"/>
      <c r="J68" s="228"/>
      <c r="K68" s="300"/>
      <c r="L68" s="300"/>
      <c r="M68"/>
      <c r="N68" s="45"/>
      <c r="O68" s="45"/>
      <c r="P68" s="45"/>
      <c r="Q68" s="45"/>
      <c r="R68"/>
      <c r="S68"/>
      <c r="T68"/>
      <c r="U68"/>
      <c r="V68"/>
      <c r="W68"/>
      <c r="X68"/>
      <c r="Y68"/>
      <c r="Z68"/>
      <c r="AA68"/>
      <c r="AB68"/>
      <c r="AC68"/>
      <c r="AD68"/>
      <c r="AE68"/>
      <c r="AF68"/>
      <c r="AG68"/>
      <c r="AH68"/>
      <c r="AI68"/>
      <c r="AJ68"/>
      <c r="AK68"/>
      <c r="AL68"/>
      <c r="AM68"/>
      <c r="AN68"/>
      <c r="AO68"/>
      <c r="AP68"/>
      <c r="AQ68"/>
      <c r="AR68"/>
      <c r="AS68"/>
      <c r="AT68"/>
      <c r="AU68"/>
      <c r="AV68"/>
    </row>
    <row r="69" spans="1:48" s="52" customFormat="1" ht="30" customHeight="1" x14ac:dyDescent="0.25">
      <c r="A69" s="71">
        <v>7</v>
      </c>
      <c r="B69" s="72" t="s">
        <v>174</v>
      </c>
      <c r="C69" s="10"/>
      <c r="D69" s="10"/>
      <c r="E69" s="9"/>
      <c r="F69" s="109"/>
      <c r="G69" s="110"/>
      <c r="H69" s="11"/>
      <c r="I69" s="11"/>
      <c r="J69" s="228"/>
      <c r="K69" s="300"/>
      <c r="L69" s="300"/>
      <c r="M69"/>
      <c r="N69" s="45"/>
      <c r="O69" s="45"/>
      <c r="P69" s="45"/>
      <c r="Q69" s="45"/>
      <c r="R69"/>
      <c r="S69"/>
      <c r="T69"/>
      <c r="U69"/>
      <c r="V69"/>
      <c r="W69"/>
      <c r="X69"/>
      <c r="Y69"/>
      <c r="Z69"/>
      <c r="AA69"/>
      <c r="AB69"/>
      <c r="AC69"/>
      <c r="AD69"/>
      <c r="AE69"/>
      <c r="AF69"/>
      <c r="AG69"/>
      <c r="AH69"/>
      <c r="AI69"/>
      <c r="AJ69"/>
      <c r="AK69"/>
      <c r="AL69"/>
      <c r="AM69"/>
      <c r="AN69"/>
      <c r="AO69"/>
      <c r="AP69"/>
      <c r="AQ69"/>
      <c r="AR69"/>
      <c r="AS69"/>
      <c r="AT69"/>
      <c r="AU69"/>
      <c r="AV69"/>
    </row>
    <row r="70" spans="1:48" s="52" customFormat="1" ht="30" customHeight="1" x14ac:dyDescent="0.25">
      <c r="A70" s="71">
        <v>8</v>
      </c>
      <c r="B70" s="72" t="s">
        <v>175</v>
      </c>
      <c r="C70" s="10"/>
      <c r="D70" s="10"/>
      <c r="E70" s="9"/>
      <c r="F70" s="109"/>
      <c r="G70" s="110"/>
      <c r="H70" s="11"/>
      <c r="I70" s="11"/>
      <c r="J70" s="228"/>
      <c r="K70" s="300"/>
      <c r="L70" s="300"/>
      <c r="M70"/>
      <c r="N70" s="45"/>
      <c r="O70" s="45"/>
      <c r="P70" s="45"/>
      <c r="Q70" s="45"/>
      <c r="R70"/>
      <c r="S70"/>
      <c r="T70"/>
      <c r="U70"/>
      <c r="V70"/>
      <c r="W70"/>
      <c r="X70"/>
      <c r="Y70"/>
      <c r="Z70"/>
      <c r="AA70"/>
      <c r="AB70"/>
      <c r="AC70"/>
      <c r="AD70"/>
      <c r="AE70"/>
      <c r="AF70"/>
      <c r="AG70"/>
      <c r="AH70"/>
      <c r="AI70"/>
      <c r="AJ70"/>
      <c r="AK70"/>
      <c r="AL70"/>
      <c r="AM70"/>
      <c r="AN70"/>
      <c r="AO70"/>
      <c r="AP70"/>
      <c r="AQ70"/>
      <c r="AR70"/>
      <c r="AS70"/>
      <c r="AT70"/>
      <c r="AU70"/>
      <c r="AV70"/>
    </row>
    <row r="71" spans="1:48" s="52" customFormat="1" ht="30" customHeight="1" x14ac:dyDescent="0.25">
      <c r="A71" s="71"/>
      <c r="B71" s="72"/>
      <c r="C71" s="10"/>
      <c r="D71" s="10"/>
      <c r="E71" s="9"/>
      <c r="F71" s="316"/>
      <c r="G71" s="317"/>
      <c r="H71" s="11"/>
      <c r="I71" s="11"/>
      <c r="J71" s="228"/>
      <c r="K71" s="300"/>
      <c r="L71" s="300"/>
      <c r="M71"/>
      <c r="N71" s="45"/>
      <c r="O71" s="45"/>
      <c r="P71" s="45"/>
      <c r="Q71" s="45"/>
      <c r="R71"/>
      <c r="S71"/>
      <c r="T71"/>
      <c r="U71"/>
      <c r="V71"/>
      <c r="W71"/>
      <c r="X71"/>
      <c r="Y71"/>
      <c r="Z71"/>
      <c r="AA71"/>
      <c r="AB71"/>
      <c r="AC71"/>
      <c r="AD71"/>
      <c r="AE71"/>
      <c r="AF71"/>
      <c r="AG71"/>
      <c r="AH71"/>
      <c r="AI71"/>
      <c r="AJ71"/>
      <c r="AK71"/>
      <c r="AL71"/>
      <c r="AM71"/>
      <c r="AN71"/>
      <c r="AO71"/>
      <c r="AP71"/>
      <c r="AQ71"/>
      <c r="AR71"/>
      <c r="AS71"/>
      <c r="AT71"/>
      <c r="AU71"/>
      <c r="AV71"/>
    </row>
    <row r="72" spans="1:48" s="52" customFormat="1" ht="30" customHeight="1" x14ac:dyDescent="0.25">
      <c r="A72" s="329" t="s">
        <v>176</v>
      </c>
      <c r="B72" s="330"/>
      <c r="C72" s="64" t="s">
        <v>177</v>
      </c>
      <c r="D72" s="64" t="s">
        <v>178</v>
      </c>
      <c r="E72" s="161" t="s">
        <v>179</v>
      </c>
      <c r="F72" s="178" t="s">
        <v>180</v>
      </c>
      <c r="G72" s="178" t="s">
        <v>181</v>
      </c>
      <c r="H72" s="331"/>
      <c r="I72" s="331"/>
      <c r="J72" s="228"/>
      <c r="K72" s="300"/>
      <c r="L72" s="300"/>
      <c r="M72"/>
      <c r="N72" s="45"/>
      <c r="O72" s="45"/>
      <c r="P72" s="45"/>
      <c r="Q72" s="45"/>
      <c r="R72"/>
      <c r="S72"/>
      <c r="T72"/>
      <c r="U72"/>
      <c r="V72"/>
      <c r="W72"/>
      <c r="X72"/>
      <c r="Y72"/>
      <c r="Z72"/>
      <c r="AA72"/>
      <c r="AB72"/>
      <c r="AC72"/>
      <c r="AD72"/>
      <c r="AE72"/>
      <c r="AF72"/>
      <c r="AG72"/>
      <c r="AH72"/>
      <c r="AI72"/>
      <c r="AJ72"/>
      <c r="AK72"/>
      <c r="AL72"/>
      <c r="AM72"/>
      <c r="AN72"/>
      <c r="AO72"/>
      <c r="AP72"/>
      <c r="AQ72"/>
      <c r="AR72"/>
      <c r="AS72"/>
      <c r="AT72"/>
      <c r="AU72"/>
      <c r="AV72"/>
    </row>
    <row r="73" spans="1:48" s="52" customFormat="1" ht="30" customHeight="1" x14ac:dyDescent="0.25">
      <c r="A73" s="71" t="s">
        <v>182</v>
      </c>
      <c r="B73" s="72" t="s">
        <v>183</v>
      </c>
      <c r="C73" s="9"/>
      <c r="D73" s="9"/>
      <c r="E73" s="9"/>
      <c r="F73" s="158"/>
      <c r="G73" s="158"/>
      <c r="H73" s="301"/>
      <c r="I73" s="302"/>
      <c r="J73" s="318" t="s">
        <v>184</v>
      </c>
      <c r="K73" s="319"/>
      <c r="L73" s="319"/>
      <c r="M73"/>
      <c r="N73" s="45"/>
      <c r="O73" s="45"/>
      <c r="P73" s="45"/>
      <c r="Q73" s="45"/>
      <c r="R73"/>
      <c r="S73"/>
      <c r="T73"/>
      <c r="U73"/>
      <c r="V73"/>
      <c r="W73"/>
      <c r="X73"/>
      <c r="Y73"/>
      <c r="Z73"/>
      <c r="AA73"/>
      <c r="AB73"/>
      <c r="AC73"/>
      <c r="AD73"/>
      <c r="AE73"/>
      <c r="AF73"/>
      <c r="AG73"/>
      <c r="AH73"/>
      <c r="AI73"/>
      <c r="AJ73"/>
      <c r="AK73"/>
      <c r="AL73"/>
      <c r="AM73"/>
      <c r="AN73"/>
      <c r="AO73"/>
      <c r="AP73"/>
      <c r="AQ73"/>
      <c r="AR73"/>
      <c r="AS73"/>
      <c r="AT73"/>
      <c r="AU73"/>
      <c r="AV73"/>
    </row>
    <row r="74" spans="1:48" s="52" customFormat="1" ht="30" customHeight="1" x14ac:dyDescent="0.25">
      <c r="A74" s="71" t="s">
        <v>185</v>
      </c>
      <c r="B74" s="72" t="s">
        <v>186</v>
      </c>
      <c r="C74" s="9"/>
      <c r="D74" s="9"/>
      <c r="E74" s="9"/>
      <c r="F74" s="158"/>
      <c r="G74" s="158"/>
      <c r="H74" s="159"/>
      <c r="I74" s="134"/>
      <c r="J74" s="228"/>
      <c r="K74" s="300"/>
      <c r="L74" s="300"/>
      <c r="M74"/>
      <c r="N74" s="45"/>
      <c r="O74" s="45"/>
      <c r="P74" s="45"/>
      <c r="Q74" s="45"/>
      <c r="R74"/>
      <c r="S74"/>
      <c r="T74"/>
      <c r="U74"/>
      <c r="V74"/>
      <c r="W74"/>
      <c r="X74"/>
      <c r="Y74"/>
      <c r="Z74"/>
      <c r="AA74"/>
      <c r="AB74"/>
      <c r="AC74"/>
      <c r="AD74"/>
      <c r="AE74"/>
      <c r="AF74"/>
      <c r="AG74"/>
      <c r="AH74"/>
      <c r="AI74"/>
      <c r="AJ74"/>
      <c r="AK74"/>
      <c r="AL74"/>
      <c r="AM74"/>
      <c r="AN74"/>
      <c r="AO74"/>
      <c r="AP74"/>
      <c r="AQ74"/>
      <c r="AR74"/>
      <c r="AS74"/>
      <c r="AT74"/>
      <c r="AU74"/>
      <c r="AV74"/>
    </row>
    <row r="75" spans="1:48" s="52" customFormat="1" ht="30" customHeight="1" x14ac:dyDescent="0.25">
      <c r="A75" s="71" t="s">
        <v>187</v>
      </c>
      <c r="B75" s="72" t="s">
        <v>188</v>
      </c>
      <c r="C75" s="150"/>
      <c r="D75" s="150"/>
      <c r="E75" s="150"/>
      <c r="F75" s="158"/>
      <c r="G75" s="158"/>
      <c r="H75" s="267"/>
      <c r="I75" s="268"/>
      <c r="J75" s="228"/>
      <c r="K75" s="300"/>
      <c r="L75" s="300"/>
      <c r="M75"/>
      <c r="N75" s="45"/>
      <c r="O75" s="45"/>
      <c r="P75" s="45"/>
      <c r="Q75" s="45"/>
      <c r="R75"/>
      <c r="S75"/>
      <c r="T75"/>
      <c r="U75"/>
      <c r="V75"/>
      <c r="W75"/>
      <c r="X75"/>
      <c r="Y75"/>
      <c r="Z75"/>
      <c r="AA75"/>
      <c r="AB75"/>
      <c r="AC75"/>
      <c r="AD75"/>
      <c r="AE75"/>
      <c r="AF75"/>
      <c r="AG75"/>
      <c r="AH75"/>
      <c r="AI75"/>
      <c r="AJ75"/>
      <c r="AK75"/>
      <c r="AL75"/>
      <c r="AM75"/>
      <c r="AN75"/>
      <c r="AO75"/>
      <c r="AP75"/>
      <c r="AQ75"/>
      <c r="AR75"/>
      <c r="AS75"/>
      <c r="AT75"/>
      <c r="AU75"/>
      <c r="AV75"/>
    </row>
    <row r="76" spans="1:48" s="52" customFormat="1" ht="29.25" customHeight="1" x14ac:dyDescent="0.25">
      <c r="C76" s="151" t="s">
        <v>189</v>
      </c>
      <c r="D76" s="152">
        <f>SUM(D52:D71)+SUM(D73:D75)</f>
        <v>0</v>
      </c>
      <c r="E76" s="265"/>
      <c r="F76" s="266"/>
      <c r="G76" s="266"/>
      <c r="H76" s="153">
        <f>SUM(H52:H71)</f>
        <v>0</v>
      </c>
      <c r="I76" s="153">
        <f>SUM(I52:I71)</f>
        <v>0</v>
      </c>
      <c r="J76"/>
      <c r="K76"/>
      <c r="L76"/>
      <c r="M76"/>
      <c r="N76" s="45"/>
      <c r="O76" s="45"/>
      <c r="P76" s="45"/>
      <c r="Q76" s="45"/>
      <c r="R76"/>
      <c r="S76"/>
      <c r="T76"/>
      <c r="U76"/>
      <c r="V76"/>
      <c r="W76"/>
      <c r="X76"/>
      <c r="Y76"/>
      <c r="Z76"/>
      <c r="AA76"/>
      <c r="AB76"/>
      <c r="AC76"/>
      <c r="AD76"/>
      <c r="AE76"/>
      <c r="AF76"/>
      <c r="AG76"/>
      <c r="AH76"/>
      <c r="AI76"/>
      <c r="AJ76"/>
      <c r="AK76"/>
      <c r="AL76"/>
      <c r="AM76"/>
      <c r="AN76"/>
      <c r="AO76"/>
      <c r="AP76"/>
      <c r="AQ76"/>
      <c r="AR76"/>
      <c r="AS76"/>
      <c r="AT76"/>
      <c r="AU76"/>
      <c r="AV76"/>
    </row>
    <row r="77" spans="1:48" s="76" customFormat="1" ht="34.5" customHeight="1" x14ac:dyDescent="0.25">
      <c r="A77" s="55"/>
      <c r="B77" s="55"/>
      <c r="C77" s="154" t="s">
        <v>190</v>
      </c>
      <c r="D77" s="155" t="e">
        <f>D76/$C$6</f>
        <v>#DIV/0!</v>
      </c>
      <c r="E77" s="265"/>
      <c r="F77" s="265"/>
      <c r="G77" s="265"/>
      <c r="H77" s="156" t="e">
        <f t="shared" ref="H77:I77" si="1">H76/$C$6</f>
        <v>#DIV/0!</v>
      </c>
      <c r="I77" s="156" t="e">
        <f t="shared" si="1"/>
        <v>#DIV/0!</v>
      </c>
      <c r="J77" s="326"/>
      <c r="K77" s="326"/>
      <c r="L77" s="326"/>
      <c r="M77"/>
      <c r="N77"/>
      <c r="O77" s="45"/>
      <c r="P77" s="45"/>
      <c r="Q77" s="45"/>
      <c r="R77" s="45"/>
      <c r="S77"/>
      <c r="T77"/>
      <c r="U77"/>
      <c r="V77"/>
      <c r="W77"/>
      <c r="X77"/>
      <c r="Y77"/>
      <c r="Z77"/>
      <c r="AA77"/>
      <c r="AB77"/>
      <c r="AC77"/>
      <c r="AD77"/>
      <c r="AE77"/>
      <c r="AF77"/>
      <c r="AG77"/>
      <c r="AH77"/>
      <c r="AI77"/>
      <c r="AJ77"/>
      <c r="AK77"/>
      <c r="AL77"/>
      <c r="AM77"/>
      <c r="AN77"/>
      <c r="AO77"/>
      <c r="AP77"/>
      <c r="AQ77"/>
      <c r="AR77"/>
      <c r="AS77"/>
      <c r="AT77"/>
      <c r="AU77"/>
    </row>
    <row r="78" spans="1:48" s="76" customFormat="1" ht="26.25" customHeight="1" x14ac:dyDescent="0.25">
      <c r="A78" s="38"/>
      <c r="B78" s="38"/>
      <c r="C78" s="54"/>
      <c r="D78" s="54"/>
      <c r="E78" s="54"/>
      <c r="F78" s="54"/>
      <c r="G78"/>
      <c r="H78"/>
      <c r="I78"/>
      <c r="J78"/>
      <c r="K78"/>
      <c r="L78"/>
      <c r="M78"/>
      <c r="N78"/>
      <c r="O78" s="45"/>
      <c r="P78" s="45"/>
      <c r="Q78" s="45"/>
      <c r="R78" s="45"/>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5">
      <c r="A79" s="308" t="s">
        <v>191</v>
      </c>
      <c r="B79" s="309"/>
      <c r="C79" s="314" t="s">
        <v>192</v>
      </c>
      <c r="D79" s="314" t="s">
        <v>193</v>
      </c>
      <c r="E79" s="256" t="s">
        <v>194</v>
      </c>
      <c r="F79" s="258"/>
      <c r="G79" s="257" t="s">
        <v>195</v>
      </c>
      <c r="H79" s="257"/>
      <c r="I79" s="257"/>
      <c r="J79" s="257"/>
      <c r="K79" s="257"/>
      <c r="L79" s="257"/>
      <c r="M79" s="257"/>
      <c r="N79" s="257"/>
      <c r="O79" s="256" t="s">
        <v>196</v>
      </c>
      <c r="P79" s="257"/>
      <c r="Q79" s="257"/>
      <c r="R79" s="258"/>
      <c r="S79" s="262" t="s">
        <v>197</v>
      </c>
      <c r="T79" s="258" t="s">
        <v>198</v>
      </c>
    </row>
    <row r="80" spans="1:48" ht="39.4" customHeight="1" x14ac:dyDescent="0.25">
      <c r="A80" s="310"/>
      <c r="B80" s="311"/>
      <c r="C80" s="327"/>
      <c r="D80" s="315"/>
      <c r="E80" s="259"/>
      <c r="F80" s="261"/>
      <c r="G80" s="260"/>
      <c r="H80" s="260"/>
      <c r="I80" s="260"/>
      <c r="J80" s="260"/>
      <c r="K80" s="260"/>
      <c r="L80" s="260"/>
      <c r="M80" s="260"/>
      <c r="N80" s="260"/>
      <c r="O80" s="259"/>
      <c r="P80" s="260"/>
      <c r="Q80" s="260"/>
      <c r="R80" s="261"/>
      <c r="S80" s="263"/>
      <c r="T80" s="261"/>
    </row>
    <row r="81" spans="1:20" ht="24.75" customHeight="1" x14ac:dyDescent="0.25">
      <c r="A81" s="312"/>
      <c r="B81" s="313"/>
      <c r="C81" s="327"/>
      <c r="D81" s="297" t="s">
        <v>199</v>
      </c>
      <c r="E81" s="298"/>
      <c r="F81" s="299"/>
      <c r="G81" s="297" t="s">
        <v>200</v>
      </c>
      <c r="H81" s="298"/>
      <c r="I81" s="298"/>
      <c r="J81" s="298"/>
      <c r="K81" s="298"/>
      <c r="L81" s="298"/>
      <c r="M81" s="298"/>
      <c r="N81" s="299"/>
      <c r="O81" s="297" t="s">
        <v>201</v>
      </c>
      <c r="P81" s="298"/>
      <c r="Q81" s="298"/>
      <c r="R81" s="299"/>
      <c r="S81" s="263"/>
      <c r="T81" s="258" t="s">
        <v>113</v>
      </c>
    </row>
    <row r="82" spans="1:20" ht="27" customHeight="1" x14ac:dyDescent="0.25">
      <c r="A82" s="77" t="s">
        <v>138</v>
      </c>
      <c r="B82" s="78"/>
      <c r="C82" s="328"/>
      <c r="D82" s="79" t="s">
        <v>202</v>
      </c>
      <c r="E82" s="79" t="s">
        <v>203</v>
      </c>
      <c r="F82" s="79" t="s">
        <v>204</v>
      </c>
      <c r="G82" s="79" t="s">
        <v>205</v>
      </c>
      <c r="H82" s="79" t="s">
        <v>206</v>
      </c>
      <c r="I82" s="79" t="s">
        <v>207</v>
      </c>
      <c r="J82" s="79" t="s">
        <v>208</v>
      </c>
      <c r="K82" s="79" t="s">
        <v>209</v>
      </c>
      <c r="L82" s="297" t="s">
        <v>210</v>
      </c>
      <c r="M82" s="299"/>
      <c r="N82" s="79" t="s">
        <v>211</v>
      </c>
      <c r="O82" s="79" t="s">
        <v>212</v>
      </c>
      <c r="P82" s="79" t="s">
        <v>213</v>
      </c>
      <c r="Q82" s="79" t="s">
        <v>214</v>
      </c>
      <c r="R82" s="79" t="s">
        <v>215</v>
      </c>
      <c r="S82" s="264"/>
      <c r="T82" s="261"/>
    </row>
    <row r="83" spans="1:20" ht="30" customHeight="1" x14ac:dyDescent="0.25">
      <c r="A83" s="80">
        <v>0.1</v>
      </c>
      <c r="B83" s="72" t="s">
        <v>156</v>
      </c>
      <c r="C83" s="320"/>
      <c r="D83" s="321"/>
      <c r="E83" s="321"/>
      <c r="F83" s="321"/>
      <c r="G83" s="321"/>
      <c r="H83" s="321"/>
      <c r="I83" s="321"/>
      <c r="J83" s="321"/>
      <c r="K83" s="321"/>
      <c r="L83" s="321"/>
      <c r="M83" s="321"/>
      <c r="N83" s="322"/>
      <c r="O83" s="21" t="s">
        <v>216</v>
      </c>
      <c r="P83" s="21"/>
      <c r="Q83" s="21"/>
      <c r="R83" s="21"/>
      <c r="S83" s="124">
        <f>SUM(C83:R83)</f>
        <v>0</v>
      </c>
      <c r="T83" s="23"/>
    </row>
    <row r="84" spans="1:20" ht="30" customHeight="1" x14ac:dyDescent="0.25">
      <c r="A84" s="71">
        <v>0.2</v>
      </c>
      <c r="B84" s="72" t="s">
        <v>158</v>
      </c>
      <c r="C84" s="323"/>
      <c r="D84" s="324"/>
      <c r="E84" s="324"/>
      <c r="F84" s="324"/>
      <c r="G84" s="324"/>
      <c r="H84" s="324"/>
      <c r="I84" s="324"/>
      <c r="J84" s="324"/>
      <c r="K84" s="324"/>
      <c r="L84" s="324"/>
      <c r="M84" s="324"/>
      <c r="N84" s="325"/>
      <c r="O84" s="21" t="s">
        <v>216</v>
      </c>
      <c r="P84" s="21"/>
      <c r="Q84" s="21"/>
      <c r="R84" s="21"/>
      <c r="S84" s="124">
        <f t="shared" ref="S84:S101" si="2">SUM(C84:R84)</f>
        <v>0</v>
      </c>
      <c r="T84" s="23"/>
    </row>
    <row r="85" spans="1:20" ht="30" customHeight="1" x14ac:dyDescent="0.25">
      <c r="A85" s="71">
        <v>0.3</v>
      </c>
      <c r="B85" s="72" t="s">
        <v>159</v>
      </c>
      <c r="C85" s="21"/>
      <c r="D85" s="21"/>
      <c r="E85" s="22"/>
      <c r="F85" s="21"/>
      <c r="G85" s="21"/>
      <c r="H85" s="21"/>
      <c r="I85" s="21"/>
      <c r="J85" s="21"/>
      <c r="K85" s="21"/>
      <c r="L85" s="280"/>
      <c r="M85" s="281"/>
      <c r="N85" s="282"/>
      <c r="O85" s="21" t="s">
        <v>216</v>
      </c>
      <c r="P85" s="21"/>
      <c r="Q85" s="21"/>
      <c r="R85" s="21"/>
      <c r="S85" s="124">
        <f t="shared" si="2"/>
        <v>0</v>
      </c>
      <c r="T85" s="23"/>
    </row>
    <row r="86" spans="1:20" ht="30" customHeight="1" x14ac:dyDescent="0.25">
      <c r="A86" s="71">
        <v>0.4</v>
      </c>
      <c r="B86" s="72" t="s">
        <v>160</v>
      </c>
      <c r="C86" s="21"/>
      <c r="D86" s="21"/>
      <c r="E86" s="22"/>
      <c r="F86" s="21"/>
      <c r="G86" s="21"/>
      <c r="H86" s="21"/>
      <c r="I86" s="21"/>
      <c r="J86" s="21"/>
      <c r="K86" s="21"/>
      <c r="L86" s="283"/>
      <c r="M86" s="284"/>
      <c r="N86" s="285"/>
      <c r="O86" s="21" t="s">
        <v>216</v>
      </c>
      <c r="P86" s="21"/>
      <c r="Q86" s="21"/>
      <c r="R86" s="21"/>
      <c r="S86" s="124">
        <f t="shared" si="2"/>
        <v>0</v>
      </c>
      <c r="T86" s="23"/>
    </row>
    <row r="87" spans="1:20" ht="30" customHeight="1" x14ac:dyDescent="0.25">
      <c r="A87" s="71">
        <v>0.5</v>
      </c>
      <c r="B87" s="72" t="s">
        <v>217</v>
      </c>
      <c r="C87" s="21"/>
      <c r="D87" s="21"/>
      <c r="E87" s="22"/>
      <c r="F87" s="21"/>
      <c r="G87" s="21"/>
      <c r="H87" s="21"/>
      <c r="I87" s="21"/>
      <c r="J87" s="21"/>
      <c r="K87" s="21"/>
      <c r="L87" s="283"/>
      <c r="M87" s="284"/>
      <c r="N87" s="285"/>
      <c r="O87" s="21" t="s">
        <v>216</v>
      </c>
      <c r="P87" s="21"/>
      <c r="Q87" s="21"/>
      <c r="R87" s="21"/>
      <c r="S87" s="124">
        <f t="shared" si="2"/>
        <v>0</v>
      </c>
      <c r="T87" s="23"/>
    </row>
    <row r="88" spans="1:20" ht="30" customHeight="1" x14ac:dyDescent="0.25">
      <c r="A88" s="71">
        <v>1</v>
      </c>
      <c r="B88" s="78" t="s">
        <v>161</v>
      </c>
      <c r="C88" s="21"/>
      <c r="D88" s="21"/>
      <c r="E88" s="22"/>
      <c r="F88" s="21"/>
      <c r="G88" s="21"/>
      <c r="H88" s="21"/>
      <c r="I88" s="21"/>
      <c r="J88" s="21"/>
      <c r="K88" s="21"/>
      <c r="L88" s="283"/>
      <c r="M88" s="284"/>
      <c r="N88" s="285"/>
      <c r="O88" s="21" t="s">
        <v>216</v>
      </c>
      <c r="P88" s="21"/>
      <c r="Q88" s="21"/>
      <c r="R88" s="21"/>
      <c r="S88" s="124">
        <f t="shared" si="2"/>
        <v>0</v>
      </c>
      <c r="T88" s="23"/>
    </row>
    <row r="89" spans="1:20" ht="30" customHeight="1" x14ac:dyDescent="0.25">
      <c r="A89" s="71">
        <v>2.1</v>
      </c>
      <c r="B89" s="72" t="s">
        <v>162</v>
      </c>
      <c r="C89" s="21"/>
      <c r="D89" s="21"/>
      <c r="E89" s="21"/>
      <c r="F89" s="21"/>
      <c r="G89" s="21"/>
      <c r="H89" s="21"/>
      <c r="I89" s="21"/>
      <c r="J89" s="21"/>
      <c r="K89" s="21"/>
      <c r="L89" s="283"/>
      <c r="M89" s="284"/>
      <c r="N89" s="285"/>
      <c r="O89" s="21" t="s">
        <v>216</v>
      </c>
      <c r="P89" s="21"/>
      <c r="Q89" s="21"/>
      <c r="R89" s="21"/>
      <c r="S89" s="124">
        <f t="shared" si="2"/>
        <v>0</v>
      </c>
      <c r="T89" s="23"/>
    </row>
    <row r="90" spans="1:20" ht="30" customHeight="1" x14ac:dyDescent="0.25">
      <c r="A90" s="71">
        <v>2.2000000000000002</v>
      </c>
      <c r="B90" s="72" t="s">
        <v>163</v>
      </c>
      <c r="C90" s="21"/>
      <c r="D90" s="21"/>
      <c r="E90" s="22"/>
      <c r="F90" s="21"/>
      <c r="G90" s="21"/>
      <c r="H90" s="21"/>
      <c r="I90" s="21"/>
      <c r="J90" s="21"/>
      <c r="K90" s="21"/>
      <c r="L90" s="283"/>
      <c r="M90" s="284"/>
      <c r="N90" s="285"/>
      <c r="O90" s="21" t="s">
        <v>216</v>
      </c>
      <c r="P90" s="21"/>
      <c r="Q90" s="21"/>
      <c r="R90" s="21"/>
      <c r="S90" s="124">
        <f t="shared" si="2"/>
        <v>0</v>
      </c>
      <c r="T90" s="23"/>
    </row>
    <row r="91" spans="1:20" ht="30" customHeight="1" x14ac:dyDescent="0.25">
      <c r="A91" s="71">
        <v>2.2999999999999998</v>
      </c>
      <c r="B91" s="72" t="s">
        <v>164</v>
      </c>
      <c r="C91" s="21"/>
      <c r="D91" s="21"/>
      <c r="E91" s="22"/>
      <c r="F91" s="21"/>
      <c r="G91" s="21"/>
      <c r="H91" s="21"/>
      <c r="I91" s="21"/>
      <c r="J91" s="21"/>
      <c r="K91" s="21"/>
      <c r="L91" s="283"/>
      <c r="M91" s="284"/>
      <c r="N91" s="285"/>
      <c r="O91" s="21" t="s">
        <v>216</v>
      </c>
      <c r="P91" s="21"/>
      <c r="Q91" s="21"/>
      <c r="R91" s="21"/>
      <c r="S91" s="124">
        <f t="shared" si="2"/>
        <v>0</v>
      </c>
      <c r="T91" s="23"/>
    </row>
    <row r="92" spans="1:20" ht="30" customHeight="1" x14ac:dyDescent="0.25">
      <c r="A92" s="71">
        <v>2.4</v>
      </c>
      <c r="B92" s="72" t="s">
        <v>165</v>
      </c>
      <c r="C92" s="21"/>
      <c r="D92" s="21"/>
      <c r="E92" s="22"/>
      <c r="F92" s="21"/>
      <c r="G92" s="21"/>
      <c r="H92" s="21"/>
      <c r="I92" s="21"/>
      <c r="J92" s="21"/>
      <c r="K92" s="21"/>
      <c r="L92" s="283"/>
      <c r="M92" s="284"/>
      <c r="N92" s="285"/>
      <c r="O92" s="21" t="s">
        <v>216</v>
      </c>
      <c r="P92" s="21"/>
      <c r="Q92" s="21"/>
      <c r="R92" s="21"/>
      <c r="S92" s="124">
        <f t="shared" si="2"/>
        <v>0</v>
      </c>
      <c r="T92" s="23"/>
    </row>
    <row r="93" spans="1:20" ht="30" customHeight="1" x14ac:dyDescent="0.25">
      <c r="A93" s="71">
        <v>2.5</v>
      </c>
      <c r="B93" s="72" t="s">
        <v>166</v>
      </c>
      <c r="C93" s="21"/>
      <c r="D93" s="21"/>
      <c r="E93" s="22"/>
      <c r="F93" s="21"/>
      <c r="G93" s="21"/>
      <c r="H93" s="21"/>
      <c r="I93" s="21"/>
      <c r="J93" s="21"/>
      <c r="K93" s="21"/>
      <c r="L93" s="283"/>
      <c r="M93" s="284"/>
      <c r="N93" s="285"/>
      <c r="O93" s="21" t="s">
        <v>216</v>
      </c>
      <c r="P93" s="21"/>
      <c r="Q93" s="21"/>
      <c r="R93" s="21"/>
      <c r="S93" s="124">
        <f t="shared" si="2"/>
        <v>0</v>
      </c>
      <c r="T93" s="23"/>
    </row>
    <row r="94" spans="1:20" ht="30" customHeight="1" x14ac:dyDescent="0.25">
      <c r="A94" s="71">
        <v>2.6</v>
      </c>
      <c r="B94" s="72" t="s">
        <v>167</v>
      </c>
      <c r="C94" s="21"/>
      <c r="D94" s="21"/>
      <c r="E94" s="22"/>
      <c r="F94" s="21"/>
      <c r="G94" s="21"/>
      <c r="H94" s="21"/>
      <c r="I94" s="21"/>
      <c r="J94" s="21"/>
      <c r="K94" s="21"/>
      <c r="L94" s="283"/>
      <c r="M94" s="284"/>
      <c r="N94" s="285"/>
      <c r="O94" s="21" t="s">
        <v>216</v>
      </c>
      <c r="P94" s="21"/>
      <c r="Q94" s="21"/>
      <c r="R94" s="21"/>
      <c r="S94" s="124">
        <f t="shared" si="2"/>
        <v>0</v>
      </c>
      <c r="T94" s="23"/>
    </row>
    <row r="95" spans="1:20" ht="30" customHeight="1" x14ac:dyDescent="0.25">
      <c r="A95" s="71">
        <v>2.7</v>
      </c>
      <c r="B95" s="72" t="s">
        <v>168</v>
      </c>
      <c r="C95" s="21"/>
      <c r="D95" s="21"/>
      <c r="E95" s="22"/>
      <c r="F95" s="21"/>
      <c r="G95" s="21"/>
      <c r="H95" s="21"/>
      <c r="I95" s="21"/>
      <c r="J95" s="21"/>
      <c r="K95" s="21"/>
      <c r="L95" s="283"/>
      <c r="M95" s="284"/>
      <c r="N95" s="285"/>
      <c r="O95" s="21" t="s">
        <v>216</v>
      </c>
      <c r="P95" s="21"/>
      <c r="Q95" s="21"/>
      <c r="R95" s="21"/>
      <c r="S95" s="124">
        <f t="shared" si="2"/>
        <v>0</v>
      </c>
      <c r="T95" s="23"/>
    </row>
    <row r="96" spans="1:20" ht="30" customHeight="1" x14ac:dyDescent="0.25">
      <c r="A96" s="71">
        <v>2.8</v>
      </c>
      <c r="B96" s="72" t="s">
        <v>169</v>
      </c>
      <c r="C96" s="21"/>
      <c r="D96" s="21"/>
      <c r="E96" s="22"/>
      <c r="F96" s="21"/>
      <c r="G96" s="21"/>
      <c r="H96" s="21"/>
      <c r="I96" s="21"/>
      <c r="J96" s="21"/>
      <c r="K96" s="21"/>
      <c r="L96" s="283"/>
      <c r="M96" s="284"/>
      <c r="N96" s="285"/>
      <c r="O96" s="21" t="s">
        <v>216</v>
      </c>
      <c r="P96" s="21"/>
      <c r="Q96" s="21"/>
      <c r="R96" s="21"/>
      <c r="S96" s="124">
        <f t="shared" si="2"/>
        <v>0</v>
      </c>
      <c r="T96" s="23"/>
    </row>
    <row r="97" spans="1:47" ht="30" customHeight="1" x14ac:dyDescent="0.25">
      <c r="A97" s="71">
        <v>3</v>
      </c>
      <c r="B97" s="72" t="s">
        <v>170</v>
      </c>
      <c r="C97" s="21"/>
      <c r="D97" s="21"/>
      <c r="E97" s="22"/>
      <c r="F97" s="21"/>
      <c r="G97" s="21"/>
      <c r="H97" s="21"/>
      <c r="I97" s="21"/>
      <c r="J97" s="21"/>
      <c r="K97" s="21"/>
      <c r="L97" s="283"/>
      <c r="M97" s="284"/>
      <c r="N97" s="285"/>
      <c r="O97" s="21" t="s">
        <v>216</v>
      </c>
      <c r="P97" s="21"/>
      <c r="Q97" s="21"/>
      <c r="R97" s="21"/>
      <c r="S97" s="124">
        <f t="shared" si="2"/>
        <v>0</v>
      </c>
      <c r="T97" s="23"/>
    </row>
    <row r="98" spans="1:47" ht="30" customHeight="1" x14ac:dyDescent="0.25">
      <c r="A98" s="71">
        <v>4</v>
      </c>
      <c r="B98" s="72" t="s">
        <v>218</v>
      </c>
      <c r="C98" s="21"/>
      <c r="D98" s="21"/>
      <c r="E98" s="22"/>
      <c r="F98" s="21"/>
      <c r="G98" s="21"/>
      <c r="H98" s="21"/>
      <c r="I98" s="21"/>
      <c r="J98" s="21"/>
      <c r="K98" s="21"/>
      <c r="L98" s="286"/>
      <c r="M98" s="287"/>
      <c r="N98" s="288"/>
      <c r="O98" s="21" t="s">
        <v>216</v>
      </c>
      <c r="P98" s="21"/>
      <c r="Q98" s="21"/>
      <c r="R98" s="21"/>
      <c r="S98" s="124">
        <f t="shared" si="2"/>
        <v>0</v>
      </c>
      <c r="T98" s="23"/>
    </row>
    <row r="99" spans="1:47" ht="30" customHeight="1" x14ac:dyDescent="0.25">
      <c r="A99" s="71">
        <v>5</v>
      </c>
      <c r="B99" s="72" t="s">
        <v>172</v>
      </c>
      <c r="C99" s="21"/>
      <c r="D99" s="21"/>
      <c r="E99" s="22"/>
      <c r="F99" s="21"/>
      <c r="G99" s="21"/>
      <c r="H99" s="21"/>
      <c r="I99" s="21"/>
      <c r="J99" s="21"/>
      <c r="K99" s="21"/>
      <c r="L99" s="21" t="s">
        <v>219</v>
      </c>
      <c r="M99" s="21" t="s">
        <v>220</v>
      </c>
      <c r="N99" s="21" t="s">
        <v>221</v>
      </c>
      <c r="O99" s="21" t="s">
        <v>216</v>
      </c>
      <c r="P99" s="21"/>
      <c r="Q99" s="21"/>
      <c r="R99" s="21"/>
      <c r="S99" s="124">
        <f>SUM(C99:R99)</f>
        <v>0</v>
      </c>
      <c r="T99" s="23"/>
    </row>
    <row r="100" spans="1:47" ht="30" customHeight="1" x14ac:dyDescent="0.25">
      <c r="A100" s="71">
        <v>6</v>
      </c>
      <c r="B100" s="72" t="s">
        <v>173</v>
      </c>
      <c r="C100" s="21"/>
      <c r="D100" s="21"/>
      <c r="E100" s="22"/>
      <c r="F100" s="21"/>
      <c r="G100" s="21"/>
      <c r="H100" s="21"/>
      <c r="I100" s="21"/>
      <c r="J100" s="21"/>
      <c r="K100" s="21"/>
      <c r="L100" s="280"/>
      <c r="M100" s="281"/>
      <c r="N100" s="282"/>
      <c r="O100" s="21" t="s">
        <v>216</v>
      </c>
      <c r="P100" s="21"/>
      <c r="Q100" s="21"/>
      <c r="R100" s="21"/>
      <c r="S100" s="124">
        <f t="shared" si="2"/>
        <v>0</v>
      </c>
      <c r="T100" s="23"/>
    </row>
    <row r="101" spans="1:47" ht="30" customHeight="1" x14ac:dyDescent="0.25">
      <c r="A101" s="71">
        <v>7</v>
      </c>
      <c r="B101" s="72" t="s">
        <v>174</v>
      </c>
      <c r="C101" s="21"/>
      <c r="D101" s="21"/>
      <c r="E101" s="22"/>
      <c r="F101" s="21"/>
      <c r="G101" s="21"/>
      <c r="H101" s="21"/>
      <c r="I101" s="21"/>
      <c r="J101" s="21"/>
      <c r="K101" s="21"/>
      <c r="L101" s="283"/>
      <c r="M101" s="284"/>
      <c r="N101" s="285"/>
      <c r="O101" s="21" t="s">
        <v>216</v>
      </c>
      <c r="P101" s="21"/>
      <c r="Q101" s="21"/>
      <c r="R101" s="21"/>
      <c r="S101" s="124">
        <f t="shared" si="2"/>
        <v>0</v>
      </c>
      <c r="T101" s="23"/>
    </row>
    <row r="102" spans="1:47" ht="30" customHeight="1" x14ac:dyDescent="0.25">
      <c r="A102" s="71">
        <v>8</v>
      </c>
      <c r="B102" s="72" t="s">
        <v>175</v>
      </c>
      <c r="C102" s="21"/>
      <c r="D102" s="21"/>
      <c r="E102" s="22"/>
      <c r="F102" s="21"/>
      <c r="G102" s="21"/>
      <c r="H102" s="21"/>
      <c r="I102" s="21"/>
      <c r="J102" s="21"/>
      <c r="K102" s="21"/>
      <c r="L102" s="286"/>
      <c r="M102" s="287"/>
      <c r="N102" s="288"/>
      <c r="O102" s="21" t="s">
        <v>216</v>
      </c>
      <c r="P102" s="21"/>
      <c r="Q102" s="21"/>
      <c r="R102" s="21"/>
      <c r="S102" s="124">
        <f>SUM(C102:R102)</f>
        <v>0</v>
      </c>
      <c r="T102" s="23"/>
    </row>
    <row r="103" spans="1:47" ht="30" customHeight="1" x14ac:dyDescent="0.25">
      <c r="A103" s="306" t="s">
        <v>222</v>
      </c>
      <c r="B103" s="307"/>
      <c r="C103" s="303"/>
      <c r="D103" s="304"/>
      <c r="E103" s="305"/>
      <c r="F103" s="24"/>
      <c r="G103" s="277"/>
      <c r="H103" s="278"/>
      <c r="I103" s="278"/>
      <c r="J103" s="278"/>
      <c r="K103" s="278"/>
      <c r="L103" s="278"/>
      <c r="M103" s="278"/>
      <c r="N103" s="278"/>
      <c r="O103" s="278"/>
      <c r="P103" s="278"/>
      <c r="Q103" s="278"/>
      <c r="R103" s="279"/>
      <c r="S103" s="118">
        <f>F103</f>
        <v>0</v>
      </c>
      <c r="T103" s="136"/>
    </row>
    <row r="104" spans="1:47" ht="27" customHeight="1" x14ac:dyDescent="0.25">
      <c r="A104" s="289" t="s">
        <v>114</v>
      </c>
      <c r="B104" s="290"/>
      <c r="C104" s="148">
        <f>SUM(C85:C102)</f>
        <v>0</v>
      </c>
      <c r="D104" s="148">
        <f t="shared" ref="D104:K104" si="3">SUM(D85:D102)</f>
        <v>0</v>
      </c>
      <c r="E104" s="149">
        <f t="shared" si="3"/>
        <v>0</v>
      </c>
      <c r="F104" s="148">
        <f>SUM(F85:F103)</f>
        <v>0</v>
      </c>
      <c r="G104" s="148">
        <f t="shared" si="3"/>
        <v>0</v>
      </c>
      <c r="H104" s="148">
        <f t="shared" si="3"/>
        <v>0</v>
      </c>
      <c r="I104" s="148">
        <f>SUM(I85:I102)</f>
        <v>0</v>
      </c>
      <c r="J104" s="148">
        <f t="shared" si="3"/>
        <v>0</v>
      </c>
      <c r="K104" s="148">
        <f t="shared" si="3"/>
        <v>0</v>
      </c>
      <c r="L104" s="291" t="e">
        <f>L99+M99</f>
        <v>#VALUE!</v>
      </c>
      <c r="M104" s="292"/>
      <c r="N104" s="148" t="str">
        <f>N99</f>
        <v>Operational Water</v>
      </c>
      <c r="O104" s="148">
        <f>SUM(O83:O102)</f>
        <v>0</v>
      </c>
      <c r="P104" s="148">
        <f t="shared" ref="P104:T104" si="4">SUM(P83:P102)</f>
        <v>0</v>
      </c>
      <c r="Q104" s="148">
        <f t="shared" si="4"/>
        <v>0</v>
      </c>
      <c r="R104" s="148">
        <f t="shared" si="4"/>
        <v>0</v>
      </c>
      <c r="S104" s="148">
        <f>SUM(S83:S103)</f>
        <v>0</v>
      </c>
      <c r="T104" s="148">
        <f t="shared" si="4"/>
        <v>0</v>
      </c>
    </row>
    <row r="105" spans="1:47" ht="27" customHeight="1" x14ac:dyDescent="0.25">
      <c r="A105" s="293" t="s">
        <v>115</v>
      </c>
      <c r="B105" s="294"/>
      <c r="C105" s="147" t="e">
        <f t="shared" ref="C105:K105" si="5">C104/$C$6</f>
        <v>#DIV/0!</v>
      </c>
      <c r="D105" s="147" t="e">
        <f t="shared" si="5"/>
        <v>#DIV/0!</v>
      </c>
      <c r="E105" s="147" t="e">
        <f t="shared" si="5"/>
        <v>#DIV/0!</v>
      </c>
      <c r="F105" s="147" t="e">
        <f t="shared" si="5"/>
        <v>#DIV/0!</v>
      </c>
      <c r="G105" s="147" t="e">
        <f t="shared" si="5"/>
        <v>#DIV/0!</v>
      </c>
      <c r="H105" s="147" t="e">
        <f t="shared" si="5"/>
        <v>#DIV/0!</v>
      </c>
      <c r="I105" s="147" t="e">
        <f t="shared" si="5"/>
        <v>#DIV/0!</v>
      </c>
      <c r="J105" s="147" t="e">
        <f t="shared" si="5"/>
        <v>#DIV/0!</v>
      </c>
      <c r="K105" s="147" t="e">
        <f t="shared" si="5"/>
        <v>#DIV/0!</v>
      </c>
      <c r="L105" s="295" t="e">
        <f>L104/$C$6</f>
        <v>#VALUE!</v>
      </c>
      <c r="M105" s="296"/>
      <c r="N105" s="147" t="e">
        <f t="shared" ref="N105:T105" si="6">N104/$C$6</f>
        <v>#VALUE!</v>
      </c>
      <c r="O105" s="147" t="e">
        <f t="shared" si="6"/>
        <v>#DIV/0!</v>
      </c>
      <c r="P105" s="147" t="e">
        <f t="shared" si="6"/>
        <v>#DIV/0!</v>
      </c>
      <c r="Q105" s="147" t="e">
        <f t="shared" si="6"/>
        <v>#DIV/0!</v>
      </c>
      <c r="R105" s="147" t="e">
        <f t="shared" si="6"/>
        <v>#DIV/0!</v>
      </c>
      <c r="S105" s="147" t="e">
        <f t="shared" si="6"/>
        <v>#DIV/0!</v>
      </c>
      <c r="T105" s="147" t="e">
        <f t="shared" si="6"/>
        <v>#DIV/0!</v>
      </c>
    </row>
    <row r="106" spans="1:47" ht="13" x14ac:dyDescent="0.25">
      <c r="A106" s="271" t="s">
        <v>223</v>
      </c>
      <c r="B106" s="271"/>
      <c r="C106" s="271"/>
      <c r="D106" s="271"/>
      <c r="E106" s="271"/>
      <c r="F106" s="271"/>
      <c r="G106" s="271"/>
      <c r="H106" s="271"/>
      <c r="I106" s="271"/>
      <c r="J106" s="271"/>
      <c r="K106" s="271"/>
      <c r="L106" s="271"/>
      <c r="M106" s="271"/>
      <c r="N106" s="271"/>
      <c r="O106" s="271"/>
      <c r="P106" s="271"/>
      <c r="Q106" s="271"/>
      <c r="R106" s="271"/>
      <c r="S106" s="271"/>
      <c r="T106" s="271"/>
    </row>
    <row r="107" spans="1:47" x14ac:dyDescent="0.25">
      <c r="A107" s="81" t="s">
        <v>224</v>
      </c>
      <c r="B107" s="81"/>
      <c r="C107" s="81"/>
      <c r="D107" s="82"/>
      <c r="E107" s="82"/>
      <c r="F107" s="81"/>
      <c r="G107" s="81"/>
      <c r="H107" s="81"/>
      <c r="I107" s="81"/>
      <c r="J107" s="81"/>
      <c r="K107" s="81"/>
      <c r="L107" s="81"/>
      <c r="M107" s="81"/>
      <c r="N107" s="81"/>
      <c r="O107" s="82"/>
      <c r="P107" s="82"/>
    </row>
    <row r="108" spans="1:47" s="85" customFormat="1" ht="57.75" customHeight="1" x14ac:dyDescent="0.25">
      <c r="A108" s="135"/>
      <c r="B108" s="135"/>
      <c r="C108" s="135"/>
      <c r="D108" s="135"/>
      <c r="E108" s="135"/>
      <c r="F108" s="135"/>
      <c r="G108" s="135"/>
      <c r="H108" s="135"/>
      <c r="I108" s="135"/>
      <c r="J108" s="135"/>
      <c r="K108" s="135"/>
      <c r="L108" s="135"/>
      <c r="M108" s="135"/>
      <c r="N108" s="135"/>
      <c r="O108" s="135"/>
      <c r="P108" s="135"/>
      <c r="Q108" s="146"/>
      <c r="R108" s="146"/>
      <c r="S108" s="146"/>
      <c r="T108" s="146"/>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row>
    <row r="109" spans="1:47" ht="0.75" customHeight="1" x14ac:dyDescent="0.25">
      <c r="A109" s="135"/>
      <c r="B109" s="135"/>
      <c r="C109" s="135"/>
      <c r="D109" s="135"/>
      <c r="E109" s="135"/>
      <c r="F109" s="135"/>
      <c r="G109" s="135"/>
      <c r="H109" s="135"/>
      <c r="I109" s="135"/>
      <c r="J109" s="135"/>
      <c r="K109" s="135"/>
      <c r="L109" s="135"/>
      <c r="M109" s="135"/>
      <c r="N109" s="135"/>
      <c r="O109" s="135"/>
      <c r="P109" s="135"/>
      <c r="Q109" s="146"/>
      <c r="R109" s="146"/>
      <c r="S109" s="146"/>
      <c r="T109" s="146"/>
      <c r="U109" s="84"/>
      <c r="V109" s="84"/>
    </row>
    <row r="110" spans="1:47" ht="35.25" customHeight="1" x14ac:dyDescent="0.25">
      <c r="A110" s="135"/>
      <c r="B110" s="135"/>
      <c r="C110" s="135"/>
      <c r="D110" s="135"/>
      <c r="E110" s="135"/>
      <c r="F110" s="135"/>
      <c r="G110" s="135"/>
      <c r="H110" s="135"/>
      <c r="I110" s="135"/>
      <c r="J110" s="135"/>
      <c r="K110" s="135"/>
      <c r="L110" s="135"/>
      <c r="M110" s="135"/>
      <c r="N110" s="135"/>
      <c r="O110" s="135"/>
      <c r="P110" s="135"/>
      <c r="Q110" s="146"/>
      <c r="R110" s="146"/>
      <c r="S110" s="146"/>
      <c r="T110" s="146"/>
      <c r="U110" s="84"/>
      <c r="V110" s="84"/>
    </row>
    <row r="111" spans="1:47" ht="12.75" customHeight="1" x14ac:dyDescent="0.25">
      <c r="A111" s="135"/>
      <c r="B111" s="135"/>
      <c r="C111" s="135"/>
      <c r="D111" s="135"/>
      <c r="E111" s="135"/>
      <c r="F111" s="135"/>
      <c r="G111" s="135"/>
      <c r="H111" s="135"/>
      <c r="I111" s="135"/>
      <c r="J111" s="135"/>
      <c r="K111" s="135"/>
      <c r="L111" s="135"/>
      <c r="M111" s="135"/>
      <c r="N111" s="135"/>
      <c r="O111" s="135"/>
      <c r="P111" s="135"/>
      <c r="Q111" s="135"/>
      <c r="R111" s="135"/>
      <c r="S111" s="135"/>
      <c r="T111" s="135"/>
      <c r="U111" s="84"/>
      <c r="V111" s="84"/>
    </row>
    <row r="112" spans="1:47" ht="26.65" customHeight="1" x14ac:dyDescent="0.25">
      <c r="A112" s="135"/>
      <c r="B112" s="135"/>
      <c r="C112" s="135"/>
      <c r="D112" s="135"/>
      <c r="E112" s="135"/>
      <c r="F112" s="135"/>
      <c r="G112" s="135"/>
      <c r="H112" s="135"/>
      <c r="I112" s="135"/>
      <c r="J112" s="135"/>
      <c r="K112" s="135"/>
      <c r="L112" s="135"/>
      <c r="M112" s="135"/>
      <c r="N112" s="135"/>
      <c r="O112" s="135"/>
      <c r="P112" s="135"/>
      <c r="Q112" s="135"/>
      <c r="R112" s="135"/>
      <c r="S112" s="135"/>
      <c r="T112" s="135"/>
      <c r="U112" s="84"/>
      <c r="V112" s="84"/>
    </row>
    <row r="113" spans="1:22" ht="25.5" customHeight="1" x14ac:dyDescent="0.25">
      <c r="A113" s="135"/>
      <c r="B113" s="135"/>
      <c r="C113" s="135"/>
      <c r="D113" s="135"/>
      <c r="E113" s="135"/>
      <c r="F113" s="135"/>
      <c r="G113" s="135"/>
      <c r="H113" s="135"/>
      <c r="I113" s="135"/>
      <c r="J113" s="135"/>
      <c r="K113" s="135"/>
      <c r="L113" s="135"/>
      <c r="M113" s="135"/>
      <c r="N113" s="135"/>
      <c r="O113" s="135"/>
      <c r="P113" s="135"/>
      <c r="Q113" s="135"/>
      <c r="R113" s="135"/>
      <c r="S113" s="135"/>
      <c r="T113" s="135"/>
      <c r="U113" s="84"/>
      <c r="V113" s="84"/>
    </row>
    <row r="114" spans="1:22" ht="29.65" customHeight="1" x14ac:dyDescent="0.25">
      <c r="A114" s="135"/>
      <c r="B114" s="135"/>
      <c r="C114" s="135"/>
      <c r="D114" s="135"/>
      <c r="E114" s="135"/>
      <c r="F114" s="135"/>
      <c r="G114" s="135"/>
      <c r="H114" s="135"/>
      <c r="I114" s="135"/>
      <c r="J114" s="135"/>
      <c r="K114" s="135"/>
      <c r="L114" s="135"/>
      <c r="M114" s="135"/>
      <c r="N114" s="135"/>
      <c r="O114" s="135"/>
      <c r="P114" s="135"/>
      <c r="Q114" s="135"/>
      <c r="R114" s="135"/>
      <c r="S114" s="135"/>
      <c r="T114" s="135"/>
      <c r="U114" s="84"/>
      <c r="V114" s="84"/>
    </row>
    <row r="115" spans="1:22" ht="29.25" customHeight="1" x14ac:dyDescent="0.25">
      <c r="A115" s="135"/>
      <c r="B115" s="135"/>
      <c r="C115" s="135"/>
      <c r="D115" s="135"/>
      <c r="E115" s="135"/>
      <c r="F115" s="135"/>
      <c r="G115" s="135"/>
      <c r="H115" s="135"/>
      <c r="I115" s="135"/>
      <c r="J115" s="135"/>
      <c r="K115" s="135"/>
      <c r="L115" s="135"/>
      <c r="M115" s="135"/>
      <c r="N115" s="135"/>
      <c r="O115" s="135"/>
      <c r="P115" s="135"/>
      <c r="Q115" s="135"/>
      <c r="R115" s="135"/>
      <c r="S115" s="135"/>
      <c r="T115" s="135"/>
      <c r="U115" s="84"/>
      <c r="V115" s="84"/>
    </row>
    <row r="116" spans="1:22" ht="33" customHeight="1" x14ac:dyDescent="0.25">
      <c r="A116" s="135"/>
      <c r="B116" s="135"/>
      <c r="C116" s="135"/>
      <c r="D116" s="135"/>
      <c r="E116" s="135"/>
      <c r="F116" s="135"/>
      <c r="G116" s="135"/>
      <c r="H116" s="135"/>
      <c r="I116" s="135"/>
      <c r="J116" s="135"/>
      <c r="K116" s="135"/>
      <c r="L116" s="135"/>
      <c r="M116" s="135"/>
      <c r="N116" s="135"/>
      <c r="O116" s="135"/>
      <c r="P116" s="135"/>
      <c r="Q116" s="135"/>
      <c r="R116" s="135"/>
      <c r="S116" s="135"/>
      <c r="T116" s="135"/>
      <c r="U116" s="84"/>
      <c r="V116" s="84"/>
    </row>
    <row r="117" spans="1:22" ht="33" customHeight="1" x14ac:dyDescent="0.25">
      <c r="A117" s="135"/>
      <c r="B117" s="135"/>
      <c r="C117" s="135"/>
      <c r="D117" s="135"/>
      <c r="E117" s="135"/>
      <c r="F117" s="135"/>
      <c r="G117" s="135"/>
      <c r="H117" s="135"/>
      <c r="I117" s="135"/>
      <c r="J117" s="135"/>
      <c r="K117" s="135"/>
      <c r="L117" s="135"/>
      <c r="M117" s="135"/>
      <c r="N117" s="135"/>
      <c r="O117" s="135"/>
      <c r="P117" s="135"/>
      <c r="Q117" s="135"/>
      <c r="R117" s="135"/>
      <c r="S117" s="135"/>
      <c r="T117" s="135"/>
      <c r="U117" s="84"/>
      <c r="V117" s="84"/>
    </row>
    <row r="118" spans="1:22" ht="33.4" customHeight="1" x14ac:dyDescent="0.25">
      <c r="A118" s="135"/>
      <c r="B118" s="135"/>
      <c r="C118" s="135"/>
      <c r="D118" s="135"/>
      <c r="E118" s="135"/>
      <c r="F118" s="135"/>
      <c r="G118" s="135"/>
      <c r="H118" s="135"/>
      <c r="I118" s="135"/>
      <c r="J118" s="135"/>
      <c r="K118" s="135"/>
      <c r="L118" s="135"/>
      <c r="M118" s="135"/>
      <c r="N118" s="135"/>
      <c r="O118" s="135"/>
      <c r="P118" s="135"/>
      <c r="Q118" s="135"/>
      <c r="R118" s="135"/>
      <c r="S118" s="135"/>
      <c r="T118" s="135"/>
      <c r="U118" s="84"/>
      <c r="V118" s="84"/>
    </row>
    <row r="119" spans="1:22" ht="29.65" customHeight="1" x14ac:dyDescent="0.25">
      <c r="A119" s="135"/>
      <c r="B119" s="135"/>
      <c r="C119" s="135"/>
      <c r="D119" s="135"/>
      <c r="E119" s="135"/>
      <c r="F119" s="135"/>
      <c r="G119" s="135"/>
      <c r="H119" s="135"/>
      <c r="I119" s="135"/>
      <c r="J119" s="135"/>
      <c r="K119" s="135"/>
      <c r="L119" s="135"/>
      <c r="M119" s="135"/>
      <c r="N119" s="135"/>
      <c r="O119" s="135"/>
      <c r="P119" s="135"/>
      <c r="Q119" s="135"/>
      <c r="R119" s="135"/>
      <c r="S119" s="135"/>
      <c r="T119" s="135"/>
      <c r="U119" s="84"/>
      <c r="V119" s="84"/>
    </row>
    <row r="120" spans="1:22" ht="34.9" customHeight="1" x14ac:dyDescent="0.25">
      <c r="A120" s="135"/>
      <c r="B120" s="135"/>
      <c r="C120" s="135"/>
      <c r="D120" s="135"/>
      <c r="E120" s="135"/>
      <c r="F120" s="135"/>
      <c r="G120" s="135"/>
      <c r="H120" s="135"/>
      <c r="I120" s="135"/>
      <c r="J120" s="135"/>
      <c r="K120" s="135"/>
      <c r="L120" s="135"/>
      <c r="M120" s="135"/>
      <c r="N120" s="135"/>
      <c r="O120" s="135"/>
      <c r="P120" s="135"/>
      <c r="Q120" s="135"/>
      <c r="R120" s="135"/>
      <c r="S120" s="135"/>
      <c r="T120" s="135"/>
      <c r="U120" s="84"/>
      <c r="V120" s="84"/>
    </row>
    <row r="121" spans="1:22" ht="28.9" customHeight="1" x14ac:dyDescent="0.25">
      <c r="A121" s="135"/>
      <c r="B121" s="135"/>
      <c r="C121" s="135"/>
      <c r="D121" s="135"/>
      <c r="E121" s="135"/>
      <c r="F121" s="135"/>
      <c r="G121" s="135"/>
      <c r="H121" s="135"/>
      <c r="I121" s="135"/>
      <c r="J121" s="135"/>
      <c r="K121" s="135"/>
      <c r="L121" s="135"/>
      <c r="M121" s="135"/>
      <c r="N121" s="135"/>
      <c r="O121" s="135"/>
      <c r="P121" s="135"/>
      <c r="Q121" s="135"/>
      <c r="R121" s="135"/>
      <c r="S121" s="135"/>
      <c r="T121" s="135"/>
      <c r="U121" s="84"/>
      <c r="V121" s="84"/>
    </row>
    <row r="122" spans="1:22" ht="31.9" customHeight="1" x14ac:dyDescent="0.25">
      <c r="A122" s="135"/>
      <c r="B122" s="135"/>
      <c r="C122" s="135"/>
      <c r="D122" s="135"/>
      <c r="E122" s="135"/>
      <c r="F122" s="135"/>
      <c r="G122" s="135"/>
      <c r="H122" s="135"/>
      <c r="I122" s="135"/>
      <c r="J122" s="135"/>
      <c r="K122" s="135"/>
      <c r="L122" s="135"/>
      <c r="M122" s="135"/>
      <c r="N122" s="135"/>
      <c r="O122" s="135"/>
      <c r="P122" s="135"/>
      <c r="Q122" s="135"/>
      <c r="R122" s="135"/>
      <c r="S122" s="135"/>
      <c r="T122" s="135"/>
      <c r="U122" s="84"/>
      <c r="V122" s="84"/>
    </row>
    <row r="123" spans="1:22" ht="33" customHeight="1" x14ac:dyDescent="0.25">
      <c r="A123" s="135"/>
      <c r="B123" s="135"/>
      <c r="C123" s="135"/>
      <c r="D123" s="135"/>
      <c r="E123" s="135"/>
      <c r="F123" s="135"/>
      <c r="G123" s="135"/>
      <c r="H123" s="135"/>
      <c r="I123" s="135"/>
      <c r="J123" s="135"/>
      <c r="K123" s="135"/>
      <c r="L123" s="135"/>
      <c r="M123" s="135"/>
      <c r="N123" s="135"/>
      <c r="O123" s="135"/>
      <c r="P123" s="135"/>
      <c r="Q123" s="135"/>
      <c r="R123" s="135"/>
      <c r="S123" s="135"/>
      <c r="T123" s="135"/>
      <c r="U123" s="84"/>
      <c r="V123" s="84"/>
    </row>
    <row r="124" spans="1:22" ht="34.15" customHeight="1" x14ac:dyDescent="0.25">
      <c r="A124" s="135"/>
      <c r="B124" s="135"/>
      <c r="C124" s="135"/>
      <c r="D124" s="135"/>
      <c r="E124" s="135"/>
      <c r="F124" s="135"/>
      <c r="G124" s="135"/>
      <c r="H124" s="135"/>
      <c r="I124" s="135"/>
      <c r="J124" s="135"/>
      <c r="K124" s="135"/>
      <c r="L124" s="135"/>
      <c r="M124" s="135"/>
      <c r="N124" s="135"/>
      <c r="O124" s="135"/>
      <c r="P124" s="135"/>
      <c r="Q124" s="135"/>
      <c r="R124" s="135"/>
      <c r="S124" s="135"/>
      <c r="T124" s="135"/>
      <c r="U124" s="84"/>
      <c r="V124" s="84"/>
    </row>
    <row r="125" spans="1:22" ht="30.4" customHeight="1" x14ac:dyDescent="0.25">
      <c r="A125" s="135"/>
      <c r="B125" s="135"/>
      <c r="C125" s="135"/>
      <c r="D125" s="135"/>
      <c r="E125" s="135"/>
      <c r="F125" s="135"/>
      <c r="G125" s="135"/>
      <c r="H125" s="135"/>
      <c r="I125" s="135"/>
      <c r="J125" s="135"/>
      <c r="K125" s="135"/>
      <c r="L125" s="135"/>
      <c r="M125" s="135"/>
      <c r="N125" s="135"/>
      <c r="O125" s="135"/>
      <c r="P125" s="135"/>
      <c r="Q125" s="135"/>
      <c r="R125" s="135"/>
      <c r="S125" s="135"/>
      <c r="T125" s="135"/>
      <c r="U125" s="84"/>
      <c r="V125" s="84"/>
    </row>
    <row r="126" spans="1:22" ht="32.65" customHeight="1" x14ac:dyDescent="0.25">
      <c r="A126" s="135"/>
      <c r="B126" s="135"/>
      <c r="C126" s="135"/>
      <c r="D126" s="135"/>
      <c r="E126" s="135"/>
      <c r="F126" s="135"/>
      <c r="G126" s="135"/>
      <c r="H126" s="135"/>
      <c r="I126" s="135"/>
      <c r="J126" s="135"/>
      <c r="K126" s="135"/>
      <c r="L126" s="135"/>
      <c r="M126" s="135"/>
      <c r="N126" s="135"/>
      <c r="O126" s="135"/>
      <c r="P126" s="135"/>
      <c r="Q126" s="135"/>
      <c r="R126" s="135"/>
      <c r="S126" s="135"/>
      <c r="T126" s="135"/>
      <c r="U126" s="84"/>
      <c r="V126" s="84"/>
    </row>
    <row r="127" spans="1:22" ht="31.5" customHeight="1" x14ac:dyDescent="0.25">
      <c r="A127" s="135"/>
      <c r="B127" s="135"/>
      <c r="C127" s="135"/>
      <c r="D127" s="135"/>
      <c r="E127" s="135"/>
      <c r="F127" s="135"/>
      <c r="G127" s="135"/>
      <c r="H127" s="135"/>
      <c r="I127" s="135"/>
      <c r="J127" s="135"/>
      <c r="K127" s="135"/>
      <c r="L127" s="135"/>
      <c r="M127" s="135"/>
      <c r="N127" s="135"/>
      <c r="O127" s="135"/>
      <c r="P127" s="135"/>
      <c r="Q127" s="135"/>
      <c r="R127" s="135"/>
      <c r="S127" s="135"/>
      <c r="T127" s="135"/>
      <c r="U127" s="84"/>
      <c r="V127" s="84"/>
    </row>
    <row r="128" spans="1:22" ht="38.25" customHeight="1" x14ac:dyDescent="0.25">
      <c r="A128" s="135"/>
      <c r="B128" s="135"/>
      <c r="C128" s="135"/>
      <c r="D128" s="135"/>
      <c r="E128" s="135"/>
      <c r="F128" s="135"/>
      <c r="G128" s="135"/>
      <c r="H128" s="135"/>
      <c r="I128" s="135"/>
      <c r="J128" s="135"/>
      <c r="K128" s="135"/>
      <c r="L128" s="135"/>
      <c r="M128" s="135"/>
      <c r="N128" s="135"/>
      <c r="O128" s="135"/>
      <c r="P128" s="135"/>
      <c r="Q128" s="135"/>
      <c r="R128" s="135"/>
      <c r="S128" s="135"/>
      <c r="T128" s="135"/>
      <c r="U128" s="84"/>
      <c r="V128" s="84"/>
    </row>
    <row r="129" spans="1:22" ht="24.75" customHeight="1" x14ac:dyDescent="0.25">
      <c r="A129" s="135"/>
      <c r="B129" s="135"/>
      <c r="C129" s="135"/>
      <c r="D129" s="135"/>
      <c r="E129" s="135"/>
      <c r="F129" s="135"/>
      <c r="G129" s="135"/>
      <c r="H129" s="135"/>
      <c r="I129" s="135"/>
      <c r="J129" s="135"/>
      <c r="K129" s="135"/>
      <c r="L129" s="135"/>
      <c r="M129" s="135"/>
      <c r="N129" s="135"/>
      <c r="O129" s="135"/>
      <c r="P129" s="135"/>
      <c r="Q129" s="135"/>
      <c r="R129" s="135"/>
      <c r="S129" s="135"/>
      <c r="T129" s="135"/>
      <c r="U129" s="84"/>
      <c r="V129" s="84"/>
    </row>
    <row r="130" spans="1:22" ht="23" x14ac:dyDescent="0.25">
      <c r="A130" s="135"/>
      <c r="B130" s="135"/>
      <c r="C130" s="135"/>
      <c r="D130" s="135"/>
      <c r="E130" s="135"/>
      <c r="F130" s="135"/>
      <c r="G130" s="135"/>
      <c r="H130" s="135"/>
      <c r="I130" s="135"/>
      <c r="J130" s="135"/>
      <c r="K130" s="135"/>
      <c r="L130" s="135"/>
      <c r="M130" s="135"/>
      <c r="N130" s="135"/>
      <c r="O130" s="135"/>
      <c r="P130" s="135"/>
      <c r="Q130" s="135"/>
      <c r="R130" s="135"/>
      <c r="S130" s="135"/>
      <c r="T130" s="135"/>
      <c r="U130" s="84"/>
      <c r="V130" s="84"/>
    </row>
    <row r="131" spans="1:22" ht="31.5" customHeight="1" x14ac:dyDescent="0.25">
      <c r="A131" s="135"/>
      <c r="B131" s="135"/>
      <c r="C131" s="135"/>
      <c r="D131" s="135"/>
      <c r="E131" s="135"/>
      <c r="F131" s="135"/>
      <c r="G131" s="135"/>
      <c r="H131" s="135"/>
      <c r="I131" s="135"/>
      <c r="J131" s="135"/>
      <c r="K131" s="135"/>
      <c r="L131" s="135"/>
      <c r="M131" s="135"/>
      <c r="N131" s="135"/>
      <c r="O131" s="135"/>
      <c r="P131" s="135"/>
      <c r="Q131" s="135"/>
      <c r="R131" s="135"/>
      <c r="S131" s="135"/>
      <c r="T131" s="135"/>
      <c r="U131" s="84"/>
      <c r="V131" s="84"/>
    </row>
    <row r="132" spans="1:22" ht="25.9" customHeight="1" x14ac:dyDescent="0.25">
      <c r="A132" s="135"/>
      <c r="B132" s="135"/>
      <c r="C132" s="135"/>
      <c r="D132" s="135"/>
      <c r="E132" s="135"/>
      <c r="F132" s="135"/>
      <c r="G132" s="135"/>
      <c r="H132" s="135"/>
      <c r="I132" s="135"/>
      <c r="J132" s="135"/>
      <c r="K132" s="135"/>
      <c r="L132" s="135"/>
      <c r="M132" s="135"/>
      <c r="N132" s="135"/>
      <c r="O132" s="135"/>
      <c r="P132" s="135"/>
      <c r="Q132" s="135"/>
      <c r="R132" s="135"/>
      <c r="S132" s="135"/>
      <c r="T132" s="135"/>
      <c r="U132" s="84"/>
      <c r="V132" s="84"/>
    </row>
    <row r="133" spans="1:22" ht="33" customHeight="1" x14ac:dyDescent="0.25">
      <c r="A133" s="135"/>
      <c r="B133" s="135"/>
      <c r="C133" s="135"/>
      <c r="D133" s="135"/>
      <c r="E133" s="135"/>
      <c r="F133" s="135"/>
      <c r="G133" s="135"/>
      <c r="H133" s="135"/>
      <c r="I133" s="135"/>
      <c r="J133" s="135"/>
      <c r="K133" s="135"/>
      <c r="L133" s="135"/>
      <c r="M133" s="135"/>
      <c r="N133" s="135"/>
      <c r="O133" s="135"/>
      <c r="P133" s="135"/>
      <c r="Q133" s="135"/>
      <c r="R133" s="135"/>
      <c r="S133" s="135"/>
      <c r="T133" s="135"/>
      <c r="U133" s="84"/>
      <c r="V133" s="84"/>
    </row>
    <row r="134" spans="1:22" ht="37.9" customHeight="1" x14ac:dyDescent="0.25">
      <c r="A134" s="135"/>
      <c r="B134" s="135"/>
      <c r="C134" s="135"/>
      <c r="D134" s="135"/>
      <c r="E134" s="135"/>
      <c r="F134" s="135"/>
      <c r="G134" s="135"/>
      <c r="H134" s="135"/>
      <c r="I134" s="135"/>
      <c r="J134" s="135"/>
      <c r="K134" s="135"/>
      <c r="L134" s="135"/>
      <c r="M134" s="135"/>
      <c r="N134" s="135"/>
      <c r="O134" s="135"/>
      <c r="P134" s="135"/>
      <c r="Q134" s="135"/>
      <c r="R134" s="135"/>
      <c r="S134" s="135"/>
      <c r="T134" s="135"/>
      <c r="U134" s="84"/>
      <c r="V134" s="84"/>
    </row>
    <row r="135" spans="1:22" ht="37.9" customHeight="1" x14ac:dyDescent="0.25">
      <c r="A135" s="135"/>
      <c r="B135" s="135"/>
      <c r="C135" s="135"/>
      <c r="D135" s="135"/>
      <c r="E135" s="135"/>
      <c r="F135" s="135"/>
      <c r="G135" s="135"/>
      <c r="H135" s="135"/>
      <c r="I135" s="135"/>
      <c r="J135" s="135"/>
      <c r="K135" s="135"/>
      <c r="L135" s="135"/>
      <c r="M135" s="135"/>
      <c r="N135" s="135"/>
      <c r="O135" s="135"/>
      <c r="P135" s="135"/>
      <c r="Q135" s="135"/>
      <c r="R135" s="135"/>
      <c r="S135" s="135"/>
      <c r="T135" s="135"/>
      <c r="U135" s="84"/>
      <c r="V135" s="84"/>
    </row>
    <row r="136" spans="1:22" ht="23" x14ac:dyDescent="0.25">
      <c r="A136" s="135"/>
      <c r="B136" s="135"/>
      <c r="C136" s="135"/>
      <c r="D136" s="135"/>
      <c r="E136" s="135"/>
      <c r="F136" s="135"/>
      <c r="G136" s="135"/>
      <c r="H136" s="135"/>
      <c r="I136" s="135"/>
      <c r="J136" s="135"/>
      <c r="K136" s="135"/>
      <c r="L136" s="135"/>
      <c r="M136" s="135"/>
      <c r="N136" s="135"/>
      <c r="O136" s="135"/>
      <c r="P136" s="135"/>
      <c r="Q136" s="135"/>
      <c r="R136" s="135"/>
      <c r="S136" s="135"/>
      <c r="T136" s="135"/>
      <c r="U136" s="84"/>
      <c r="V136" s="84"/>
    </row>
    <row r="137" spans="1:22" ht="12.75" customHeight="1" x14ac:dyDescent="0.25">
      <c r="A137" s="135"/>
      <c r="B137" s="135"/>
      <c r="C137" s="135"/>
      <c r="D137" s="135"/>
      <c r="E137" s="135"/>
      <c r="F137" s="135"/>
      <c r="G137" s="135"/>
      <c r="H137" s="135"/>
      <c r="I137" s="135"/>
      <c r="J137" s="135"/>
      <c r="K137" s="135"/>
      <c r="L137" s="135"/>
      <c r="M137" s="135"/>
      <c r="N137" s="135"/>
      <c r="O137" s="135"/>
      <c r="P137" s="135"/>
      <c r="Q137" s="135"/>
      <c r="R137" s="135"/>
      <c r="S137" s="135"/>
      <c r="T137" s="135"/>
      <c r="U137" s="84"/>
      <c r="V137" s="84"/>
    </row>
    <row r="138" spans="1:22" ht="23" x14ac:dyDescent="0.25">
      <c r="A138" s="135"/>
      <c r="B138" s="135"/>
      <c r="C138" s="135"/>
      <c r="D138" s="135"/>
      <c r="E138" s="135"/>
      <c r="F138" s="135"/>
      <c r="G138" s="135"/>
      <c r="H138" s="135"/>
      <c r="I138" s="135"/>
      <c r="J138" s="135"/>
      <c r="K138" s="135"/>
      <c r="L138" s="135"/>
      <c r="M138" s="135"/>
      <c r="N138" s="135"/>
      <c r="O138" s="135"/>
      <c r="P138" s="135"/>
      <c r="Q138" s="135"/>
      <c r="R138" s="135"/>
      <c r="S138" s="135"/>
      <c r="T138" s="135"/>
      <c r="U138" s="84"/>
      <c r="V138" s="84"/>
    </row>
    <row r="139" spans="1:22" ht="23" x14ac:dyDescent="0.25">
      <c r="A139" s="135"/>
      <c r="B139" s="135"/>
      <c r="C139" s="135"/>
      <c r="D139" s="135"/>
      <c r="E139" s="135"/>
      <c r="F139" s="135"/>
      <c r="G139" s="135"/>
      <c r="H139" s="135"/>
      <c r="I139" s="135"/>
      <c r="J139" s="135"/>
      <c r="K139" s="135"/>
      <c r="L139" s="135"/>
      <c r="M139" s="135"/>
      <c r="N139" s="135"/>
      <c r="O139" s="135"/>
      <c r="P139" s="135"/>
      <c r="Q139" s="135"/>
      <c r="R139" s="135"/>
      <c r="S139" s="135"/>
      <c r="T139" s="135"/>
      <c r="U139" s="84"/>
      <c r="V139" s="84"/>
    </row>
    <row r="140" spans="1:22" ht="23" x14ac:dyDescent="0.25">
      <c r="A140" s="135"/>
      <c r="B140" s="135"/>
      <c r="C140" s="135"/>
      <c r="D140" s="135"/>
      <c r="E140" s="135"/>
      <c r="F140" s="135"/>
      <c r="G140" s="135"/>
      <c r="H140" s="135"/>
      <c r="I140" s="135"/>
      <c r="J140" s="135"/>
      <c r="K140" s="135"/>
      <c r="L140" s="135"/>
      <c r="M140" s="135"/>
      <c r="N140" s="135"/>
      <c r="O140" s="135"/>
      <c r="P140" s="135"/>
      <c r="Q140" s="135"/>
      <c r="R140" s="135"/>
      <c r="S140" s="135"/>
      <c r="T140" s="135"/>
      <c r="U140" s="84"/>
      <c r="V140" s="84"/>
    </row>
    <row r="141" spans="1:22" ht="23" x14ac:dyDescent="0.25">
      <c r="A141" s="135"/>
      <c r="B141" s="135"/>
      <c r="C141" s="135"/>
      <c r="D141" s="135"/>
      <c r="E141" s="135"/>
      <c r="F141" s="135"/>
      <c r="G141" s="135"/>
      <c r="H141" s="135"/>
      <c r="I141" s="135"/>
      <c r="J141" s="135"/>
      <c r="K141" s="135"/>
      <c r="L141" s="135"/>
      <c r="M141" s="135"/>
      <c r="N141" s="135"/>
      <c r="O141" s="135"/>
      <c r="P141" s="135"/>
      <c r="Q141" s="135"/>
      <c r="R141" s="135"/>
      <c r="S141" s="135"/>
      <c r="T141" s="135"/>
      <c r="U141" s="84"/>
      <c r="V141" s="84"/>
    </row>
  </sheetData>
  <sheetProtection algorithmName="SHA-512" hashValue="OCB4fFHHVQCPB++lAUaf8dXZawA27PdtlSYT+5w9iqfHzkhOogqLWwdAv6oXckPyRSTYmlKNT9HAjAQbxP6xUg==" saltValue="KIy+npz/MnEeNvXcy+IAEg==" spinCount="100000" sheet="1" objects="1" scenarios="1" formatCells="0" insertRows="0"/>
  <mergeCells count="143">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O79:R80"/>
    <mergeCell ref="S79:S82"/>
    <mergeCell ref="E76:G76"/>
    <mergeCell ref="H75:I75"/>
    <mergeCell ref="F56:G56"/>
    <mergeCell ref="F57:G57"/>
    <mergeCell ref="F58:G58"/>
    <mergeCell ref="F59:G59"/>
    <mergeCell ref="F60:G60"/>
    <mergeCell ref="F61:G61"/>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889000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895350</xdr:colOff>
                    <xdr:row>15</xdr:row>
                    <xdr:rowOff>203200</xdr:rowOff>
                  </from>
                  <to>
                    <xdr:col>3</xdr:col>
                    <xdr:colOff>1803400</xdr:colOff>
                    <xdr:row>17</xdr:row>
                    <xdr:rowOff>146050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256"/>
  <sheetViews>
    <sheetView showGridLines="0" tabSelected="1" topLeftCell="A17" zoomScaleNormal="100" workbookViewId="0">
      <selection activeCell="H32" sqref="H32"/>
    </sheetView>
  </sheetViews>
  <sheetFormatPr defaultColWidth="9.1796875" defaultRowHeight="12.5" x14ac:dyDescent="0.25"/>
  <cols>
    <col min="1" max="1" width="14.26953125" style="45" customWidth="1"/>
    <col min="2" max="2" width="68.453125" customWidth="1"/>
    <col min="3" max="3" width="44.7265625" style="48" customWidth="1"/>
    <col min="4" max="4" width="37" style="48" customWidth="1"/>
    <col min="5" max="5" width="41.1796875" style="48" customWidth="1"/>
    <col min="6" max="6" width="25.26953125" style="48" customWidth="1"/>
    <col min="7" max="7" width="26.26953125" customWidth="1"/>
    <col min="8" max="8" width="30.54296875" customWidth="1"/>
    <col min="9" max="9" width="23.81640625" bestFit="1" customWidth="1"/>
    <col min="10" max="10" width="41.54296875" customWidth="1"/>
    <col min="11" max="11" width="21.1796875" bestFit="1" customWidth="1"/>
    <col min="12" max="12" width="20.7265625" customWidth="1"/>
    <col min="13" max="13" width="24.54296875" customWidth="1"/>
    <col min="14" max="14" width="25.453125" customWidth="1"/>
    <col min="15" max="15" width="33.54296875" customWidth="1"/>
    <col min="16" max="16" width="18" bestFit="1" customWidth="1"/>
    <col min="17" max="17" width="18.81640625" bestFit="1" customWidth="1"/>
    <col min="18" max="18" width="17" bestFit="1" customWidth="1"/>
    <col min="19" max="19" width="23.81640625" customWidth="1"/>
    <col min="20" max="20" width="26.453125" customWidth="1"/>
    <col min="26" max="26" width="46" bestFit="1" customWidth="1"/>
    <col min="27" max="27" width="126.453125" customWidth="1"/>
  </cols>
  <sheetData>
    <row r="1" spans="1:11" ht="13" x14ac:dyDescent="0.3">
      <c r="A1" s="409" t="s">
        <v>36</v>
      </c>
      <c r="B1" s="409"/>
      <c r="C1" s="410"/>
      <c r="D1" s="410"/>
      <c r="E1" s="410"/>
      <c r="F1" s="410"/>
    </row>
    <row r="2" spans="1:11" ht="13" x14ac:dyDescent="0.3">
      <c r="A2" s="197" t="s">
        <v>37</v>
      </c>
      <c r="B2" s="197"/>
      <c r="C2" s="239" t="s">
        <v>301</v>
      </c>
      <c r="D2" s="239"/>
      <c r="E2" s="239"/>
      <c r="F2" s="239"/>
      <c r="H2" s="431" t="s">
        <v>86</v>
      </c>
      <c r="I2" s="431"/>
      <c r="J2" s="431"/>
      <c r="K2" s="50"/>
    </row>
    <row r="3" spans="1:11" ht="13" x14ac:dyDescent="0.25">
      <c r="A3" s="198" t="s">
        <v>38</v>
      </c>
      <c r="B3" s="336"/>
      <c r="C3" s="239"/>
      <c r="D3" s="239"/>
      <c r="E3" s="239"/>
      <c r="F3" s="239"/>
      <c r="H3" s="126"/>
      <c r="I3" s="344" t="s">
        <v>87</v>
      </c>
      <c r="J3" s="345"/>
      <c r="K3" s="46"/>
    </row>
    <row r="4" spans="1:11" ht="13" x14ac:dyDescent="0.25">
      <c r="A4" s="197" t="s">
        <v>88</v>
      </c>
      <c r="B4" s="197"/>
      <c r="C4" s="239" t="s">
        <v>364</v>
      </c>
      <c r="D4" s="239"/>
      <c r="E4" s="239"/>
      <c r="F4" s="239"/>
      <c r="H4" s="157"/>
      <c r="I4" s="429" t="s">
        <v>89</v>
      </c>
      <c r="J4" s="430"/>
      <c r="K4" s="46"/>
    </row>
    <row r="5" spans="1:11" ht="35.25" customHeight="1" x14ac:dyDescent="0.3">
      <c r="A5" s="197" t="s">
        <v>40</v>
      </c>
      <c r="B5" s="197"/>
      <c r="C5" s="237" t="s">
        <v>302</v>
      </c>
      <c r="D5" s="239"/>
      <c r="E5" s="239"/>
      <c r="F5" s="239"/>
      <c r="H5" s="145"/>
      <c r="I5" s="427" t="s">
        <v>90</v>
      </c>
      <c r="J5" s="428"/>
    </row>
    <row r="6" spans="1:11" ht="14.5" x14ac:dyDescent="0.25">
      <c r="A6" s="197" t="s">
        <v>41</v>
      </c>
      <c r="B6" s="197"/>
      <c r="C6" s="379">
        <v>2449</v>
      </c>
      <c r="D6" s="239"/>
      <c r="E6" s="239"/>
      <c r="F6" s="239"/>
    </row>
    <row r="7" spans="1:11" x14ac:dyDescent="0.25">
      <c r="A7"/>
      <c r="C7"/>
      <c r="D7"/>
      <c r="E7"/>
      <c r="F7"/>
    </row>
    <row r="8" spans="1:11" ht="22.5" customHeight="1" x14ac:dyDescent="0.25">
      <c r="A8" s="380" t="s">
        <v>91</v>
      </c>
      <c r="B8" s="381"/>
      <c r="C8" s="381"/>
      <c r="D8" s="381"/>
      <c r="E8" s="381"/>
      <c r="F8" s="382"/>
    </row>
    <row r="9" spans="1:11" s="43" customFormat="1" x14ac:dyDescent="0.25">
      <c r="A9" s="197" t="s">
        <v>42</v>
      </c>
      <c r="B9" s="197"/>
      <c r="C9" s="239" t="s">
        <v>298</v>
      </c>
      <c r="D9" s="239"/>
      <c r="E9" s="239"/>
      <c r="F9" s="239"/>
    </row>
    <row r="10" spans="1:11" s="43" customFormat="1" ht="13" x14ac:dyDescent="0.25">
      <c r="A10" s="197" t="s">
        <v>92</v>
      </c>
      <c r="B10" s="197"/>
      <c r="C10" s="356">
        <v>45187</v>
      </c>
      <c r="D10" s="239"/>
      <c r="E10" s="239"/>
      <c r="F10" s="239"/>
      <c r="G10" s="44"/>
    </row>
    <row r="11" spans="1:11" ht="13" x14ac:dyDescent="0.3">
      <c r="A11" s="104"/>
      <c r="B11" s="105" t="s">
        <v>93</v>
      </c>
      <c r="C11" s="106" t="s">
        <v>362</v>
      </c>
      <c r="D11" s="107"/>
      <c r="E11" s="107"/>
      <c r="F11" s="108"/>
      <c r="G11" s="50"/>
    </row>
    <row r="12" spans="1:11" ht="64.5" customHeight="1" x14ac:dyDescent="0.3">
      <c r="A12" s="198" t="s">
        <v>95</v>
      </c>
      <c r="B12" s="336"/>
      <c r="C12" s="340" t="s">
        <v>96</v>
      </c>
      <c r="D12" s="341"/>
      <c r="E12" s="341"/>
      <c r="F12" s="342"/>
      <c r="G12" s="50"/>
    </row>
    <row r="13" spans="1:11" ht="39" customHeight="1" x14ac:dyDescent="0.3">
      <c r="A13" s="197" t="s">
        <v>97</v>
      </c>
      <c r="B13" s="197"/>
      <c r="C13" s="237" t="s">
        <v>299</v>
      </c>
      <c r="D13" s="237"/>
      <c r="E13" s="237"/>
      <c r="F13" s="237"/>
      <c r="G13" s="51"/>
    </row>
    <row r="14" spans="1:11" ht="39.75" customHeight="1" x14ac:dyDescent="0.3">
      <c r="A14" s="198" t="s">
        <v>225</v>
      </c>
      <c r="B14" s="336"/>
      <c r="C14" s="337" t="s">
        <v>300</v>
      </c>
      <c r="D14" s="338"/>
      <c r="E14" s="338"/>
      <c r="F14" s="339"/>
      <c r="G14" s="51"/>
    </row>
    <row r="15" spans="1:11" ht="39.75" customHeight="1" x14ac:dyDescent="0.3">
      <c r="A15" s="276" t="s">
        <v>100</v>
      </c>
      <c r="B15" s="276"/>
      <c r="C15" s="237" t="s">
        <v>400</v>
      </c>
      <c r="D15" s="237"/>
      <c r="E15" s="237"/>
      <c r="F15" s="237"/>
      <c r="G15" s="51"/>
    </row>
    <row r="16" spans="1:11" ht="39.75" customHeight="1" x14ac:dyDescent="0.3">
      <c r="A16" s="276" t="s">
        <v>227</v>
      </c>
      <c r="B16" s="276"/>
      <c r="C16" s="237" t="s">
        <v>399</v>
      </c>
      <c r="D16" s="237"/>
      <c r="E16" s="237"/>
      <c r="F16" s="237"/>
      <c r="G16" s="51"/>
    </row>
    <row r="17" spans="1:17" ht="39.75" customHeight="1" x14ac:dyDescent="0.3">
      <c r="A17" s="349" t="s">
        <v>103</v>
      </c>
      <c r="B17" s="350"/>
      <c r="C17" s="340" t="s">
        <v>104</v>
      </c>
      <c r="D17" s="341"/>
      <c r="E17" s="341"/>
      <c r="F17" s="342"/>
      <c r="G17" s="51"/>
    </row>
    <row r="18" spans="1:17" ht="39.75" customHeight="1" x14ac:dyDescent="0.3">
      <c r="A18" s="351"/>
      <c r="B18" s="352"/>
      <c r="C18" s="340" t="s">
        <v>105</v>
      </c>
      <c r="D18" s="341"/>
      <c r="E18" s="341"/>
      <c r="F18" s="342"/>
      <c r="G18" s="51"/>
    </row>
    <row r="19" spans="1:17" ht="16.149999999999999" customHeight="1" x14ac:dyDescent="0.3">
      <c r="A19" s="51"/>
      <c r="B19" s="51"/>
      <c r="C19" s="51"/>
      <c r="D19" s="51"/>
      <c r="E19" s="51"/>
      <c r="F19" s="51"/>
      <c r="G19" s="51"/>
    </row>
    <row r="20" spans="1:17" ht="40.15" customHeight="1" x14ac:dyDescent="0.25">
      <c r="A20" s="343" t="s">
        <v>228</v>
      </c>
      <c r="B20" s="232"/>
      <c r="C20" s="232"/>
      <c r="D20" s="232"/>
      <c r="E20" s="232"/>
      <c r="F20" s="232"/>
      <c r="G20" s="232"/>
      <c r="H20" s="232"/>
      <c r="I20" s="232"/>
    </row>
    <row r="21" spans="1:17" s="46" customFormat="1" ht="33.75" customHeight="1" x14ac:dyDescent="0.25">
      <c r="A21" s="357"/>
      <c r="B21" s="358"/>
      <c r="C21" s="137" t="s">
        <v>107</v>
      </c>
      <c r="D21" s="137" t="s">
        <v>108</v>
      </c>
      <c r="E21" s="137" t="s">
        <v>229</v>
      </c>
      <c r="F21" s="86" t="s">
        <v>110</v>
      </c>
      <c r="G21" s="86" t="s">
        <v>111</v>
      </c>
      <c r="H21" s="86" t="s">
        <v>112</v>
      </c>
      <c r="I21" s="86" t="s">
        <v>113</v>
      </c>
      <c r="K21"/>
      <c r="L21"/>
      <c r="M21"/>
      <c r="N21"/>
      <c r="O21"/>
      <c r="P21"/>
      <c r="Q21"/>
    </row>
    <row r="22" spans="1:17" s="46" customFormat="1" ht="33.75" customHeight="1" x14ac:dyDescent="0.25">
      <c r="A22" s="353" t="s">
        <v>114</v>
      </c>
      <c r="B22" s="354"/>
      <c r="C22" s="112">
        <f>D217+E217+F217</f>
        <v>2158928.676</v>
      </c>
      <c r="D22" s="112">
        <f>G217+H217+I217+J217+K217+O217+P217+Q217+R217</f>
        <v>894801.91576000012</v>
      </c>
      <c r="E22" s="112">
        <f>C217+D217+E217+F217+G217+H217+I217+J217+K217+O217+P217+Q217+R217</f>
        <v>3026337.2147600004</v>
      </c>
      <c r="F22" s="112">
        <f>G217+H217+I217+J217+K217</f>
        <v>784321.21776000015</v>
      </c>
      <c r="G22" s="112">
        <f>L217+N217</f>
        <v>1259476.6040000001</v>
      </c>
      <c r="H22" s="112">
        <f>O217+P217+Q217+R217</f>
        <v>110480.69800000003</v>
      </c>
      <c r="I22" s="112">
        <f>T217</f>
        <v>-1186248.2390000001</v>
      </c>
      <c r="K22"/>
      <c r="L22"/>
      <c r="M22"/>
      <c r="N22"/>
      <c r="O22"/>
      <c r="P22"/>
      <c r="Q22"/>
    </row>
    <row r="23" spans="1:17" s="46" customFormat="1" ht="33.75" customHeight="1" x14ac:dyDescent="0.25">
      <c r="A23" s="289" t="s">
        <v>115</v>
      </c>
      <c r="B23" s="290"/>
      <c r="C23" s="113">
        <f t="shared" ref="C23:I23" si="0">C22/$C$6</f>
        <v>881.55519640669661</v>
      </c>
      <c r="D23" s="113">
        <f t="shared" si="0"/>
        <v>365.37440414863215</v>
      </c>
      <c r="E23" s="113">
        <f t="shared" si="0"/>
        <v>1235.7440648264599</v>
      </c>
      <c r="F23" s="113">
        <f t="shared" si="0"/>
        <v>320.26182840343006</v>
      </c>
      <c r="G23" s="113">
        <f t="shared" si="0"/>
        <v>514.28199428338098</v>
      </c>
      <c r="H23" s="113">
        <f t="shared" si="0"/>
        <v>45.112575745202136</v>
      </c>
      <c r="I23" s="113">
        <f t="shared" si="0"/>
        <v>-484.38066108615766</v>
      </c>
      <c r="K23"/>
      <c r="L23"/>
      <c r="M23"/>
      <c r="N23"/>
      <c r="O23"/>
      <c r="P23"/>
      <c r="Q23"/>
    </row>
    <row r="24" spans="1:17" s="46" customFormat="1" ht="33.75" customHeight="1" x14ac:dyDescent="0.25">
      <c r="A24" s="353" t="s">
        <v>116</v>
      </c>
      <c r="B24" s="354"/>
      <c r="C24" s="415" t="s">
        <v>117</v>
      </c>
      <c r="D24" s="416"/>
      <c r="E24" s="417"/>
      <c r="F24" s="418"/>
      <c r="G24" s="419"/>
      <c r="H24" s="419"/>
      <c r="I24" s="420"/>
      <c r="K24"/>
      <c r="L24"/>
      <c r="M24"/>
      <c r="N24"/>
      <c r="O24"/>
      <c r="P24"/>
      <c r="Q24"/>
    </row>
    <row r="25" spans="1:17" s="46" customFormat="1" ht="33.75" customHeight="1" x14ac:dyDescent="0.25">
      <c r="A25" s="353" t="s">
        <v>230</v>
      </c>
      <c r="B25" s="354"/>
      <c r="C25" s="138" t="str">
        <f>VLOOKUP($C$24,'WLC benchmarks'!$B$10:$E$13,2, TRUE)</f>
        <v>&lt;850</v>
      </c>
      <c r="D25" s="138" t="str">
        <f>VLOOKUP($C$24,'WLC benchmarks'!$B$10:$E$13,3, TRUE)</f>
        <v>&lt;350</v>
      </c>
      <c r="E25" s="138" t="str">
        <f>VLOOKUP($C$24,'WLC benchmarks'!$B$10:$E$13,4, TRUE)</f>
        <v>&lt;1200</v>
      </c>
      <c r="F25" s="421"/>
      <c r="G25" s="422"/>
      <c r="H25" s="422"/>
      <c r="I25" s="423"/>
      <c r="K25"/>
      <c r="L25"/>
      <c r="M25"/>
      <c r="N25"/>
      <c r="O25"/>
      <c r="P25"/>
      <c r="Q25"/>
    </row>
    <row r="26" spans="1:17" s="46" customFormat="1" ht="33.75" customHeight="1" x14ac:dyDescent="0.25">
      <c r="A26" s="353" t="s">
        <v>119</v>
      </c>
      <c r="B26" s="354"/>
      <c r="C26" s="138" t="str">
        <f>VLOOKUP($C$24,'WLC benchmarks'!$B$16:$E$19,2, TRUE)</f>
        <v>&lt;500</v>
      </c>
      <c r="D26" s="138" t="str">
        <f>VLOOKUP($C$24,'WLC benchmarks'!$B$16:$E$19,3, TRUE)</f>
        <v>&lt;300</v>
      </c>
      <c r="E26" s="138" t="str">
        <f>VLOOKUP($C$24,'WLC benchmarks'!$B$16:$E$19,4, TRUE)</f>
        <v>&lt;800</v>
      </c>
      <c r="F26" s="424"/>
      <c r="G26" s="425"/>
      <c r="H26" s="425"/>
      <c r="I26" s="426"/>
      <c r="K26"/>
      <c r="L26"/>
      <c r="M26"/>
      <c r="N26"/>
      <c r="O26"/>
      <c r="P26"/>
      <c r="Q26"/>
    </row>
    <row r="27" spans="1:17" ht="57.75" customHeight="1" x14ac:dyDescent="0.25">
      <c r="A27" s="353" t="s">
        <v>120</v>
      </c>
      <c r="B27" s="354"/>
      <c r="C27" s="237" t="s">
        <v>416</v>
      </c>
      <c r="D27" s="237"/>
      <c r="E27" s="237"/>
      <c r="F27" s="237"/>
      <c r="G27" s="237"/>
      <c r="H27" s="237"/>
      <c r="I27" s="237"/>
    </row>
    <row r="28" spans="1:17" ht="15.75" customHeight="1" x14ac:dyDescent="0.3">
      <c r="A28" s="55"/>
      <c r="B28" s="55"/>
      <c r="C28" s="45"/>
      <c r="D28" s="45"/>
      <c r="E28" s="45"/>
      <c r="F28" s="45"/>
      <c r="G28" s="51"/>
      <c r="H28" s="56"/>
    </row>
    <row r="29" spans="1:17" ht="15.75" customHeight="1" x14ac:dyDescent="0.3">
      <c r="A29" s="343" t="s">
        <v>122</v>
      </c>
      <c r="B29" s="232"/>
      <c r="C29" s="232"/>
      <c r="D29" s="232"/>
      <c r="E29" s="232"/>
      <c r="F29" s="232"/>
      <c r="G29" s="51"/>
      <c r="H29" s="56"/>
    </row>
    <row r="30" spans="1:17" ht="39" customHeight="1" x14ac:dyDescent="0.3">
      <c r="A30" s="276" t="s">
        <v>50</v>
      </c>
      <c r="B30" s="276"/>
      <c r="C30" s="237" t="s">
        <v>422</v>
      </c>
      <c r="D30" s="237"/>
      <c r="E30" s="237"/>
      <c r="F30" s="237"/>
      <c r="G30" s="51"/>
      <c r="H30" s="56"/>
    </row>
    <row r="31" spans="1:17" ht="42" customHeight="1" x14ac:dyDescent="0.3">
      <c r="A31" s="276" t="s">
        <v>52</v>
      </c>
      <c r="B31" s="276"/>
      <c r="C31" s="239">
        <v>122450</v>
      </c>
      <c r="D31" s="239"/>
      <c r="E31" s="239"/>
      <c r="F31" s="239"/>
      <c r="G31" s="51"/>
      <c r="H31" s="56"/>
    </row>
    <row r="32" spans="1:17" ht="39" customHeight="1" x14ac:dyDescent="0.3">
      <c r="A32" s="276" t="s">
        <v>54</v>
      </c>
      <c r="B32" s="276"/>
      <c r="C32" s="414" t="s">
        <v>423</v>
      </c>
      <c r="D32" s="414"/>
      <c r="E32" s="414"/>
      <c r="F32" s="414"/>
      <c r="G32" s="51"/>
      <c r="H32" s="56"/>
    </row>
    <row r="33" spans="1:47" ht="15.75" customHeight="1" x14ac:dyDescent="0.3">
      <c r="A33" s="55"/>
      <c r="B33" s="55"/>
      <c r="C33" s="45"/>
      <c r="D33" s="45"/>
      <c r="E33" s="45"/>
      <c r="F33" s="45"/>
      <c r="G33" s="51"/>
      <c r="H33" s="56"/>
    </row>
    <row r="34" spans="1:47" ht="40.5" customHeight="1" x14ac:dyDescent="0.3">
      <c r="A34" s="232" t="s">
        <v>125</v>
      </c>
      <c r="B34" s="233"/>
      <c r="C34" s="236" t="s">
        <v>126</v>
      </c>
      <c r="D34" s="236"/>
      <c r="E34" s="236"/>
      <c r="F34" s="58" t="s">
        <v>231</v>
      </c>
      <c r="G34" s="51"/>
      <c r="H34" s="56"/>
      <c r="I34" s="56"/>
      <c r="J34" s="54"/>
      <c r="K34" s="54"/>
      <c r="L34" s="54"/>
      <c r="M34" s="54"/>
      <c r="N34" s="57"/>
      <c r="O34" s="57"/>
      <c r="P34" s="57"/>
      <c r="Q34" s="57"/>
    </row>
    <row r="35" spans="1:47" ht="12.75" customHeight="1" x14ac:dyDescent="0.3">
      <c r="A35" s="232"/>
      <c r="B35" s="233"/>
      <c r="C35" s="237" t="s">
        <v>363</v>
      </c>
      <c r="D35" s="237"/>
      <c r="E35" s="237"/>
      <c r="F35" s="39">
        <v>59</v>
      </c>
      <c r="G35" s="51"/>
      <c r="H35" s="56"/>
      <c r="I35" s="56"/>
      <c r="J35" s="59"/>
      <c r="K35" s="59"/>
      <c r="L35" s="59"/>
      <c r="M35" s="59"/>
      <c r="N35" s="57"/>
      <c r="O35" s="57"/>
      <c r="P35" s="57"/>
      <c r="Q35" s="57"/>
    </row>
    <row r="36" spans="1:47" ht="12.75" customHeight="1" x14ac:dyDescent="0.3">
      <c r="A36" s="232"/>
      <c r="B36" s="233"/>
      <c r="C36" s="239" t="s">
        <v>396</v>
      </c>
      <c r="D36" s="239"/>
      <c r="E36" s="239"/>
      <c r="F36" s="39">
        <v>13</v>
      </c>
      <c r="G36" s="51"/>
      <c r="H36" s="56"/>
      <c r="I36" s="56"/>
      <c r="J36" s="54"/>
      <c r="K36" s="54"/>
      <c r="L36" s="54"/>
      <c r="M36" s="54"/>
      <c r="N36" s="57"/>
      <c r="O36" s="57"/>
      <c r="P36" s="57"/>
      <c r="Q36" s="57"/>
    </row>
    <row r="37" spans="1:47" s="46" customFormat="1" ht="13" x14ac:dyDescent="0.25">
      <c r="A37" s="232"/>
      <c r="B37" s="233"/>
      <c r="C37" s="413" t="s">
        <v>417</v>
      </c>
      <c r="D37" s="413"/>
      <c r="E37" s="413"/>
      <c r="F37" s="39">
        <v>5</v>
      </c>
      <c r="H37" s="56"/>
      <c r="I37" s="56"/>
      <c r="J37" s="59"/>
      <c r="K37" s="59"/>
      <c r="L37" s="59"/>
      <c r="M37" s="59"/>
      <c r="N37" s="57"/>
      <c r="O37" s="57"/>
      <c r="P37" s="57"/>
      <c r="Q37" s="57"/>
    </row>
    <row r="38" spans="1:47" s="46" customFormat="1" ht="13" x14ac:dyDescent="0.3">
      <c r="A38" s="234"/>
      <c r="B38" s="235"/>
      <c r="C38" s="239"/>
      <c r="D38" s="239"/>
      <c r="E38" s="239"/>
      <c r="F38" s="39"/>
      <c r="G38" s="51"/>
      <c r="H38" s="56"/>
      <c r="I38" s="56"/>
      <c r="J38" s="59"/>
      <c r="K38" s="59"/>
      <c r="L38" s="59"/>
      <c r="M38" s="59"/>
      <c r="N38" s="57"/>
      <c r="O38" s="57"/>
      <c r="P38" s="57"/>
      <c r="Q38" s="57"/>
    </row>
    <row r="39" spans="1:47" s="46" customFormat="1" ht="13" x14ac:dyDescent="0.3">
      <c r="A39" s="51"/>
      <c r="B39" s="51"/>
      <c r="C39" s="51"/>
      <c r="D39" s="51"/>
      <c r="E39" s="51"/>
      <c r="F39" s="87"/>
      <c r="G39" s="51"/>
      <c r="H39" s="56"/>
      <c r="I39" s="56"/>
      <c r="J39" s="59"/>
      <c r="K39" s="59"/>
      <c r="L39" s="59"/>
      <c r="M39" s="59"/>
      <c r="N39" s="57"/>
      <c r="O39" s="57"/>
      <c r="P39" s="57"/>
      <c r="Q39" s="57"/>
    </row>
    <row r="40" spans="1:47" s="46" customFormat="1" ht="27.75" customHeight="1" x14ac:dyDescent="0.3">
      <c r="A40" s="232" t="s">
        <v>129</v>
      </c>
      <c r="B40" s="233"/>
      <c r="C40" s="236" t="s">
        <v>130</v>
      </c>
      <c r="D40" s="236"/>
      <c r="E40" s="236"/>
      <c r="F40" s="58" t="s">
        <v>131</v>
      </c>
      <c r="G40" s="51"/>
      <c r="H40" s="56"/>
      <c r="I40" s="56"/>
      <c r="J40" s="59"/>
      <c r="K40" s="59"/>
      <c r="L40" s="59"/>
      <c r="M40" s="59"/>
      <c r="N40" s="57"/>
      <c r="O40" s="57"/>
      <c r="P40" s="57"/>
      <c r="Q40" s="57"/>
    </row>
    <row r="41" spans="1:47" s="46" customFormat="1" ht="13" x14ac:dyDescent="0.3">
      <c r="A41" s="232"/>
      <c r="B41" s="233"/>
      <c r="C41" s="239" t="s">
        <v>421</v>
      </c>
      <c r="D41" s="239"/>
      <c r="E41" s="239"/>
      <c r="F41" s="125">
        <v>5.6</v>
      </c>
      <c r="G41" s="51"/>
      <c r="H41" s="56"/>
      <c r="I41" s="56"/>
      <c r="J41" s="59"/>
      <c r="K41" s="59"/>
      <c r="L41" s="59"/>
      <c r="M41" s="59"/>
      <c r="N41" s="57"/>
      <c r="O41" s="57"/>
      <c r="P41" s="57"/>
      <c r="Q41" s="57"/>
    </row>
    <row r="42" spans="1:47" s="46" customFormat="1" ht="13" x14ac:dyDescent="0.3">
      <c r="A42" s="232"/>
      <c r="B42" s="233"/>
      <c r="C42" s="337" t="s">
        <v>397</v>
      </c>
      <c r="D42" s="411"/>
      <c r="E42" s="412"/>
      <c r="F42" s="125">
        <v>25</v>
      </c>
      <c r="G42" s="51"/>
      <c r="H42" s="56"/>
      <c r="I42" s="56"/>
      <c r="J42" s="59"/>
      <c r="K42" s="59"/>
      <c r="L42" s="59"/>
      <c r="M42" s="59"/>
      <c r="N42" s="57"/>
      <c r="O42" s="57"/>
      <c r="P42" s="57"/>
      <c r="Q42" s="57"/>
    </row>
    <row r="43" spans="1:47" s="46" customFormat="1" ht="13" x14ac:dyDescent="0.3">
      <c r="A43" s="232"/>
      <c r="B43" s="233"/>
      <c r="C43" s="337" t="s">
        <v>398</v>
      </c>
      <c r="D43" s="411"/>
      <c r="E43" s="412"/>
      <c r="F43" s="125" t="s">
        <v>418</v>
      </c>
      <c r="G43" s="51"/>
      <c r="H43" s="56"/>
      <c r="I43" s="56"/>
      <c r="J43" s="59"/>
      <c r="K43" s="59"/>
      <c r="L43" s="59"/>
      <c r="M43" s="59"/>
      <c r="N43" s="57"/>
      <c r="O43" s="57"/>
      <c r="P43" s="57"/>
      <c r="Q43" s="57"/>
    </row>
    <row r="44" spans="1:47" s="46" customFormat="1" ht="13" x14ac:dyDescent="0.3">
      <c r="A44" s="232"/>
      <c r="B44" s="233"/>
      <c r="C44" s="337"/>
      <c r="D44" s="411"/>
      <c r="E44" s="412"/>
      <c r="F44" s="125"/>
      <c r="G44" s="51"/>
      <c r="H44" s="56"/>
      <c r="I44" s="56"/>
      <c r="J44" s="59"/>
      <c r="K44" s="59"/>
      <c r="L44" s="59"/>
      <c r="M44" s="59"/>
      <c r="N44" s="57"/>
      <c r="O44" s="57"/>
      <c r="P44" s="57"/>
      <c r="Q44" s="57"/>
    </row>
    <row r="45" spans="1:47" x14ac:dyDescent="0.25">
      <c r="B45" s="224"/>
      <c r="C45" s="224"/>
      <c r="D45" s="224"/>
      <c r="E45" s="224"/>
      <c r="F45" s="224"/>
    </row>
    <row r="46" spans="1:47" s="52" customFormat="1" ht="12.75" customHeight="1" x14ac:dyDescent="0.25">
      <c r="A46"/>
      <c r="B46" s="212"/>
      <c r="C46" s="212"/>
      <c r="D46" s="212"/>
      <c r="E46" s="212"/>
      <c r="F46" s="212"/>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52" customFormat="1" ht="36.75" customHeight="1" x14ac:dyDescent="0.25">
      <c r="A47" s="225" t="s">
        <v>133</v>
      </c>
      <c r="B47" s="225"/>
      <c r="C47" s="240" t="s">
        <v>134</v>
      </c>
      <c r="D47" s="241"/>
      <c r="E47" s="374" t="s">
        <v>232</v>
      </c>
      <c r="F47" s="252" t="s">
        <v>136</v>
      </c>
      <c r="G47" s="253"/>
      <c r="H47" s="240" t="s">
        <v>137</v>
      </c>
      <c r="I47" s="371"/>
      <c r="J47"/>
      <c r="K47"/>
      <c r="L47"/>
      <c r="M47"/>
      <c r="N47"/>
      <c r="O47"/>
      <c r="P47"/>
      <c r="Q47"/>
      <c r="R47"/>
      <c r="S47"/>
      <c r="T47"/>
      <c r="U47"/>
      <c r="V47"/>
      <c r="W47"/>
      <c r="X47"/>
      <c r="Y47"/>
      <c r="Z47"/>
      <c r="AA47"/>
      <c r="AB47"/>
      <c r="AC47"/>
      <c r="AD47"/>
      <c r="AE47"/>
      <c r="AF47"/>
      <c r="AG47"/>
      <c r="AH47"/>
      <c r="AI47"/>
      <c r="AJ47"/>
      <c r="AK47"/>
      <c r="AL47"/>
      <c r="AM47"/>
    </row>
    <row r="48" spans="1:47" s="52" customFormat="1" ht="48.75" customHeight="1" x14ac:dyDescent="0.25">
      <c r="A48" s="372" t="s">
        <v>138</v>
      </c>
      <c r="B48" s="373"/>
      <c r="C48" s="64" t="s">
        <v>139</v>
      </c>
      <c r="D48" s="64" t="s">
        <v>140</v>
      </c>
      <c r="E48" s="375"/>
      <c r="F48" s="254"/>
      <c r="G48" s="255"/>
      <c r="H48" s="64" t="s">
        <v>141</v>
      </c>
      <c r="I48" s="64" t="s">
        <v>142</v>
      </c>
      <c r="J48"/>
      <c r="K48"/>
      <c r="L48"/>
      <c r="M48"/>
      <c r="N48"/>
      <c r="O48"/>
      <c r="P48"/>
      <c r="Q48"/>
      <c r="R48"/>
      <c r="S48"/>
      <c r="T48"/>
      <c r="U48"/>
      <c r="V48"/>
      <c r="W48"/>
      <c r="X48"/>
      <c r="Y48"/>
      <c r="Z48"/>
      <c r="AA48"/>
      <c r="AB48"/>
      <c r="AC48"/>
      <c r="AD48"/>
      <c r="AE48"/>
      <c r="AF48"/>
      <c r="AG48"/>
      <c r="AH48"/>
      <c r="AI48"/>
      <c r="AJ48"/>
      <c r="AK48"/>
      <c r="AL48"/>
      <c r="AM48"/>
    </row>
    <row r="49" spans="1:39" s="52" customFormat="1" ht="74.25" customHeight="1" x14ac:dyDescent="0.25">
      <c r="A49" s="245" t="s">
        <v>143</v>
      </c>
      <c r="B49" s="246"/>
      <c r="C49" s="65" t="s">
        <v>144</v>
      </c>
      <c r="D49" s="88" t="s">
        <v>145</v>
      </c>
      <c r="E49" s="249" t="s">
        <v>146</v>
      </c>
      <c r="F49" s="226" t="s">
        <v>147</v>
      </c>
      <c r="G49" s="227"/>
      <c r="H49" s="88" t="s">
        <v>148</v>
      </c>
      <c r="I49" s="88" t="s">
        <v>149</v>
      </c>
      <c r="J49"/>
      <c r="K49"/>
      <c r="L49"/>
      <c r="M49"/>
      <c r="N49"/>
      <c r="O49"/>
      <c r="P49"/>
      <c r="Q49"/>
      <c r="R49"/>
      <c r="S49"/>
      <c r="T49"/>
      <c r="U49"/>
      <c r="V49"/>
      <c r="W49"/>
      <c r="X49"/>
      <c r="Y49"/>
      <c r="Z49"/>
      <c r="AA49"/>
      <c r="AB49"/>
      <c r="AC49"/>
      <c r="AD49"/>
      <c r="AE49"/>
      <c r="AF49"/>
      <c r="AG49"/>
      <c r="AH49"/>
      <c r="AI49"/>
      <c r="AJ49"/>
      <c r="AK49"/>
      <c r="AL49"/>
      <c r="AM49"/>
    </row>
    <row r="50" spans="1:39" s="52" customFormat="1" ht="13.15" customHeight="1" x14ac:dyDescent="0.25">
      <c r="A50" s="247"/>
      <c r="B50" s="248"/>
      <c r="C50" s="67" t="s">
        <v>150</v>
      </c>
      <c r="D50" s="88" t="s">
        <v>151</v>
      </c>
      <c r="E50" s="250"/>
      <c r="F50" s="228"/>
      <c r="G50" s="229"/>
      <c r="H50" s="88" t="s">
        <v>152</v>
      </c>
      <c r="I50" s="88" t="s">
        <v>153</v>
      </c>
      <c r="J50"/>
      <c r="K50"/>
      <c r="L50"/>
      <c r="M50"/>
      <c r="N50"/>
      <c r="O50"/>
      <c r="P50"/>
      <c r="Q50"/>
      <c r="R50"/>
      <c r="S50"/>
      <c r="T50"/>
      <c r="U50"/>
      <c r="V50"/>
      <c r="W50"/>
      <c r="X50"/>
      <c r="Y50"/>
      <c r="Z50"/>
      <c r="AA50"/>
      <c r="AB50"/>
      <c r="AC50"/>
      <c r="AD50"/>
      <c r="AE50"/>
      <c r="AF50"/>
      <c r="AG50"/>
      <c r="AH50"/>
      <c r="AI50"/>
      <c r="AJ50"/>
      <c r="AK50"/>
      <c r="AL50"/>
      <c r="AM50"/>
    </row>
    <row r="51" spans="1:39" s="52" customFormat="1" ht="13.15" customHeight="1" x14ac:dyDescent="0.25">
      <c r="A51" s="247"/>
      <c r="B51" s="248"/>
      <c r="C51" s="67" t="s">
        <v>154</v>
      </c>
      <c r="D51" s="89" t="s">
        <v>155</v>
      </c>
      <c r="E51" s="251"/>
      <c r="F51" s="230"/>
      <c r="G51" s="231"/>
      <c r="H51" s="89" t="s">
        <v>148</v>
      </c>
      <c r="I51" s="89" t="s">
        <v>148</v>
      </c>
      <c r="J51"/>
      <c r="K51"/>
      <c r="L51"/>
      <c r="M51"/>
      <c r="N51"/>
      <c r="O51"/>
      <c r="P51"/>
      <c r="Q51"/>
      <c r="R51"/>
      <c r="S51"/>
      <c r="T51"/>
      <c r="U51"/>
      <c r="V51"/>
      <c r="W51"/>
      <c r="X51"/>
      <c r="Y51"/>
      <c r="Z51"/>
      <c r="AA51"/>
      <c r="AB51"/>
      <c r="AC51"/>
      <c r="AD51"/>
      <c r="AE51"/>
      <c r="AF51"/>
      <c r="AG51"/>
      <c r="AH51"/>
      <c r="AI51"/>
      <c r="AJ51"/>
      <c r="AK51"/>
      <c r="AL51"/>
      <c r="AM51"/>
    </row>
    <row r="52" spans="1:39" s="52" customFormat="1" ht="30" customHeight="1" x14ac:dyDescent="0.25">
      <c r="A52" s="69">
        <v>0.1</v>
      </c>
      <c r="B52" s="70" t="s">
        <v>156</v>
      </c>
      <c r="C52" s="9"/>
      <c r="D52" s="9"/>
      <c r="E52" s="376"/>
      <c r="F52" s="269"/>
      <c r="G52" s="270"/>
      <c r="H52" s="11"/>
      <c r="I52" s="11"/>
      <c r="J52" s="318" t="s">
        <v>157</v>
      </c>
      <c r="K52" s="319"/>
      <c r="L52" s="319"/>
      <c r="M52"/>
      <c r="N52"/>
      <c r="O52"/>
      <c r="P52"/>
      <c r="Q52"/>
      <c r="R52"/>
      <c r="S52"/>
      <c r="T52"/>
      <c r="U52"/>
      <c r="V52"/>
      <c r="W52"/>
      <c r="X52"/>
      <c r="Y52"/>
      <c r="Z52"/>
      <c r="AA52"/>
      <c r="AB52"/>
      <c r="AC52"/>
      <c r="AD52"/>
      <c r="AE52"/>
      <c r="AF52"/>
      <c r="AG52"/>
      <c r="AH52"/>
      <c r="AI52"/>
      <c r="AJ52"/>
      <c r="AK52"/>
      <c r="AL52"/>
      <c r="AM52"/>
    </row>
    <row r="53" spans="1:39" s="52" customFormat="1" ht="30" customHeight="1" x14ac:dyDescent="0.25">
      <c r="A53" s="71">
        <v>0.2</v>
      </c>
      <c r="B53" s="72" t="s">
        <v>158</v>
      </c>
      <c r="C53" s="9"/>
      <c r="D53" s="9"/>
      <c r="E53" s="377"/>
      <c r="F53" s="269"/>
      <c r="G53" s="270"/>
      <c r="H53" s="11"/>
      <c r="I53" s="11"/>
      <c r="J53" s="228"/>
      <c r="K53" s="300"/>
      <c r="L53" s="300"/>
      <c r="M53"/>
      <c r="N53"/>
      <c r="O53"/>
      <c r="P53"/>
      <c r="Q53"/>
      <c r="R53"/>
      <c r="S53"/>
      <c r="T53"/>
      <c r="U53"/>
      <c r="V53"/>
      <c r="W53"/>
      <c r="X53"/>
      <c r="Y53"/>
      <c r="Z53"/>
      <c r="AA53"/>
      <c r="AB53"/>
      <c r="AC53"/>
      <c r="AD53"/>
      <c r="AE53"/>
      <c r="AF53"/>
      <c r="AG53"/>
      <c r="AH53"/>
      <c r="AI53"/>
      <c r="AJ53"/>
      <c r="AK53"/>
      <c r="AL53"/>
      <c r="AM53"/>
    </row>
    <row r="54" spans="1:39" s="52" customFormat="1" ht="30" customHeight="1" x14ac:dyDescent="0.25">
      <c r="A54" s="71">
        <v>0.3</v>
      </c>
      <c r="B54" s="72" t="s">
        <v>159</v>
      </c>
      <c r="C54" s="9"/>
      <c r="D54" s="9"/>
      <c r="E54" s="377"/>
      <c r="F54" s="269"/>
      <c r="G54" s="270"/>
      <c r="H54" s="11"/>
      <c r="I54" s="11"/>
      <c r="J54" s="228"/>
      <c r="K54" s="300"/>
      <c r="L54" s="300"/>
      <c r="M54"/>
      <c r="N54"/>
      <c r="O54"/>
      <c r="P54"/>
      <c r="Q54"/>
      <c r="R54"/>
      <c r="S54"/>
      <c r="T54"/>
      <c r="U54"/>
      <c r="V54"/>
      <c r="W54"/>
      <c r="X54"/>
      <c r="Y54"/>
      <c r="Z54"/>
      <c r="AA54"/>
      <c r="AB54"/>
      <c r="AC54"/>
      <c r="AD54"/>
      <c r="AE54"/>
      <c r="AF54"/>
      <c r="AG54"/>
      <c r="AH54"/>
      <c r="AI54"/>
      <c r="AJ54"/>
      <c r="AK54"/>
      <c r="AL54"/>
      <c r="AM54"/>
    </row>
    <row r="55" spans="1:39" s="52" customFormat="1" ht="30" customHeight="1" x14ac:dyDescent="0.25">
      <c r="A55" s="71">
        <v>0.4</v>
      </c>
      <c r="B55" s="72" t="s">
        <v>160</v>
      </c>
      <c r="C55" s="9"/>
      <c r="D55" s="9"/>
      <c r="E55" s="378"/>
      <c r="F55" s="269"/>
      <c r="G55" s="270"/>
      <c r="H55" s="11"/>
      <c r="I55" s="11"/>
      <c r="J55" s="228"/>
      <c r="K55" s="300"/>
      <c r="L55" s="300"/>
      <c r="M55"/>
      <c r="N55"/>
      <c r="O55"/>
      <c r="P55"/>
      <c r="Q55"/>
      <c r="R55"/>
      <c r="S55"/>
      <c r="T55"/>
      <c r="U55"/>
      <c r="V55"/>
      <c r="W55"/>
      <c r="X55"/>
      <c r="Y55"/>
      <c r="Z55"/>
      <c r="AA55"/>
      <c r="AB55"/>
      <c r="AC55"/>
      <c r="AD55"/>
      <c r="AE55"/>
      <c r="AF55"/>
      <c r="AG55"/>
      <c r="AH55"/>
      <c r="AI55"/>
      <c r="AJ55"/>
      <c r="AK55"/>
      <c r="AL55"/>
      <c r="AM55"/>
    </row>
    <row r="56" spans="1:39" s="52" customFormat="1" ht="30" customHeight="1" x14ac:dyDescent="0.25">
      <c r="A56" s="71">
        <v>1</v>
      </c>
      <c r="B56" s="72" t="s">
        <v>161</v>
      </c>
      <c r="C56" s="9" t="s">
        <v>315</v>
      </c>
      <c r="D56" s="186">
        <v>4866526.08</v>
      </c>
      <c r="E56" s="9" t="s">
        <v>344</v>
      </c>
      <c r="F56" s="269" t="s">
        <v>353</v>
      </c>
      <c r="G56" s="270"/>
      <c r="H56" s="11">
        <v>0</v>
      </c>
      <c r="I56" s="11">
        <f>D56</f>
        <v>4866526.08</v>
      </c>
      <c r="J56" s="228"/>
      <c r="K56" s="300"/>
      <c r="L56" s="300"/>
      <c r="M56"/>
      <c r="N56"/>
      <c r="O56"/>
      <c r="P56"/>
      <c r="Q56"/>
      <c r="R56"/>
      <c r="S56"/>
      <c r="T56"/>
      <c r="U56"/>
      <c r="V56"/>
      <c r="W56"/>
      <c r="X56"/>
      <c r="Y56"/>
      <c r="Z56"/>
      <c r="AA56"/>
      <c r="AB56"/>
      <c r="AC56"/>
      <c r="AD56"/>
      <c r="AE56"/>
      <c r="AF56"/>
      <c r="AG56"/>
      <c r="AH56"/>
      <c r="AI56"/>
      <c r="AJ56"/>
      <c r="AK56"/>
      <c r="AL56"/>
      <c r="AM56"/>
    </row>
    <row r="57" spans="1:39" s="52" customFormat="1" ht="30" hidden="1" customHeight="1" x14ac:dyDescent="0.25">
      <c r="A57" s="71"/>
      <c r="B57" s="72"/>
      <c r="C57" s="9"/>
      <c r="D57" s="186"/>
      <c r="E57" s="9"/>
      <c r="F57" s="109"/>
      <c r="G57" s="110"/>
      <c r="H57" s="11"/>
      <c r="I57" s="11"/>
      <c r="J57" s="111"/>
      <c r="K57" s="95"/>
      <c r="L57" s="95"/>
      <c r="M57"/>
      <c r="N57"/>
      <c r="O57"/>
      <c r="P57"/>
      <c r="Q57"/>
      <c r="R57"/>
      <c r="S57"/>
      <c r="T57"/>
      <c r="U57"/>
      <c r="V57"/>
      <c r="W57"/>
      <c r="X57"/>
      <c r="Y57"/>
      <c r="Z57"/>
      <c r="AA57"/>
      <c r="AB57"/>
      <c r="AC57"/>
      <c r="AD57"/>
      <c r="AE57"/>
      <c r="AF57"/>
      <c r="AG57"/>
      <c r="AH57"/>
      <c r="AI57"/>
      <c r="AJ57"/>
      <c r="AK57"/>
      <c r="AL57"/>
      <c r="AM57"/>
    </row>
    <row r="58" spans="1:39" s="52" customFormat="1" ht="30" customHeight="1" x14ac:dyDescent="0.25">
      <c r="A58" s="71"/>
      <c r="B58" s="72"/>
      <c r="C58" s="9" t="s">
        <v>303</v>
      </c>
      <c r="D58" s="187">
        <v>281417.40000000002</v>
      </c>
      <c r="E58" s="9" t="s">
        <v>344</v>
      </c>
      <c r="F58" s="109" t="s">
        <v>354</v>
      </c>
      <c r="G58" s="110"/>
      <c r="H58" s="11">
        <v>0</v>
      </c>
      <c r="I58" s="11">
        <f>D58</f>
        <v>281417.40000000002</v>
      </c>
      <c r="J58" s="111"/>
      <c r="K58" s="95"/>
      <c r="L58" s="95"/>
      <c r="M58"/>
      <c r="N58"/>
      <c r="O58"/>
      <c r="P58"/>
      <c r="Q58"/>
      <c r="R58"/>
      <c r="S58"/>
      <c r="T58"/>
      <c r="U58"/>
      <c r="V58"/>
      <c r="W58"/>
      <c r="X58"/>
      <c r="Y58"/>
      <c r="Z58"/>
      <c r="AA58"/>
      <c r="AB58"/>
      <c r="AC58"/>
      <c r="AD58"/>
      <c r="AE58"/>
      <c r="AF58"/>
      <c r="AG58"/>
      <c r="AH58"/>
      <c r="AI58"/>
      <c r="AJ58"/>
      <c r="AK58"/>
      <c r="AL58"/>
      <c r="AM58"/>
    </row>
    <row r="59" spans="1:39" s="52" customFormat="1" ht="30" customHeight="1" x14ac:dyDescent="0.25">
      <c r="A59" s="71"/>
      <c r="B59" s="72"/>
      <c r="C59" s="9" t="s">
        <v>310</v>
      </c>
      <c r="D59" s="187">
        <v>1095.53</v>
      </c>
      <c r="E59" s="9" t="s">
        <v>344</v>
      </c>
      <c r="F59" s="109" t="s">
        <v>355</v>
      </c>
      <c r="G59" s="110"/>
      <c r="H59" s="11">
        <v>0</v>
      </c>
      <c r="I59" s="11">
        <v>0</v>
      </c>
      <c r="J59" s="111"/>
      <c r="K59" s="95"/>
      <c r="L59" s="95"/>
      <c r="M59"/>
      <c r="N59"/>
      <c r="O59"/>
      <c r="P59"/>
      <c r="Q59"/>
      <c r="R59"/>
      <c r="S59"/>
      <c r="T59"/>
      <c r="U59"/>
      <c r="V59"/>
      <c r="W59"/>
      <c r="X59"/>
      <c r="Y59"/>
      <c r="Z59"/>
      <c r="AA59"/>
      <c r="AB59"/>
      <c r="AC59"/>
      <c r="AD59"/>
      <c r="AE59"/>
      <c r="AF59"/>
      <c r="AG59"/>
      <c r="AH59"/>
      <c r="AI59"/>
      <c r="AJ59"/>
      <c r="AK59"/>
      <c r="AL59"/>
      <c r="AM59"/>
    </row>
    <row r="60" spans="1:39" s="52" customFormat="1" ht="30" customHeight="1" x14ac:dyDescent="0.25">
      <c r="A60" s="71"/>
      <c r="B60" s="72"/>
      <c r="C60" s="9"/>
      <c r="D60" s="187"/>
      <c r="E60" s="9"/>
      <c r="F60" s="109"/>
      <c r="G60" s="110"/>
      <c r="H60" s="11"/>
      <c r="I60" s="11"/>
      <c r="J60" s="111"/>
      <c r="K60" s="95"/>
      <c r="L60" s="95"/>
      <c r="M60"/>
      <c r="N60"/>
      <c r="O60"/>
      <c r="P60"/>
      <c r="Q60"/>
      <c r="R60"/>
      <c r="S60"/>
      <c r="T60"/>
      <c r="U60"/>
      <c r="V60"/>
      <c r="W60"/>
      <c r="X60"/>
      <c r="Y60"/>
      <c r="Z60"/>
      <c r="AA60"/>
      <c r="AB60"/>
      <c r="AC60"/>
      <c r="AD60"/>
      <c r="AE60"/>
      <c r="AF60"/>
      <c r="AG60"/>
      <c r="AH60"/>
      <c r="AI60"/>
      <c r="AJ60"/>
      <c r="AK60"/>
      <c r="AL60"/>
      <c r="AM60"/>
    </row>
    <row r="61" spans="1:39" s="52" customFormat="1" ht="30" customHeight="1" x14ac:dyDescent="0.25">
      <c r="A61" s="71">
        <v>2.1</v>
      </c>
      <c r="B61" s="72" t="s">
        <v>162</v>
      </c>
      <c r="C61" s="9" t="s">
        <v>304</v>
      </c>
      <c r="D61" s="187">
        <v>591552</v>
      </c>
      <c r="E61" s="9" t="s">
        <v>344</v>
      </c>
      <c r="F61" s="269" t="s">
        <v>353</v>
      </c>
      <c r="G61" s="270"/>
      <c r="H61" s="11">
        <v>0</v>
      </c>
      <c r="I61" s="11">
        <f>D61</f>
        <v>591552</v>
      </c>
      <c r="J61" s="228"/>
      <c r="K61" s="300"/>
      <c r="L61" s="300"/>
      <c r="M61"/>
      <c r="N61"/>
      <c r="O61"/>
      <c r="P61"/>
      <c r="Q61"/>
      <c r="R61"/>
      <c r="S61"/>
      <c r="T61"/>
      <c r="U61"/>
      <c r="V61"/>
      <c r="W61"/>
      <c r="X61"/>
      <c r="Y61"/>
      <c r="Z61"/>
      <c r="AA61"/>
      <c r="AB61"/>
      <c r="AC61"/>
      <c r="AD61"/>
      <c r="AE61"/>
      <c r="AF61"/>
      <c r="AG61"/>
      <c r="AH61"/>
      <c r="AI61"/>
      <c r="AJ61"/>
      <c r="AK61"/>
      <c r="AL61"/>
      <c r="AM61"/>
    </row>
    <row r="62" spans="1:39" s="52" customFormat="1" ht="30" hidden="1" customHeight="1" x14ac:dyDescent="0.25">
      <c r="A62" s="71"/>
      <c r="B62" s="72"/>
      <c r="C62" s="9"/>
      <c r="D62" s="187"/>
      <c r="E62" s="9"/>
      <c r="F62" s="109"/>
      <c r="G62" s="110"/>
      <c r="H62" s="11"/>
      <c r="I62" s="11"/>
      <c r="J62" s="111"/>
      <c r="K62" s="95"/>
      <c r="L62" s="95"/>
      <c r="M62"/>
      <c r="N62"/>
      <c r="O62"/>
      <c r="P62"/>
      <c r="Q62"/>
      <c r="R62"/>
      <c r="S62"/>
      <c r="T62"/>
      <c r="U62"/>
      <c r="V62"/>
      <c r="W62"/>
      <c r="X62"/>
      <c r="Y62"/>
      <c r="Z62"/>
      <c r="AA62"/>
      <c r="AB62"/>
      <c r="AC62"/>
      <c r="AD62"/>
      <c r="AE62"/>
      <c r="AF62"/>
      <c r="AG62"/>
      <c r="AH62"/>
      <c r="AI62"/>
      <c r="AJ62"/>
      <c r="AK62"/>
      <c r="AL62"/>
      <c r="AM62"/>
    </row>
    <row r="63" spans="1:39" s="52" customFormat="1" ht="30" customHeight="1" x14ac:dyDescent="0.25">
      <c r="A63" s="71"/>
      <c r="B63" s="72"/>
      <c r="C63" s="9" t="s">
        <v>303</v>
      </c>
      <c r="D63" s="186">
        <v>91219.5</v>
      </c>
      <c r="E63" s="9" t="s">
        <v>344</v>
      </c>
      <c r="F63" s="109" t="s">
        <v>354</v>
      </c>
      <c r="G63" s="110"/>
      <c r="H63" s="11">
        <v>0</v>
      </c>
      <c r="I63" s="11">
        <f>D63</f>
        <v>91219.5</v>
      </c>
      <c r="J63" s="111"/>
      <c r="K63" s="95"/>
      <c r="L63" s="95"/>
      <c r="M63"/>
      <c r="N63"/>
      <c r="O63"/>
      <c r="P63"/>
      <c r="Q63"/>
      <c r="R63"/>
      <c r="S63"/>
      <c r="T63"/>
      <c r="U63"/>
      <c r="V63"/>
      <c r="W63"/>
      <c r="X63"/>
      <c r="Y63"/>
      <c r="Z63"/>
      <c r="AA63"/>
      <c r="AB63"/>
      <c r="AC63"/>
      <c r="AD63"/>
      <c r="AE63"/>
      <c r="AF63"/>
      <c r="AG63"/>
      <c r="AH63"/>
      <c r="AI63"/>
      <c r="AJ63"/>
      <c r="AK63"/>
      <c r="AL63"/>
      <c r="AM63"/>
    </row>
    <row r="64" spans="1:39" s="52" customFormat="1" ht="30" customHeight="1" x14ac:dyDescent="0.25">
      <c r="A64" s="71"/>
      <c r="B64" s="72"/>
      <c r="C64" s="9" t="s">
        <v>305</v>
      </c>
      <c r="D64" s="186">
        <v>29978.69</v>
      </c>
      <c r="E64" s="9" t="s">
        <v>344</v>
      </c>
      <c r="F64" s="109" t="s">
        <v>354</v>
      </c>
      <c r="G64" s="110"/>
      <c r="H64" s="11">
        <v>0</v>
      </c>
      <c r="I64" s="11">
        <f>D64</f>
        <v>29978.69</v>
      </c>
      <c r="J64" s="111"/>
      <c r="K64" s="95"/>
      <c r="L64" s="95"/>
      <c r="M64"/>
      <c r="N64"/>
      <c r="O64"/>
      <c r="P64"/>
      <c r="Q64"/>
      <c r="R64"/>
      <c r="S64"/>
      <c r="T64"/>
      <c r="U64"/>
      <c r="V64"/>
      <c r="W64"/>
      <c r="X64"/>
      <c r="Y64"/>
      <c r="Z64"/>
      <c r="AA64"/>
      <c r="AB64"/>
      <c r="AC64"/>
      <c r="AD64"/>
      <c r="AE64"/>
      <c r="AF64"/>
      <c r="AG64"/>
      <c r="AH64"/>
      <c r="AI64"/>
      <c r="AJ64"/>
      <c r="AK64"/>
      <c r="AL64"/>
      <c r="AM64"/>
    </row>
    <row r="65" spans="1:39" s="52" customFormat="1" ht="30" customHeight="1" x14ac:dyDescent="0.25">
      <c r="A65" s="71"/>
      <c r="B65" s="72"/>
      <c r="C65" s="9" t="s">
        <v>306</v>
      </c>
      <c r="D65" s="9">
        <v>506</v>
      </c>
      <c r="E65" s="9" t="s">
        <v>345</v>
      </c>
      <c r="F65" s="109" t="s">
        <v>355</v>
      </c>
      <c r="G65" s="110"/>
      <c r="H65" s="11">
        <v>0</v>
      </c>
      <c r="I65" s="11"/>
      <c r="J65" s="111"/>
      <c r="K65" s="95"/>
      <c r="L65" s="95"/>
      <c r="M65"/>
      <c r="N65"/>
      <c r="O65"/>
      <c r="P65"/>
      <c r="Q65"/>
      <c r="R65"/>
      <c r="S65"/>
      <c r="T65"/>
      <c r="U65"/>
      <c r="V65"/>
      <c r="W65"/>
      <c r="X65"/>
      <c r="Y65"/>
      <c r="Z65"/>
      <c r="AA65"/>
      <c r="AB65"/>
      <c r="AC65"/>
      <c r="AD65"/>
      <c r="AE65"/>
      <c r="AF65"/>
      <c r="AG65"/>
      <c r="AH65"/>
      <c r="AI65"/>
      <c r="AJ65"/>
      <c r="AK65"/>
      <c r="AL65"/>
      <c r="AM65"/>
    </row>
    <row r="66" spans="1:39" s="52" customFormat="1" ht="30" customHeight="1" x14ac:dyDescent="0.25">
      <c r="A66" s="71"/>
      <c r="B66" s="72"/>
      <c r="C66" s="9"/>
      <c r="D66" s="187"/>
      <c r="E66" s="9"/>
      <c r="F66" s="109"/>
      <c r="G66" s="110"/>
      <c r="H66" s="11"/>
      <c r="I66" s="11"/>
      <c r="J66" s="111"/>
      <c r="K66" s="95"/>
      <c r="L66" s="95"/>
      <c r="M66"/>
      <c r="N66"/>
      <c r="O66"/>
      <c r="P66"/>
      <c r="Q66"/>
      <c r="R66"/>
      <c r="S66"/>
      <c r="T66"/>
      <c r="U66"/>
      <c r="V66"/>
      <c r="W66"/>
      <c r="X66"/>
      <c r="Y66"/>
      <c r="Z66"/>
      <c r="AA66"/>
      <c r="AB66"/>
      <c r="AC66"/>
      <c r="AD66"/>
      <c r="AE66"/>
      <c r="AF66"/>
      <c r="AG66"/>
      <c r="AH66"/>
      <c r="AI66"/>
      <c r="AJ66"/>
      <c r="AK66"/>
      <c r="AL66"/>
      <c r="AM66"/>
    </row>
    <row r="67" spans="1:39" s="52" customFormat="1" ht="30" customHeight="1" x14ac:dyDescent="0.25">
      <c r="A67" s="71">
        <v>2.2000000000000002</v>
      </c>
      <c r="B67" s="72" t="s">
        <v>163</v>
      </c>
      <c r="C67" s="9" t="s">
        <v>315</v>
      </c>
      <c r="D67" s="187">
        <v>1979328</v>
      </c>
      <c r="E67" s="9" t="s">
        <v>344</v>
      </c>
      <c r="F67" s="269" t="s">
        <v>353</v>
      </c>
      <c r="G67" s="270"/>
      <c r="H67" s="11">
        <v>0</v>
      </c>
      <c r="I67" s="11">
        <f>D67</f>
        <v>1979328</v>
      </c>
      <c r="J67" s="228"/>
      <c r="K67" s="300"/>
      <c r="L67" s="300"/>
      <c r="M67"/>
      <c r="N67"/>
      <c r="O67"/>
      <c r="P67"/>
      <c r="Q67"/>
      <c r="R67"/>
      <c r="S67"/>
      <c r="T67"/>
      <c r="U67"/>
      <c r="V67"/>
      <c r="W67"/>
      <c r="X67"/>
      <c r="Y67"/>
      <c r="Z67"/>
      <c r="AA67"/>
      <c r="AB67"/>
      <c r="AC67"/>
      <c r="AD67"/>
      <c r="AE67"/>
      <c r="AF67"/>
      <c r="AG67"/>
      <c r="AH67"/>
      <c r="AI67"/>
      <c r="AJ67"/>
      <c r="AK67"/>
      <c r="AL67"/>
      <c r="AM67"/>
    </row>
    <row r="68" spans="1:39" s="52" customFormat="1" ht="30" customHeight="1" x14ac:dyDescent="0.25">
      <c r="A68" s="71"/>
      <c r="B68" s="72"/>
      <c r="C68" s="9" t="s">
        <v>393</v>
      </c>
      <c r="D68" s="187">
        <v>145050.42000000001</v>
      </c>
      <c r="E68" s="9" t="s">
        <v>344</v>
      </c>
      <c r="F68" s="109" t="s">
        <v>394</v>
      </c>
      <c r="G68" s="110"/>
      <c r="H68" s="11">
        <v>0</v>
      </c>
      <c r="I68" s="11">
        <f>D68</f>
        <v>145050.42000000001</v>
      </c>
      <c r="J68" s="111"/>
      <c r="K68" s="95"/>
      <c r="L68" s="95"/>
      <c r="M68"/>
      <c r="N68"/>
      <c r="O68"/>
      <c r="P68"/>
      <c r="Q68"/>
      <c r="R68"/>
      <c r="S68"/>
      <c r="T68"/>
      <c r="U68"/>
      <c r="V68"/>
      <c r="W68"/>
      <c r="X68"/>
      <c r="Y68"/>
      <c r="Z68"/>
      <c r="AA68"/>
      <c r="AB68"/>
      <c r="AC68"/>
      <c r="AD68"/>
      <c r="AE68"/>
      <c r="AF68"/>
      <c r="AG68"/>
      <c r="AH68"/>
      <c r="AI68"/>
      <c r="AJ68"/>
      <c r="AK68"/>
      <c r="AL68"/>
      <c r="AM68"/>
    </row>
    <row r="69" spans="1:39" s="52" customFormat="1" ht="30" customHeight="1" x14ac:dyDescent="0.25">
      <c r="A69" s="71"/>
      <c r="B69" s="72"/>
      <c r="C69" s="9" t="s">
        <v>303</v>
      </c>
      <c r="D69" s="187">
        <v>165663</v>
      </c>
      <c r="E69" s="9" t="s">
        <v>344</v>
      </c>
      <c r="F69" s="109" t="s">
        <v>354</v>
      </c>
      <c r="G69" s="110"/>
      <c r="H69" s="11">
        <v>0</v>
      </c>
      <c r="I69" s="11">
        <f>D69</f>
        <v>165663</v>
      </c>
      <c r="J69" s="111"/>
      <c r="K69" s="95"/>
      <c r="L69" s="95"/>
      <c r="M69"/>
      <c r="N69"/>
      <c r="O69"/>
      <c r="P69"/>
      <c r="Q69"/>
      <c r="R69"/>
      <c r="S69"/>
      <c r="T69"/>
      <c r="U69"/>
      <c r="V69"/>
      <c r="W69"/>
      <c r="X69"/>
      <c r="Y69"/>
      <c r="Z69"/>
      <c r="AA69"/>
      <c r="AB69"/>
      <c r="AC69"/>
      <c r="AD69"/>
      <c r="AE69"/>
      <c r="AF69"/>
      <c r="AG69"/>
      <c r="AH69"/>
      <c r="AI69"/>
      <c r="AJ69"/>
      <c r="AK69"/>
      <c r="AL69"/>
      <c r="AM69"/>
    </row>
    <row r="70" spans="1:39" s="52" customFormat="1" ht="30" customHeight="1" x14ac:dyDescent="0.25">
      <c r="A70" s="71"/>
      <c r="B70" s="72"/>
      <c r="C70" s="9" t="s">
        <v>366</v>
      </c>
      <c r="D70" s="187">
        <v>12959.1</v>
      </c>
      <c r="E70" s="9" t="s">
        <v>344</v>
      </c>
      <c r="F70" s="109" t="s">
        <v>354</v>
      </c>
      <c r="G70" s="110"/>
      <c r="H70" s="11">
        <v>0</v>
      </c>
      <c r="I70" s="11">
        <f>D70</f>
        <v>12959.1</v>
      </c>
      <c r="J70" s="111"/>
      <c r="K70" s="95"/>
      <c r="L70" s="95"/>
      <c r="M70"/>
      <c r="N70"/>
      <c r="O70"/>
      <c r="P70"/>
      <c r="Q70"/>
      <c r="R70"/>
      <c r="S70"/>
      <c r="T70"/>
      <c r="U70"/>
      <c r="V70"/>
      <c r="W70"/>
      <c r="X70"/>
      <c r="Y70"/>
      <c r="Z70"/>
      <c r="AA70"/>
      <c r="AB70"/>
      <c r="AC70"/>
      <c r="AD70"/>
      <c r="AE70"/>
      <c r="AF70"/>
      <c r="AG70"/>
      <c r="AH70"/>
      <c r="AI70"/>
      <c r="AJ70"/>
      <c r="AK70"/>
      <c r="AL70"/>
      <c r="AM70"/>
    </row>
    <row r="71" spans="1:39" s="52" customFormat="1" ht="30" customHeight="1" x14ac:dyDescent="0.25">
      <c r="A71" s="71"/>
      <c r="B71" s="72"/>
      <c r="C71" s="9"/>
      <c r="D71" s="187"/>
      <c r="E71" s="9"/>
      <c r="F71" s="109"/>
      <c r="G71" s="110"/>
      <c r="H71" s="11"/>
      <c r="I71" s="11"/>
      <c r="J71" s="111"/>
      <c r="K71" s="95"/>
      <c r="L71" s="95"/>
      <c r="M71"/>
      <c r="N71"/>
      <c r="O71"/>
      <c r="P71"/>
      <c r="Q71"/>
      <c r="R71"/>
      <c r="S71"/>
      <c r="T71"/>
      <c r="U71"/>
      <c r="V71"/>
      <c r="W71"/>
      <c r="X71"/>
      <c r="Y71"/>
      <c r="Z71"/>
      <c r="AA71"/>
      <c r="AB71"/>
      <c r="AC71"/>
      <c r="AD71"/>
      <c r="AE71"/>
      <c r="AF71"/>
      <c r="AG71"/>
      <c r="AH71"/>
      <c r="AI71"/>
      <c r="AJ71"/>
      <c r="AK71"/>
      <c r="AL71"/>
      <c r="AM71"/>
    </row>
    <row r="72" spans="1:39" s="52" customFormat="1" ht="30" hidden="1" customHeight="1" x14ac:dyDescent="0.25">
      <c r="A72" s="71"/>
      <c r="B72" s="72"/>
      <c r="C72" s="9"/>
      <c r="D72" s="187"/>
      <c r="E72" s="9"/>
      <c r="F72" s="109"/>
      <c r="G72" s="110"/>
      <c r="H72" s="11"/>
      <c r="I72" s="11"/>
      <c r="J72" s="111"/>
      <c r="K72" s="95"/>
      <c r="L72" s="95"/>
      <c r="M72"/>
      <c r="N72"/>
      <c r="O72"/>
      <c r="P72"/>
      <c r="Q72"/>
      <c r="R72"/>
      <c r="S72"/>
      <c r="T72"/>
      <c r="U72"/>
      <c r="V72"/>
      <c r="W72"/>
      <c r="X72"/>
      <c r="Y72"/>
      <c r="Z72"/>
      <c r="AA72"/>
      <c r="AB72"/>
      <c r="AC72"/>
      <c r="AD72"/>
      <c r="AE72"/>
      <c r="AF72"/>
      <c r="AG72"/>
      <c r="AH72"/>
      <c r="AI72"/>
      <c r="AJ72"/>
      <c r="AK72"/>
      <c r="AL72"/>
      <c r="AM72"/>
    </row>
    <row r="73" spans="1:39" s="52" customFormat="1" ht="30" hidden="1" customHeight="1" x14ac:dyDescent="0.25">
      <c r="A73" s="71"/>
      <c r="B73" s="72"/>
      <c r="C73" s="9"/>
      <c r="D73" s="187"/>
      <c r="E73" s="9"/>
      <c r="F73" s="109"/>
      <c r="G73" s="110"/>
      <c r="H73" s="11"/>
      <c r="I73" s="11"/>
      <c r="J73" s="111"/>
      <c r="K73" s="95"/>
      <c r="L73" s="95"/>
      <c r="M73"/>
      <c r="N73"/>
      <c r="O73"/>
      <c r="P73"/>
      <c r="Q73"/>
      <c r="R73"/>
      <c r="S73"/>
      <c r="T73"/>
      <c r="U73"/>
      <c r="V73"/>
      <c r="W73"/>
      <c r="X73"/>
      <c r="Y73"/>
      <c r="Z73"/>
      <c r="AA73"/>
      <c r="AB73"/>
      <c r="AC73"/>
      <c r="AD73"/>
      <c r="AE73"/>
      <c r="AF73"/>
      <c r="AG73"/>
      <c r="AH73"/>
      <c r="AI73"/>
      <c r="AJ73"/>
      <c r="AK73"/>
      <c r="AL73"/>
      <c r="AM73"/>
    </row>
    <row r="74" spans="1:39" s="52" customFormat="1" ht="30" hidden="1" customHeight="1" x14ac:dyDescent="0.25">
      <c r="A74" s="71"/>
      <c r="B74" s="72"/>
      <c r="C74" s="9"/>
      <c r="D74" s="187"/>
      <c r="E74" s="9"/>
      <c r="F74" s="109"/>
      <c r="G74" s="110"/>
      <c r="H74" s="11"/>
      <c r="I74" s="11"/>
      <c r="J74" s="111"/>
      <c r="K74" s="95"/>
      <c r="L74" s="95"/>
      <c r="M74"/>
      <c r="N74"/>
      <c r="O74"/>
      <c r="P74"/>
      <c r="Q74"/>
      <c r="R74"/>
      <c r="S74"/>
      <c r="T74"/>
      <c r="U74"/>
      <c r="V74"/>
      <c r="W74"/>
      <c r="X74"/>
      <c r="Y74"/>
      <c r="Z74"/>
      <c r="AA74"/>
      <c r="AB74"/>
      <c r="AC74"/>
      <c r="AD74"/>
      <c r="AE74"/>
      <c r="AF74"/>
      <c r="AG74"/>
      <c r="AH74"/>
      <c r="AI74"/>
      <c r="AJ74"/>
      <c r="AK74"/>
      <c r="AL74"/>
      <c r="AM74"/>
    </row>
    <row r="75" spans="1:39" s="52" customFormat="1" ht="30" customHeight="1" x14ac:dyDescent="0.25">
      <c r="A75" s="71">
        <v>2.2999999999999998</v>
      </c>
      <c r="B75" s="72" t="s">
        <v>164</v>
      </c>
      <c r="C75" s="9" t="s">
        <v>307</v>
      </c>
      <c r="D75" s="186">
        <v>22539.48</v>
      </c>
      <c r="E75" s="9" t="s">
        <v>344</v>
      </c>
      <c r="F75" s="269" t="s">
        <v>353</v>
      </c>
      <c r="G75" s="270"/>
      <c r="H75" s="11">
        <v>0</v>
      </c>
      <c r="I75" s="11">
        <f>D75</f>
        <v>22539.48</v>
      </c>
      <c r="J75" s="228"/>
      <c r="K75" s="300"/>
      <c r="L75" s="300"/>
      <c r="M75"/>
      <c r="N75"/>
      <c r="O75"/>
      <c r="P75"/>
      <c r="Q75"/>
      <c r="R75"/>
      <c r="S75"/>
      <c r="T75"/>
      <c r="U75"/>
      <c r="V75"/>
      <c r="W75"/>
      <c r="X75"/>
      <c r="Y75"/>
      <c r="Z75"/>
      <c r="AA75"/>
      <c r="AB75"/>
      <c r="AC75"/>
      <c r="AD75"/>
      <c r="AE75"/>
      <c r="AF75"/>
      <c r="AG75"/>
      <c r="AH75"/>
      <c r="AI75"/>
      <c r="AJ75"/>
      <c r="AK75"/>
      <c r="AL75"/>
      <c r="AM75"/>
    </row>
    <row r="76" spans="1:39" s="52" customFormat="1" ht="30" customHeight="1" x14ac:dyDescent="0.25">
      <c r="A76" s="71"/>
      <c r="B76" s="72"/>
      <c r="C76" s="9" t="s">
        <v>310</v>
      </c>
      <c r="D76" s="9">
        <v>885.63</v>
      </c>
      <c r="E76" s="9" t="s">
        <v>344</v>
      </c>
      <c r="F76" s="109" t="s">
        <v>355</v>
      </c>
      <c r="G76" s="110"/>
      <c r="H76" s="11">
        <v>0</v>
      </c>
      <c r="I76" s="11">
        <v>0</v>
      </c>
      <c r="J76" s="111"/>
      <c r="K76" s="95"/>
      <c r="L76" s="95"/>
      <c r="M76"/>
      <c r="N76"/>
      <c r="O76"/>
      <c r="P76"/>
      <c r="Q76"/>
      <c r="R76"/>
      <c r="S76"/>
      <c r="T76"/>
      <c r="U76"/>
      <c r="V76"/>
      <c r="W76"/>
      <c r="X76"/>
      <c r="Y76"/>
      <c r="Z76"/>
      <c r="AA76"/>
      <c r="AB76"/>
      <c r="AC76"/>
      <c r="AD76"/>
      <c r="AE76"/>
      <c r="AF76"/>
      <c r="AG76"/>
      <c r="AH76"/>
      <c r="AI76"/>
      <c r="AJ76"/>
      <c r="AK76"/>
      <c r="AL76"/>
      <c r="AM76"/>
    </row>
    <row r="77" spans="1:39" s="52" customFormat="1" ht="30" customHeight="1" x14ac:dyDescent="0.25">
      <c r="A77" s="71"/>
      <c r="B77" s="72"/>
      <c r="C77" s="9" t="s">
        <v>305</v>
      </c>
      <c r="D77" s="187">
        <v>20425</v>
      </c>
      <c r="E77" s="9" t="s">
        <v>344</v>
      </c>
      <c r="F77" s="109" t="s">
        <v>354</v>
      </c>
      <c r="G77" s="110"/>
      <c r="H77" s="11">
        <v>0</v>
      </c>
      <c r="I77" s="11">
        <f>D77</f>
        <v>20425</v>
      </c>
      <c r="J77" s="111"/>
      <c r="K77" s="95"/>
      <c r="L77" s="95"/>
      <c r="M77"/>
      <c r="N77"/>
      <c r="O77"/>
      <c r="P77"/>
      <c r="Q77"/>
      <c r="R77"/>
      <c r="S77"/>
      <c r="T77"/>
      <c r="U77"/>
      <c r="V77"/>
      <c r="W77"/>
      <c r="X77"/>
      <c r="Y77"/>
      <c r="Z77"/>
      <c r="AA77"/>
      <c r="AB77"/>
      <c r="AC77"/>
      <c r="AD77"/>
      <c r="AE77"/>
      <c r="AF77"/>
      <c r="AG77"/>
      <c r="AH77"/>
      <c r="AI77"/>
      <c r="AJ77"/>
      <c r="AK77"/>
      <c r="AL77"/>
      <c r="AM77"/>
    </row>
    <row r="78" spans="1:39" s="52" customFormat="1" ht="30" customHeight="1" x14ac:dyDescent="0.25">
      <c r="A78" s="71"/>
      <c r="B78" s="72"/>
      <c r="C78" s="9" t="s">
        <v>308</v>
      </c>
      <c r="D78" s="186">
        <v>7445.46</v>
      </c>
      <c r="E78" s="9" t="s">
        <v>346</v>
      </c>
      <c r="F78" s="109" t="s">
        <v>355</v>
      </c>
      <c r="G78" s="110"/>
      <c r="H78" s="11">
        <v>0</v>
      </c>
      <c r="I78" s="11">
        <v>0</v>
      </c>
      <c r="J78" s="111"/>
      <c r="K78" s="95"/>
      <c r="L78" s="95"/>
      <c r="M78"/>
      <c r="N78"/>
      <c r="O78"/>
      <c r="P78"/>
      <c r="Q78"/>
      <c r="R78"/>
      <c r="S78"/>
      <c r="T78"/>
      <c r="U78"/>
      <c r="V78"/>
      <c r="W78"/>
      <c r="X78"/>
      <c r="Y78"/>
      <c r="Z78"/>
      <c r="AA78"/>
      <c r="AB78"/>
      <c r="AC78"/>
      <c r="AD78"/>
      <c r="AE78"/>
      <c r="AF78"/>
      <c r="AG78"/>
      <c r="AH78"/>
      <c r="AI78"/>
      <c r="AJ78"/>
      <c r="AK78"/>
      <c r="AL78"/>
      <c r="AM78"/>
    </row>
    <row r="79" spans="1:39" s="52" customFormat="1" ht="30" customHeight="1" x14ac:dyDescent="0.25">
      <c r="A79" s="71"/>
      <c r="B79" s="72"/>
      <c r="C79" s="9" t="s">
        <v>309</v>
      </c>
      <c r="D79" s="186">
        <v>3415.53</v>
      </c>
      <c r="E79" s="9" t="s">
        <v>344</v>
      </c>
      <c r="F79" s="109" t="s">
        <v>356</v>
      </c>
      <c r="G79" s="110"/>
      <c r="H79" s="11">
        <v>0</v>
      </c>
      <c r="I79" s="11">
        <f>D79</f>
        <v>3415.53</v>
      </c>
      <c r="J79" s="111"/>
      <c r="K79" s="95"/>
      <c r="L79" s="95"/>
      <c r="M79"/>
      <c r="N79"/>
      <c r="O79"/>
      <c r="P79"/>
      <c r="Q79"/>
      <c r="R79"/>
      <c r="S79"/>
      <c r="T79"/>
      <c r="U79"/>
      <c r="V79"/>
      <c r="W79"/>
      <c r="X79"/>
      <c r="Y79"/>
      <c r="Z79"/>
      <c r="AA79"/>
      <c r="AB79"/>
      <c r="AC79"/>
      <c r="AD79"/>
      <c r="AE79"/>
      <c r="AF79"/>
      <c r="AG79"/>
      <c r="AH79"/>
      <c r="AI79"/>
      <c r="AJ79"/>
      <c r="AK79"/>
      <c r="AL79"/>
      <c r="AM79"/>
    </row>
    <row r="80" spans="1:39" s="52" customFormat="1" ht="30" customHeight="1" x14ac:dyDescent="0.25">
      <c r="A80" s="71"/>
      <c r="B80" s="72"/>
      <c r="C80" s="9" t="s">
        <v>395</v>
      </c>
      <c r="D80" s="186">
        <v>3693.6</v>
      </c>
      <c r="E80" s="9" t="s">
        <v>344</v>
      </c>
      <c r="F80" s="109" t="s">
        <v>355</v>
      </c>
      <c r="G80" s="110"/>
      <c r="H80" s="11">
        <v>0</v>
      </c>
      <c r="I80" s="11">
        <v>0</v>
      </c>
      <c r="J80" s="111"/>
      <c r="K80" s="95"/>
      <c r="L80" s="95"/>
      <c r="M80"/>
      <c r="N80"/>
      <c r="O80"/>
      <c r="P80"/>
      <c r="Q80"/>
      <c r="R80"/>
      <c r="S80"/>
      <c r="T80"/>
      <c r="U80"/>
      <c r="V80"/>
      <c r="W80"/>
      <c r="X80"/>
      <c r="Y80"/>
      <c r="Z80"/>
      <c r="AA80"/>
      <c r="AB80"/>
      <c r="AC80"/>
      <c r="AD80"/>
      <c r="AE80"/>
      <c r="AF80"/>
      <c r="AG80"/>
      <c r="AH80"/>
      <c r="AI80"/>
      <c r="AJ80"/>
      <c r="AK80"/>
      <c r="AL80"/>
      <c r="AM80"/>
    </row>
    <row r="81" spans="1:39" s="52" customFormat="1" ht="30" customHeight="1" x14ac:dyDescent="0.25">
      <c r="A81" s="71"/>
      <c r="B81" s="72"/>
      <c r="C81" s="9"/>
      <c r="D81" s="186"/>
      <c r="E81" s="9"/>
      <c r="F81" s="109"/>
      <c r="G81" s="110"/>
      <c r="H81" s="11"/>
      <c r="I81" s="11"/>
      <c r="J81" s="111"/>
      <c r="K81" s="95"/>
      <c r="L81" s="95"/>
      <c r="M81"/>
      <c r="N81"/>
      <c r="O81"/>
      <c r="P81"/>
      <c r="Q81"/>
      <c r="R81"/>
      <c r="S81"/>
      <c r="T81"/>
      <c r="U81"/>
      <c r="V81"/>
      <c r="W81"/>
      <c r="X81"/>
      <c r="Y81"/>
      <c r="Z81"/>
      <c r="AA81"/>
      <c r="AB81"/>
      <c r="AC81"/>
      <c r="AD81"/>
      <c r="AE81"/>
      <c r="AF81"/>
      <c r="AG81"/>
      <c r="AH81"/>
      <c r="AI81"/>
      <c r="AJ81"/>
      <c r="AK81"/>
      <c r="AL81"/>
      <c r="AM81"/>
    </row>
    <row r="82" spans="1:39" s="52" customFormat="1" ht="30" customHeight="1" x14ac:dyDescent="0.25">
      <c r="A82" s="71">
        <v>2.4</v>
      </c>
      <c r="B82" s="72" t="s">
        <v>165</v>
      </c>
      <c r="C82" s="9" t="s">
        <v>311</v>
      </c>
      <c r="D82" s="187">
        <v>35360</v>
      </c>
      <c r="E82" s="9" t="s">
        <v>344</v>
      </c>
      <c r="F82" s="269" t="s">
        <v>353</v>
      </c>
      <c r="G82" s="270"/>
      <c r="H82" s="11">
        <v>0</v>
      </c>
      <c r="I82" s="11">
        <f>D82</f>
        <v>35360</v>
      </c>
      <c r="J82" s="228"/>
      <c r="K82" s="300"/>
      <c r="L82" s="300"/>
      <c r="M82"/>
      <c r="N82"/>
      <c r="O82"/>
      <c r="P82"/>
      <c r="Q82"/>
      <c r="R82"/>
      <c r="S82"/>
      <c r="T82"/>
      <c r="U82"/>
      <c r="V82"/>
      <c r="W82"/>
      <c r="X82"/>
      <c r="Y82"/>
      <c r="Z82"/>
      <c r="AA82"/>
      <c r="AB82"/>
      <c r="AC82"/>
      <c r="AD82"/>
      <c r="AE82"/>
      <c r="AF82"/>
      <c r="AG82"/>
      <c r="AH82"/>
      <c r="AI82"/>
      <c r="AJ82"/>
      <c r="AK82"/>
      <c r="AL82"/>
      <c r="AM82"/>
    </row>
    <row r="83" spans="1:39" s="52" customFormat="1" ht="30" customHeight="1" x14ac:dyDescent="0.25">
      <c r="A83" s="71"/>
      <c r="B83" s="72"/>
      <c r="C83" s="9"/>
      <c r="D83" s="9"/>
      <c r="E83" s="9"/>
      <c r="F83" s="109"/>
      <c r="G83" s="110"/>
      <c r="H83" s="11"/>
      <c r="I83" s="11"/>
      <c r="J83" s="111"/>
      <c r="K83" s="95"/>
      <c r="L83" s="95"/>
      <c r="M83"/>
      <c r="N83"/>
      <c r="O83"/>
      <c r="P83"/>
      <c r="Q83"/>
      <c r="R83"/>
      <c r="S83"/>
      <c r="T83"/>
      <c r="U83"/>
      <c r="V83"/>
      <c r="W83"/>
      <c r="X83"/>
      <c r="Y83"/>
      <c r="Z83"/>
      <c r="AA83"/>
      <c r="AB83"/>
      <c r="AC83"/>
      <c r="AD83"/>
      <c r="AE83"/>
      <c r="AF83"/>
      <c r="AG83"/>
      <c r="AH83"/>
      <c r="AI83"/>
      <c r="AJ83"/>
      <c r="AK83"/>
      <c r="AL83"/>
      <c r="AM83"/>
    </row>
    <row r="84" spans="1:39" s="52" customFormat="1" ht="30" customHeight="1" x14ac:dyDescent="0.25">
      <c r="A84" s="71">
        <v>2.5</v>
      </c>
      <c r="B84" s="72" t="s">
        <v>166</v>
      </c>
      <c r="C84" s="9" t="s">
        <v>312</v>
      </c>
      <c r="D84" s="186">
        <v>390240</v>
      </c>
      <c r="E84" s="9" t="s">
        <v>344</v>
      </c>
      <c r="F84" s="269" t="s">
        <v>353</v>
      </c>
      <c r="G84" s="270"/>
      <c r="H84" s="11">
        <v>0</v>
      </c>
      <c r="I84" s="11">
        <f t="shared" ref="I84:I89" si="1">D84</f>
        <v>390240</v>
      </c>
      <c r="J84" s="228"/>
      <c r="K84" s="300"/>
      <c r="L84" s="300"/>
      <c r="M84"/>
      <c r="N84"/>
      <c r="O84"/>
      <c r="P84"/>
      <c r="Q84"/>
      <c r="R84"/>
      <c r="S84"/>
      <c r="T84"/>
      <c r="U84"/>
      <c r="V84"/>
      <c r="W84"/>
      <c r="X84"/>
      <c r="Y84"/>
      <c r="Z84"/>
      <c r="AA84"/>
      <c r="AB84"/>
      <c r="AC84"/>
      <c r="AD84"/>
      <c r="AE84"/>
      <c r="AF84"/>
      <c r="AG84"/>
      <c r="AH84"/>
      <c r="AI84"/>
      <c r="AJ84"/>
      <c r="AK84"/>
      <c r="AL84"/>
      <c r="AM84"/>
    </row>
    <row r="85" spans="1:39" s="52" customFormat="1" ht="30" customHeight="1" x14ac:dyDescent="0.25">
      <c r="A85" s="71"/>
      <c r="B85" s="72"/>
      <c r="C85" s="9" t="s">
        <v>313</v>
      </c>
      <c r="D85" s="187">
        <v>15600</v>
      </c>
      <c r="E85" s="9" t="s">
        <v>344</v>
      </c>
      <c r="F85" s="109" t="s">
        <v>353</v>
      </c>
      <c r="G85" s="110"/>
      <c r="H85" s="11">
        <v>0</v>
      </c>
      <c r="I85" s="11">
        <f t="shared" si="1"/>
        <v>15600</v>
      </c>
      <c r="J85" s="111"/>
      <c r="K85" s="95"/>
      <c r="L85" s="95"/>
      <c r="M85"/>
      <c r="N85"/>
      <c r="O85"/>
      <c r="P85"/>
      <c r="Q85"/>
      <c r="R85"/>
      <c r="S85"/>
      <c r="T85"/>
      <c r="U85"/>
      <c r="V85"/>
      <c r="W85"/>
      <c r="X85"/>
      <c r="Y85"/>
      <c r="Z85"/>
      <c r="AA85"/>
      <c r="AB85"/>
      <c r="AC85"/>
      <c r="AD85"/>
      <c r="AE85"/>
      <c r="AF85"/>
      <c r="AG85"/>
      <c r="AH85"/>
      <c r="AI85"/>
      <c r="AJ85"/>
      <c r="AK85"/>
      <c r="AL85"/>
      <c r="AM85"/>
    </row>
    <row r="86" spans="1:39" s="52" customFormat="1" ht="30" customHeight="1" x14ac:dyDescent="0.25">
      <c r="A86" s="71"/>
      <c r="B86" s="72"/>
      <c r="C86" s="9" t="s">
        <v>314</v>
      </c>
      <c r="D86" s="186">
        <v>8139.29</v>
      </c>
      <c r="E86" s="9" t="s">
        <v>344</v>
      </c>
      <c r="F86" s="109" t="s">
        <v>419</v>
      </c>
      <c r="G86" s="110"/>
      <c r="H86" s="11">
        <f>D86</f>
        <v>8139.29</v>
      </c>
      <c r="I86" s="11">
        <f>-H88</f>
        <v>0</v>
      </c>
      <c r="J86" s="111"/>
      <c r="K86" s="95"/>
      <c r="L86" s="95"/>
      <c r="M86"/>
      <c r="N86"/>
      <c r="O86"/>
      <c r="P86"/>
      <c r="Q86"/>
      <c r="R86"/>
      <c r="S86"/>
      <c r="T86"/>
      <c r="U86"/>
      <c r="V86"/>
      <c r="W86"/>
      <c r="X86"/>
      <c r="Y86"/>
      <c r="Z86"/>
      <c r="AA86"/>
      <c r="AB86"/>
      <c r="AC86"/>
      <c r="AD86"/>
      <c r="AE86"/>
      <c r="AF86"/>
      <c r="AG86"/>
      <c r="AH86"/>
      <c r="AI86"/>
      <c r="AJ86"/>
      <c r="AK86"/>
      <c r="AL86"/>
      <c r="AM86"/>
    </row>
    <row r="87" spans="1:39" s="52" customFormat="1" ht="30" hidden="1" customHeight="1" x14ac:dyDescent="0.25">
      <c r="A87" s="71"/>
      <c r="B87" s="72"/>
      <c r="C87" s="9"/>
      <c r="D87" s="186"/>
      <c r="E87" s="9"/>
      <c r="F87" s="109"/>
      <c r="G87" s="110"/>
      <c r="H87" s="11"/>
      <c r="I87" s="11"/>
      <c r="J87" s="111"/>
      <c r="K87" s="95"/>
      <c r="L87" s="95"/>
      <c r="M87"/>
      <c r="N87"/>
      <c r="O87"/>
      <c r="P87"/>
      <c r="Q87"/>
      <c r="R87"/>
      <c r="S87"/>
      <c r="T87"/>
      <c r="U87"/>
      <c r="V87"/>
      <c r="W87"/>
      <c r="X87"/>
      <c r="Y87"/>
      <c r="Z87"/>
      <c r="AA87"/>
      <c r="AB87"/>
      <c r="AC87"/>
      <c r="AD87"/>
      <c r="AE87"/>
      <c r="AF87"/>
      <c r="AG87"/>
      <c r="AH87"/>
      <c r="AI87"/>
      <c r="AJ87"/>
      <c r="AK87"/>
      <c r="AL87"/>
      <c r="AM87"/>
    </row>
    <row r="88" spans="1:39" s="52" customFormat="1" ht="30" customHeight="1" x14ac:dyDescent="0.25">
      <c r="A88" s="71"/>
      <c r="B88" s="72"/>
      <c r="C88" s="9" t="s">
        <v>315</v>
      </c>
      <c r="D88" s="186">
        <v>71267.039999999994</v>
      </c>
      <c r="E88" s="9" t="s">
        <v>344</v>
      </c>
      <c r="F88" s="109" t="s">
        <v>353</v>
      </c>
      <c r="G88" s="110"/>
      <c r="H88" s="11">
        <v>0</v>
      </c>
      <c r="I88" s="11">
        <f t="shared" si="1"/>
        <v>71267.039999999994</v>
      </c>
      <c r="J88" s="111"/>
      <c r="K88" s="95"/>
      <c r="L88" s="95"/>
      <c r="M88"/>
      <c r="N88"/>
      <c r="O88"/>
      <c r="P88"/>
      <c r="Q88"/>
      <c r="R88"/>
      <c r="S88"/>
      <c r="T88"/>
      <c r="U88"/>
      <c r="V88"/>
      <c r="W88"/>
      <c r="X88"/>
      <c r="Y88"/>
      <c r="Z88"/>
      <c r="AA88"/>
      <c r="AB88"/>
      <c r="AC88"/>
      <c r="AD88"/>
      <c r="AE88"/>
      <c r="AF88"/>
      <c r="AG88"/>
      <c r="AH88"/>
      <c r="AI88"/>
      <c r="AJ88"/>
      <c r="AK88"/>
      <c r="AL88"/>
      <c r="AM88"/>
    </row>
    <row r="89" spans="1:39" s="52" customFormat="1" ht="30" customHeight="1" x14ac:dyDescent="0.25">
      <c r="A89" s="71"/>
      <c r="B89" s="72"/>
      <c r="C89" s="9" t="s">
        <v>316</v>
      </c>
      <c r="D89" s="186">
        <v>44167.99</v>
      </c>
      <c r="E89" s="9" t="s">
        <v>344</v>
      </c>
      <c r="F89" s="109" t="s">
        <v>353</v>
      </c>
      <c r="G89" s="110"/>
      <c r="H89" s="11">
        <v>0</v>
      </c>
      <c r="I89" s="11">
        <f t="shared" si="1"/>
        <v>44167.99</v>
      </c>
      <c r="J89" s="111"/>
      <c r="K89" s="95"/>
      <c r="L89" s="95"/>
      <c r="M89"/>
      <c r="N89"/>
      <c r="O89"/>
      <c r="P89"/>
      <c r="Q89"/>
      <c r="R89"/>
      <c r="S89"/>
      <c r="T89"/>
      <c r="U89"/>
      <c r="V89"/>
      <c r="W89"/>
      <c r="X89"/>
      <c r="Y89"/>
      <c r="Z89"/>
      <c r="AA89"/>
      <c r="AB89"/>
      <c r="AC89"/>
      <c r="AD89"/>
      <c r="AE89"/>
      <c r="AF89"/>
      <c r="AG89"/>
      <c r="AH89"/>
      <c r="AI89"/>
      <c r="AJ89"/>
      <c r="AK89"/>
      <c r="AL89"/>
      <c r="AM89"/>
    </row>
    <row r="90" spans="1:39" s="52" customFormat="1" ht="30" hidden="1" customHeight="1" x14ac:dyDescent="0.25">
      <c r="A90" s="71"/>
      <c r="B90" s="72"/>
      <c r="C90" s="9"/>
      <c r="D90" s="186"/>
      <c r="E90" s="9"/>
      <c r="F90" s="109"/>
      <c r="G90" s="110"/>
      <c r="H90" s="11"/>
      <c r="I90" s="11"/>
      <c r="J90" s="111"/>
      <c r="K90" s="95"/>
      <c r="L90" s="95"/>
      <c r="M90"/>
      <c r="N90"/>
      <c r="O90"/>
      <c r="P90"/>
      <c r="Q90"/>
      <c r="R90"/>
      <c r="S90"/>
      <c r="T90"/>
      <c r="U90"/>
      <c r="V90"/>
      <c r="W90"/>
      <c r="X90"/>
      <c r="Y90"/>
      <c r="Z90"/>
      <c r="AA90"/>
      <c r="AB90"/>
      <c r="AC90"/>
      <c r="AD90"/>
      <c r="AE90"/>
      <c r="AF90"/>
      <c r="AG90"/>
      <c r="AH90"/>
      <c r="AI90"/>
      <c r="AJ90"/>
      <c r="AK90"/>
      <c r="AL90"/>
      <c r="AM90"/>
    </row>
    <row r="91" spans="1:39" s="52" customFormat="1" ht="30" customHeight="1" x14ac:dyDescent="0.25">
      <c r="A91" s="71"/>
      <c r="B91" s="72"/>
      <c r="C91" s="9" t="s">
        <v>318</v>
      </c>
      <c r="D91" s="186">
        <v>6549.66</v>
      </c>
      <c r="E91" s="9" t="s">
        <v>344</v>
      </c>
      <c r="F91" s="109" t="s">
        <v>355</v>
      </c>
      <c r="G91" s="110"/>
      <c r="H91" s="11">
        <v>0</v>
      </c>
      <c r="I91" s="11">
        <v>0</v>
      </c>
      <c r="J91" s="111"/>
      <c r="K91" s="95"/>
      <c r="L91" s="95"/>
      <c r="M91"/>
      <c r="N91"/>
      <c r="O91"/>
      <c r="P91"/>
      <c r="Q91"/>
      <c r="R91"/>
      <c r="S91"/>
      <c r="T91"/>
      <c r="U91"/>
      <c r="V91"/>
      <c r="W91"/>
      <c r="X91"/>
      <c r="Y91"/>
      <c r="Z91"/>
      <c r="AA91"/>
      <c r="AB91"/>
      <c r="AC91"/>
      <c r="AD91"/>
      <c r="AE91"/>
      <c r="AF91"/>
      <c r="AG91"/>
      <c r="AH91"/>
      <c r="AI91"/>
      <c r="AJ91"/>
      <c r="AK91"/>
      <c r="AL91"/>
      <c r="AM91"/>
    </row>
    <row r="92" spans="1:39" s="52" customFormat="1" ht="30" customHeight="1" x14ac:dyDescent="0.25">
      <c r="A92" s="71"/>
      <c r="B92" s="72"/>
      <c r="C92" s="9" t="s">
        <v>303</v>
      </c>
      <c r="D92" s="186">
        <v>9729.0300000000007</v>
      </c>
      <c r="E92" s="9" t="s">
        <v>344</v>
      </c>
      <c r="F92" s="109" t="s">
        <v>354</v>
      </c>
      <c r="G92" s="110"/>
      <c r="H92" s="11">
        <v>0</v>
      </c>
      <c r="I92" s="11">
        <f>D92</f>
        <v>9729.0300000000007</v>
      </c>
      <c r="J92" s="111"/>
      <c r="K92" s="95"/>
      <c r="L92" s="95"/>
      <c r="M92"/>
      <c r="N92"/>
      <c r="O92"/>
      <c r="P92"/>
      <c r="Q92"/>
      <c r="R92"/>
      <c r="S92"/>
      <c r="T92"/>
      <c r="U92"/>
      <c r="V92"/>
      <c r="W92"/>
      <c r="X92"/>
      <c r="Y92"/>
      <c r="Z92"/>
      <c r="AA92"/>
      <c r="AB92"/>
      <c r="AC92"/>
      <c r="AD92"/>
      <c r="AE92"/>
      <c r="AF92"/>
      <c r="AG92"/>
      <c r="AH92"/>
      <c r="AI92"/>
      <c r="AJ92"/>
      <c r="AK92"/>
      <c r="AL92"/>
      <c r="AM92"/>
    </row>
    <row r="93" spans="1:39" s="52" customFormat="1" ht="30" customHeight="1" x14ac:dyDescent="0.25">
      <c r="A93" s="71"/>
      <c r="B93" s="72"/>
      <c r="C93" s="9" t="s">
        <v>319</v>
      </c>
      <c r="D93" s="187">
        <v>151305</v>
      </c>
      <c r="E93" s="9" t="s">
        <v>344</v>
      </c>
      <c r="F93" s="109" t="s">
        <v>358</v>
      </c>
      <c r="G93" s="110"/>
      <c r="H93" s="11">
        <v>0</v>
      </c>
      <c r="I93" s="11">
        <f>D93</f>
        <v>151305</v>
      </c>
      <c r="J93" s="111"/>
      <c r="K93" s="95"/>
      <c r="L93" s="95"/>
      <c r="M93"/>
      <c r="N93"/>
      <c r="O93"/>
      <c r="P93"/>
      <c r="Q93"/>
      <c r="R93"/>
      <c r="S93"/>
      <c r="T93"/>
      <c r="U93"/>
      <c r="V93"/>
      <c r="W93"/>
      <c r="X93"/>
      <c r="Y93"/>
      <c r="Z93"/>
      <c r="AA93"/>
      <c r="AB93"/>
      <c r="AC93"/>
      <c r="AD93"/>
      <c r="AE93"/>
      <c r="AF93"/>
      <c r="AG93"/>
      <c r="AH93"/>
      <c r="AI93"/>
      <c r="AJ93"/>
      <c r="AK93"/>
      <c r="AL93"/>
      <c r="AM93"/>
    </row>
    <row r="94" spans="1:39" s="52" customFormat="1" ht="30" customHeight="1" x14ac:dyDescent="0.25">
      <c r="A94" s="71"/>
      <c r="B94" s="72"/>
      <c r="C94" s="9" t="s">
        <v>320</v>
      </c>
      <c r="D94" s="187">
        <v>3654.88</v>
      </c>
      <c r="E94" s="9" t="s">
        <v>344</v>
      </c>
      <c r="F94" s="109" t="s">
        <v>355</v>
      </c>
      <c r="G94" s="110"/>
      <c r="H94" s="11">
        <v>0</v>
      </c>
      <c r="I94" s="11">
        <v>0</v>
      </c>
      <c r="J94" s="111"/>
      <c r="K94" s="95"/>
      <c r="L94" s="95"/>
      <c r="M94"/>
      <c r="N94"/>
      <c r="O94"/>
      <c r="P94"/>
      <c r="Q94"/>
      <c r="R94"/>
      <c r="S94"/>
      <c r="T94"/>
      <c r="U94"/>
      <c r="V94"/>
      <c r="W94"/>
      <c r="X94"/>
      <c r="Y94"/>
      <c r="Z94"/>
      <c r="AA94"/>
      <c r="AB94"/>
      <c r="AC94"/>
      <c r="AD94"/>
      <c r="AE94"/>
      <c r="AF94"/>
      <c r="AG94"/>
      <c r="AH94"/>
      <c r="AI94"/>
      <c r="AJ94"/>
      <c r="AK94"/>
      <c r="AL94"/>
      <c r="AM94"/>
    </row>
    <row r="95" spans="1:39" s="52" customFormat="1" ht="30" hidden="1" customHeight="1" x14ac:dyDescent="0.25">
      <c r="A95" s="71"/>
      <c r="B95" s="72"/>
      <c r="C95" s="9"/>
      <c r="D95" s="186"/>
      <c r="E95" s="9"/>
      <c r="F95" s="109"/>
      <c r="G95" s="110"/>
      <c r="H95" s="11"/>
      <c r="I95" s="11"/>
      <c r="J95" s="111"/>
      <c r="K95" s="95"/>
      <c r="L95" s="95"/>
      <c r="M95"/>
      <c r="N95"/>
      <c r="O95"/>
      <c r="P95"/>
      <c r="Q95"/>
      <c r="R95"/>
      <c r="S95"/>
      <c r="T95"/>
      <c r="U95"/>
      <c r="V95"/>
      <c r="W95"/>
      <c r="X95"/>
      <c r="Y95"/>
      <c r="Z95"/>
      <c r="AA95"/>
      <c r="AB95"/>
      <c r="AC95"/>
      <c r="AD95"/>
      <c r="AE95"/>
      <c r="AF95"/>
      <c r="AG95"/>
      <c r="AH95"/>
      <c r="AI95"/>
      <c r="AJ95"/>
      <c r="AK95"/>
      <c r="AL95"/>
      <c r="AM95"/>
    </row>
    <row r="96" spans="1:39" s="52" customFormat="1" ht="30" customHeight="1" x14ac:dyDescent="0.25">
      <c r="A96" s="71"/>
      <c r="B96" s="72"/>
      <c r="C96" s="9" t="s">
        <v>321</v>
      </c>
      <c r="D96" s="186">
        <v>7890.23</v>
      </c>
      <c r="E96" s="9" t="s">
        <v>344</v>
      </c>
      <c r="F96" s="109" t="s">
        <v>420</v>
      </c>
      <c r="G96" s="110"/>
      <c r="H96" s="11">
        <v>0</v>
      </c>
      <c r="I96" s="11">
        <v>7890</v>
      </c>
      <c r="J96" s="111"/>
      <c r="K96" s="95"/>
      <c r="L96" s="95"/>
      <c r="M96"/>
      <c r="N96"/>
      <c r="O96"/>
      <c r="P96"/>
      <c r="Q96"/>
      <c r="R96"/>
      <c r="S96"/>
      <c r="T96"/>
      <c r="U96"/>
      <c r="V96"/>
      <c r="W96"/>
      <c r="X96"/>
      <c r="Y96"/>
      <c r="Z96"/>
      <c r="AA96"/>
      <c r="AB96"/>
      <c r="AC96"/>
      <c r="AD96"/>
      <c r="AE96"/>
      <c r="AF96"/>
      <c r="AG96"/>
      <c r="AH96"/>
      <c r="AI96"/>
      <c r="AJ96"/>
      <c r="AK96"/>
      <c r="AL96"/>
      <c r="AM96"/>
    </row>
    <row r="97" spans="1:39" s="52" customFormat="1" ht="30" hidden="1" customHeight="1" x14ac:dyDescent="0.25">
      <c r="A97" s="71"/>
      <c r="B97" s="72"/>
      <c r="C97" s="9"/>
      <c r="D97" s="186"/>
      <c r="E97" s="9"/>
      <c r="F97" s="109"/>
      <c r="G97" s="110"/>
      <c r="H97" s="11"/>
      <c r="I97" s="11"/>
      <c r="J97" s="111"/>
      <c r="K97" s="95"/>
      <c r="L97" s="95"/>
      <c r="M97"/>
      <c r="N97"/>
      <c r="O97"/>
      <c r="P97"/>
      <c r="Q97"/>
      <c r="R97"/>
      <c r="S97"/>
      <c r="T97"/>
      <c r="U97"/>
      <c r="V97"/>
      <c r="W97"/>
      <c r="X97"/>
      <c r="Y97"/>
      <c r="Z97"/>
      <c r="AA97"/>
      <c r="AB97"/>
      <c r="AC97"/>
      <c r="AD97"/>
      <c r="AE97"/>
      <c r="AF97"/>
      <c r="AG97"/>
      <c r="AH97"/>
      <c r="AI97"/>
      <c r="AJ97"/>
      <c r="AK97"/>
      <c r="AL97"/>
      <c r="AM97"/>
    </row>
    <row r="98" spans="1:39" s="52" customFormat="1" ht="30" customHeight="1" x14ac:dyDescent="0.25">
      <c r="A98" s="71">
        <v>2.6</v>
      </c>
      <c r="B98" s="72" t="s">
        <v>167</v>
      </c>
      <c r="C98" s="9"/>
      <c r="D98" s="186"/>
      <c r="E98" s="9"/>
      <c r="F98" s="269"/>
      <c r="G98" s="270"/>
      <c r="H98" s="11"/>
      <c r="I98" s="11"/>
      <c r="J98" s="228"/>
      <c r="K98" s="300"/>
      <c r="L98" s="300"/>
      <c r="M98"/>
      <c r="N98"/>
      <c r="O98"/>
      <c r="P98"/>
      <c r="Q98"/>
      <c r="R98"/>
      <c r="S98"/>
      <c r="T98"/>
      <c r="U98"/>
      <c r="V98"/>
      <c r="W98"/>
      <c r="X98"/>
      <c r="Y98"/>
      <c r="Z98"/>
      <c r="AA98"/>
      <c r="AB98"/>
      <c r="AC98"/>
      <c r="AD98"/>
      <c r="AE98"/>
      <c r="AF98"/>
      <c r="AG98"/>
      <c r="AH98"/>
      <c r="AI98"/>
      <c r="AJ98"/>
      <c r="AK98"/>
      <c r="AL98"/>
      <c r="AM98"/>
    </row>
    <row r="99" spans="1:39" s="52" customFormat="1" ht="30" customHeight="1" x14ac:dyDescent="0.25">
      <c r="A99" s="71"/>
      <c r="B99" s="72"/>
      <c r="C99" s="9" t="s">
        <v>370</v>
      </c>
      <c r="D99" s="186">
        <v>27.74</v>
      </c>
      <c r="E99" s="9" t="s">
        <v>392</v>
      </c>
      <c r="F99" s="109" t="s">
        <v>360</v>
      </c>
      <c r="G99" s="110"/>
      <c r="H99" s="11">
        <v>0</v>
      </c>
      <c r="I99" s="11">
        <f>D99</f>
        <v>27.74</v>
      </c>
      <c r="J99" s="111"/>
      <c r="K99" s="95"/>
      <c r="L99" s="95"/>
      <c r="M99"/>
      <c r="N99"/>
      <c r="O99"/>
      <c r="P99"/>
      <c r="Q99"/>
      <c r="R99"/>
      <c r="S99"/>
      <c r="T99"/>
      <c r="U99"/>
      <c r="V99"/>
      <c r="W99"/>
      <c r="X99"/>
      <c r="Y99"/>
      <c r="Z99"/>
      <c r="AA99"/>
      <c r="AB99"/>
      <c r="AC99"/>
      <c r="AD99"/>
      <c r="AE99"/>
      <c r="AF99"/>
      <c r="AG99"/>
      <c r="AH99"/>
      <c r="AI99"/>
      <c r="AJ99"/>
      <c r="AK99"/>
      <c r="AL99"/>
      <c r="AM99"/>
    </row>
    <row r="100" spans="1:39" s="52" customFormat="1" ht="30" customHeight="1" x14ac:dyDescent="0.25">
      <c r="A100" s="71"/>
      <c r="B100" s="72"/>
      <c r="C100" s="9" t="s">
        <v>322</v>
      </c>
      <c r="D100" s="186">
        <v>138.01</v>
      </c>
      <c r="E100" s="9" t="s">
        <v>392</v>
      </c>
      <c r="F100" s="109" t="s">
        <v>356</v>
      </c>
      <c r="G100" s="110"/>
      <c r="H100" s="11">
        <v>0</v>
      </c>
      <c r="I100" s="11">
        <f>D100</f>
        <v>138.01</v>
      </c>
      <c r="J100" s="111"/>
      <c r="K100" s="95"/>
      <c r="L100" s="95"/>
      <c r="M100"/>
      <c r="N100"/>
      <c r="O100"/>
      <c r="P100"/>
      <c r="Q100"/>
      <c r="R100"/>
      <c r="S100"/>
      <c r="T100"/>
      <c r="U100"/>
      <c r="V100"/>
      <c r="W100"/>
      <c r="X100"/>
      <c r="Y100"/>
      <c r="Z100"/>
      <c r="AA100"/>
      <c r="AB100"/>
      <c r="AC100"/>
      <c r="AD100"/>
      <c r="AE100"/>
      <c r="AF100"/>
      <c r="AG100"/>
      <c r="AH100"/>
      <c r="AI100"/>
      <c r="AJ100"/>
      <c r="AK100"/>
      <c r="AL100"/>
      <c r="AM100"/>
    </row>
    <row r="101" spans="1:39" s="52" customFormat="1" ht="30" customHeight="1" x14ac:dyDescent="0.25">
      <c r="A101" s="71"/>
      <c r="B101" s="72"/>
      <c r="C101" s="9" t="s">
        <v>323</v>
      </c>
      <c r="D101" s="186">
        <v>4170.59</v>
      </c>
      <c r="E101" s="9" t="s">
        <v>392</v>
      </c>
      <c r="F101" s="109" t="s">
        <v>356</v>
      </c>
      <c r="G101" s="110"/>
      <c r="H101" s="11">
        <v>0</v>
      </c>
      <c r="I101" s="11">
        <f>D101</f>
        <v>4170.59</v>
      </c>
      <c r="J101" s="111"/>
      <c r="K101" s="95"/>
      <c r="L101" s="95"/>
      <c r="M101"/>
      <c r="N101"/>
      <c r="O101"/>
      <c r="P101"/>
      <c r="Q101"/>
      <c r="R101"/>
      <c r="S101"/>
      <c r="T101"/>
      <c r="U101"/>
      <c r="V101"/>
      <c r="W101"/>
      <c r="X101"/>
      <c r="Y101"/>
      <c r="Z101"/>
      <c r="AA101"/>
      <c r="AB101"/>
      <c r="AC101"/>
      <c r="AD101"/>
      <c r="AE101"/>
      <c r="AF101"/>
      <c r="AG101"/>
      <c r="AH101"/>
      <c r="AI101"/>
      <c r="AJ101"/>
      <c r="AK101"/>
      <c r="AL101"/>
      <c r="AM101"/>
    </row>
    <row r="102" spans="1:39" s="52" customFormat="1" ht="30" hidden="1" customHeight="1" x14ac:dyDescent="0.25">
      <c r="A102" s="71"/>
      <c r="B102" s="72"/>
      <c r="C102" s="9"/>
      <c r="D102" s="186"/>
      <c r="E102" s="9"/>
      <c r="F102" s="109"/>
      <c r="G102" s="110"/>
      <c r="H102" s="11"/>
      <c r="I102" s="11"/>
      <c r="J102" s="111"/>
      <c r="K102" s="95"/>
      <c r="L102" s="95"/>
      <c r="M102"/>
      <c r="N102"/>
      <c r="O102"/>
      <c r="P102"/>
      <c r="Q102"/>
      <c r="R102"/>
      <c r="S102"/>
      <c r="T102"/>
      <c r="U102"/>
      <c r="V102"/>
      <c r="W102"/>
      <c r="X102"/>
      <c r="Y102"/>
      <c r="Z102"/>
      <c r="AA102"/>
      <c r="AB102"/>
      <c r="AC102"/>
      <c r="AD102"/>
      <c r="AE102"/>
      <c r="AF102"/>
      <c r="AG102"/>
      <c r="AH102"/>
      <c r="AI102"/>
      <c r="AJ102"/>
      <c r="AK102"/>
      <c r="AL102"/>
      <c r="AM102"/>
    </row>
    <row r="103" spans="1:39" s="52" customFormat="1" ht="30" hidden="1" customHeight="1" x14ac:dyDescent="0.25">
      <c r="A103" s="71"/>
      <c r="B103" s="72"/>
      <c r="C103" s="9"/>
      <c r="D103" s="186"/>
      <c r="E103" s="9"/>
      <c r="F103" s="109"/>
      <c r="G103" s="110"/>
      <c r="H103" s="11"/>
      <c r="I103" s="11"/>
      <c r="J103" s="111"/>
      <c r="K103" s="95"/>
      <c r="L103" s="95"/>
      <c r="M103"/>
      <c r="N103"/>
      <c r="O103"/>
      <c r="P103"/>
      <c r="Q103"/>
      <c r="R103"/>
      <c r="S103"/>
      <c r="T103"/>
      <c r="U103"/>
      <c r="V103"/>
      <c r="W103"/>
      <c r="X103"/>
      <c r="Y103"/>
      <c r="Z103"/>
      <c r="AA103"/>
      <c r="AB103"/>
      <c r="AC103"/>
      <c r="AD103"/>
      <c r="AE103"/>
      <c r="AF103"/>
      <c r="AG103"/>
      <c r="AH103"/>
      <c r="AI103"/>
      <c r="AJ103"/>
      <c r="AK103"/>
      <c r="AL103"/>
      <c r="AM103"/>
    </row>
    <row r="104" spans="1:39" s="52" customFormat="1" ht="30" customHeight="1" x14ac:dyDescent="0.25">
      <c r="A104" s="71"/>
      <c r="B104" s="72"/>
      <c r="C104" s="9"/>
      <c r="D104" s="186"/>
      <c r="E104" s="9"/>
      <c r="F104" s="109"/>
      <c r="G104" s="110"/>
      <c r="H104" s="11"/>
      <c r="I104" s="11"/>
      <c r="J104" s="111"/>
      <c r="K104" s="95"/>
      <c r="L104" s="95"/>
      <c r="M104"/>
      <c r="N104"/>
      <c r="O104"/>
      <c r="P104"/>
      <c r="Q104"/>
      <c r="R104"/>
      <c r="S104"/>
      <c r="T104"/>
      <c r="U104"/>
      <c r="V104"/>
      <c r="W104"/>
      <c r="X104"/>
      <c r="Y104"/>
      <c r="Z104"/>
      <c r="AA104"/>
      <c r="AB104"/>
      <c r="AC104"/>
      <c r="AD104"/>
      <c r="AE104"/>
      <c r="AF104"/>
      <c r="AG104"/>
      <c r="AH104"/>
      <c r="AI104"/>
      <c r="AJ104"/>
      <c r="AK104"/>
      <c r="AL104"/>
      <c r="AM104"/>
    </row>
    <row r="105" spans="1:39" s="52" customFormat="1" ht="30" customHeight="1" x14ac:dyDescent="0.25">
      <c r="A105" s="71">
        <v>2.7</v>
      </c>
      <c r="B105" s="72" t="s">
        <v>168</v>
      </c>
      <c r="C105" s="9"/>
      <c r="D105" s="187"/>
      <c r="E105" s="9"/>
      <c r="F105" s="269"/>
      <c r="G105" s="270"/>
      <c r="H105" s="11"/>
      <c r="I105" s="11"/>
      <c r="J105" s="228"/>
      <c r="K105" s="300"/>
      <c r="L105" s="300"/>
      <c r="M105"/>
      <c r="N105"/>
      <c r="O105"/>
      <c r="P105"/>
      <c r="Q105"/>
      <c r="R105"/>
      <c r="S105"/>
      <c r="T105"/>
      <c r="U105"/>
      <c r="V105"/>
      <c r="W105"/>
      <c r="X105"/>
      <c r="Y105"/>
      <c r="Z105"/>
      <c r="AA105"/>
      <c r="AB105"/>
      <c r="AC105"/>
      <c r="AD105"/>
      <c r="AE105"/>
      <c r="AF105"/>
      <c r="AG105"/>
      <c r="AH105"/>
      <c r="AI105"/>
      <c r="AJ105"/>
      <c r="AK105"/>
      <c r="AL105"/>
      <c r="AM105"/>
    </row>
    <row r="106" spans="1:39" s="52" customFormat="1" ht="30" hidden="1" customHeight="1" x14ac:dyDescent="0.25">
      <c r="A106" s="71"/>
      <c r="B106" s="72"/>
      <c r="C106" s="9"/>
      <c r="D106" s="186"/>
      <c r="E106" s="9"/>
      <c r="F106" s="109"/>
      <c r="G106" s="110"/>
      <c r="H106" s="11"/>
      <c r="I106" s="11"/>
      <c r="J106" s="111"/>
      <c r="K106" s="95"/>
      <c r="L106" s="95"/>
      <c r="M106"/>
      <c r="N106"/>
      <c r="O106"/>
      <c r="P106"/>
      <c r="Q106"/>
      <c r="R106"/>
      <c r="S106"/>
      <c r="T106"/>
      <c r="U106"/>
      <c r="V106"/>
      <c r="W106"/>
      <c r="X106"/>
      <c r="Y106"/>
      <c r="Z106"/>
      <c r="AA106"/>
      <c r="AB106"/>
      <c r="AC106"/>
      <c r="AD106"/>
      <c r="AE106"/>
      <c r="AF106"/>
      <c r="AG106"/>
      <c r="AH106"/>
      <c r="AI106"/>
      <c r="AJ106"/>
      <c r="AK106"/>
      <c r="AL106"/>
      <c r="AM106"/>
    </row>
    <row r="107" spans="1:39" s="52" customFormat="1" ht="30" hidden="1" customHeight="1" x14ac:dyDescent="0.25">
      <c r="A107" s="71"/>
      <c r="B107" s="72"/>
      <c r="C107" s="9"/>
      <c r="D107" s="186"/>
      <c r="E107" s="9"/>
      <c r="F107" s="109"/>
      <c r="G107" s="110"/>
      <c r="H107" s="11"/>
      <c r="I107" s="11"/>
      <c r="J107" s="111"/>
      <c r="K107" s="95"/>
      <c r="L107" s="95"/>
      <c r="M107"/>
      <c r="N107"/>
      <c r="O107"/>
      <c r="P107"/>
      <c r="Q107"/>
      <c r="R107"/>
      <c r="S107"/>
      <c r="T107"/>
      <c r="U107"/>
      <c r="V107"/>
      <c r="W107"/>
      <c r="X107"/>
      <c r="Y107"/>
      <c r="Z107"/>
      <c r="AA107"/>
      <c r="AB107"/>
      <c r="AC107"/>
      <c r="AD107"/>
      <c r="AE107"/>
      <c r="AF107"/>
      <c r="AG107"/>
      <c r="AH107"/>
      <c r="AI107"/>
      <c r="AJ107"/>
      <c r="AK107"/>
      <c r="AL107"/>
      <c r="AM107"/>
    </row>
    <row r="108" spans="1:39" s="52" customFormat="1" ht="30" customHeight="1" x14ac:dyDescent="0.25">
      <c r="A108" s="71"/>
      <c r="B108" s="72"/>
      <c r="C108" s="9" t="s">
        <v>395</v>
      </c>
      <c r="D108" s="186">
        <v>8802</v>
      </c>
      <c r="E108" s="9" t="s">
        <v>344</v>
      </c>
      <c r="F108" s="109" t="s">
        <v>355</v>
      </c>
      <c r="G108" s="110"/>
      <c r="H108" s="11">
        <v>0</v>
      </c>
      <c r="I108" s="11">
        <v>0</v>
      </c>
      <c r="J108" s="111"/>
      <c r="K108" s="95"/>
      <c r="L108" s="95"/>
      <c r="M108"/>
      <c r="N108"/>
      <c r="O108"/>
      <c r="P108"/>
      <c r="Q108"/>
      <c r="R108"/>
      <c r="S108"/>
      <c r="T108"/>
      <c r="U108"/>
      <c r="V108"/>
      <c r="W108"/>
      <c r="X108"/>
      <c r="Y108"/>
      <c r="Z108"/>
      <c r="AA108"/>
      <c r="AB108"/>
      <c r="AC108"/>
      <c r="AD108"/>
      <c r="AE108"/>
      <c r="AF108"/>
      <c r="AG108"/>
      <c r="AH108"/>
      <c r="AI108"/>
      <c r="AJ108"/>
      <c r="AK108"/>
      <c r="AL108"/>
      <c r="AM108"/>
    </row>
    <row r="109" spans="1:39" s="52" customFormat="1" ht="30" customHeight="1" x14ac:dyDescent="0.25">
      <c r="A109" s="71"/>
      <c r="B109" s="72"/>
      <c r="C109" s="9" t="s">
        <v>324</v>
      </c>
      <c r="D109" s="187">
        <v>112455</v>
      </c>
      <c r="E109" s="9" t="s">
        <v>344</v>
      </c>
      <c r="F109" s="109" t="s">
        <v>359</v>
      </c>
      <c r="G109" s="110"/>
      <c r="H109" s="11">
        <v>0</v>
      </c>
      <c r="I109" s="11">
        <f>D109</f>
        <v>112455</v>
      </c>
      <c r="J109" s="111"/>
      <c r="K109" s="95"/>
      <c r="L109" s="95"/>
      <c r="M109"/>
      <c r="N109"/>
      <c r="O109"/>
      <c r="P109"/>
      <c r="Q109"/>
      <c r="R109"/>
      <c r="S109"/>
      <c r="T109"/>
      <c r="U109"/>
      <c r="V109"/>
      <c r="W109"/>
      <c r="X109"/>
      <c r="Y109"/>
      <c r="Z109"/>
      <c r="AA109"/>
      <c r="AB109"/>
      <c r="AC109"/>
      <c r="AD109"/>
      <c r="AE109"/>
      <c r="AF109"/>
      <c r="AG109"/>
      <c r="AH109"/>
      <c r="AI109"/>
      <c r="AJ109"/>
      <c r="AK109"/>
      <c r="AL109"/>
      <c r="AM109"/>
    </row>
    <row r="110" spans="1:39" s="52" customFormat="1" ht="30" hidden="1" customHeight="1" x14ac:dyDescent="0.25">
      <c r="A110" s="71"/>
      <c r="B110" s="72"/>
      <c r="C110" s="9"/>
      <c r="D110" s="186"/>
      <c r="E110" s="9"/>
      <c r="F110" s="109"/>
      <c r="G110" s="110"/>
      <c r="H110" s="11"/>
      <c r="I110" s="11"/>
      <c r="J110" s="111"/>
      <c r="K110" s="95"/>
      <c r="L110" s="95"/>
      <c r="M110"/>
      <c r="N110"/>
      <c r="O110"/>
      <c r="P110"/>
      <c r="Q110"/>
      <c r="R110"/>
      <c r="S110"/>
      <c r="T110"/>
      <c r="U110"/>
      <c r="V110"/>
      <c r="W110"/>
      <c r="X110"/>
      <c r="Y110"/>
      <c r="Z110"/>
      <c r="AA110"/>
      <c r="AB110"/>
      <c r="AC110"/>
      <c r="AD110"/>
      <c r="AE110"/>
      <c r="AF110"/>
      <c r="AG110"/>
      <c r="AH110"/>
      <c r="AI110"/>
      <c r="AJ110"/>
      <c r="AK110"/>
      <c r="AL110"/>
      <c r="AM110"/>
    </row>
    <row r="111" spans="1:39" s="52" customFormat="1" ht="30" hidden="1" customHeight="1" x14ac:dyDescent="0.25">
      <c r="A111" s="71"/>
      <c r="B111" s="72"/>
      <c r="C111" s="9"/>
      <c r="D111" s="186"/>
      <c r="E111" s="9"/>
      <c r="F111" s="109"/>
      <c r="G111" s="110"/>
      <c r="H111" s="11"/>
      <c r="I111" s="11"/>
      <c r="J111" s="111"/>
      <c r="K111" s="95"/>
      <c r="L111" s="95"/>
      <c r="M111"/>
      <c r="N111"/>
      <c r="O111"/>
      <c r="P111"/>
      <c r="Q111"/>
      <c r="R111"/>
      <c r="S111"/>
      <c r="T111"/>
      <c r="U111"/>
      <c r="V111"/>
      <c r="W111"/>
      <c r="X111"/>
      <c r="Y111"/>
      <c r="Z111"/>
      <c r="AA111"/>
      <c r="AB111"/>
      <c r="AC111"/>
      <c r="AD111"/>
      <c r="AE111"/>
      <c r="AF111"/>
      <c r="AG111"/>
      <c r="AH111"/>
      <c r="AI111"/>
      <c r="AJ111"/>
      <c r="AK111"/>
      <c r="AL111"/>
      <c r="AM111"/>
    </row>
    <row r="112" spans="1:39" s="52" customFormat="1" ht="30" hidden="1" customHeight="1" x14ac:dyDescent="0.25">
      <c r="A112" s="71"/>
      <c r="B112" s="72"/>
      <c r="C112" s="9"/>
      <c r="D112" s="9"/>
      <c r="E112" s="9"/>
      <c r="F112" s="109"/>
      <c r="G112" s="110"/>
      <c r="H112" s="11"/>
      <c r="I112" s="11"/>
      <c r="J112" s="111"/>
      <c r="K112" s="95"/>
      <c r="L112" s="95"/>
      <c r="M112"/>
      <c r="N112"/>
      <c r="O112"/>
      <c r="P112"/>
      <c r="Q112"/>
      <c r="R112"/>
      <c r="S112"/>
      <c r="T112"/>
      <c r="U112"/>
      <c r="V112"/>
      <c r="W112"/>
      <c r="X112"/>
      <c r="Y112"/>
      <c r="Z112"/>
      <c r="AA112"/>
      <c r="AB112"/>
      <c r="AC112"/>
      <c r="AD112"/>
      <c r="AE112"/>
      <c r="AF112"/>
      <c r="AG112"/>
      <c r="AH112"/>
      <c r="AI112"/>
      <c r="AJ112"/>
      <c r="AK112"/>
      <c r="AL112"/>
      <c r="AM112"/>
    </row>
    <row r="113" spans="1:39" s="52" customFormat="1" ht="30" hidden="1" customHeight="1" x14ac:dyDescent="0.25">
      <c r="A113" s="71"/>
      <c r="B113" s="72"/>
      <c r="C113" s="9"/>
      <c r="D113" s="187"/>
      <c r="E113" s="9"/>
      <c r="F113" s="109"/>
      <c r="G113" s="110"/>
      <c r="H113" s="11"/>
      <c r="I113" s="11"/>
      <c r="J113" s="111"/>
      <c r="K113" s="95"/>
      <c r="L113" s="95"/>
      <c r="M113"/>
      <c r="N113"/>
      <c r="O113"/>
      <c r="P113"/>
      <c r="Q113"/>
      <c r="R113"/>
      <c r="S113"/>
      <c r="T113"/>
      <c r="U113"/>
      <c r="V113"/>
      <c r="W113"/>
      <c r="X113"/>
      <c r="Y113"/>
      <c r="Z113"/>
      <c r="AA113"/>
      <c r="AB113"/>
      <c r="AC113"/>
      <c r="AD113"/>
      <c r="AE113"/>
      <c r="AF113"/>
      <c r="AG113"/>
      <c r="AH113"/>
      <c r="AI113"/>
      <c r="AJ113"/>
      <c r="AK113"/>
      <c r="AL113"/>
      <c r="AM113"/>
    </row>
    <row r="114" spans="1:39" s="52" customFormat="1" ht="30" hidden="1" customHeight="1" x14ac:dyDescent="0.25">
      <c r="A114" s="71"/>
      <c r="B114" s="72"/>
      <c r="C114" s="9"/>
      <c r="D114" s="187"/>
      <c r="E114" s="9"/>
      <c r="F114" s="109"/>
      <c r="G114" s="110"/>
      <c r="H114" s="11"/>
      <c r="I114" s="11"/>
      <c r="J114" s="111"/>
      <c r="K114" s="95"/>
      <c r="L114" s="95"/>
      <c r="M114"/>
      <c r="N114"/>
      <c r="O114"/>
      <c r="P114"/>
      <c r="Q114"/>
      <c r="R114"/>
      <c r="S114"/>
      <c r="T114"/>
      <c r="U114"/>
      <c r="V114"/>
      <c r="W114"/>
      <c r="X114"/>
      <c r="Y114"/>
      <c r="Z114"/>
      <c r="AA114"/>
      <c r="AB114"/>
      <c r="AC114"/>
      <c r="AD114"/>
      <c r="AE114"/>
      <c r="AF114"/>
      <c r="AG114"/>
      <c r="AH114"/>
      <c r="AI114"/>
      <c r="AJ114"/>
      <c r="AK114"/>
      <c r="AL114"/>
      <c r="AM114"/>
    </row>
    <row r="115" spans="1:39" s="52" customFormat="1" ht="30" customHeight="1" x14ac:dyDescent="0.25">
      <c r="A115" s="71">
        <v>2.8</v>
      </c>
      <c r="B115" s="72" t="s">
        <v>169</v>
      </c>
      <c r="C115" s="9" t="s">
        <v>401</v>
      </c>
      <c r="D115" s="187">
        <v>4218.93</v>
      </c>
      <c r="E115" s="9" t="s">
        <v>347</v>
      </c>
      <c r="F115" s="269" t="s">
        <v>402</v>
      </c>
      <c r="G115" s="270"/>
      <c r="H115" s="11">
        <v>0</v>
      </c>
      <c r="I115" s="11">
        <v>0</v>
      </c>
      <c r="J115" s="228"/>
      <c r="K115" s="300"/>
      <c r="L115" s="300"/>
      <c r="M115"/>
      <c r="N115"/>
      <c r="O115"/>
      <c r="P115"/>
      <c r="Q115"/>
      <c r="R115"/>
      <c r="S115"/>
      <c r="T115"/>
      <c r="U115"/>
      <c r="V115"/>
      <c r="W115"/>
      <c r="X115"/>
      <c r="Y115"/>
      <c r="Z115"/>
      <c r="AA115"/>
      <c r="AB115"/>
      <c r="AC115"/>
      <c r="AD115"/>
      <c r="AE115"/>
      <c r="AF115"/>
      <c r="AG115"/>
      <c r="AH115"/>
      <c r="AI115"/>
      <c r="AJ115"/>
      <c r="AK115"/>
      <c r="AL115"/>
      <c r="AM115"/>
    </row>
    <row r="116" spans="1:39" s="52" customFormat="1" ht="30" hidden="1" customHeight="1" x14ac:dyDescent="0.25">
      <c r="A116" s="71"/>
      <c r="B116" s="72"/>
      <c r="C116" s="9" t="s">
        <v>403</v>
      </c>
      <c r="D116" s="186">
        <v>1056.51</v>
      </c>
      <c r="E116" s="9" t="s">
        <v>347</v>
      </c>
      <c r="F116" s="109" t="s">
        <v>402</v>
      </c>
      <c r="G116" s="110"/>
      <c r="H116" s="11">
        <v>0</v>
      </c>
      <c r="I116" s="11">
        <v>0</v>
      </c>
      <c r="J116" s="111"/>
      <c r="K116" s="95"/>
      <c r="L116" s="95"/>
      <c r="M116"/>
      <c r="N116"/>
      <c r="O116"/>
      <c r="P116"/>
      <c r="Q116"/>
      <c r="R116"/>
      <c r="S116"/>
      <c r="T116"/>
      <c r="U116"/>
      <c r="V116"/>
      <c r="W116"/>
      <c r="X116"/>
      <c r="Y116"/>
      <c r="Z116"/>
      <c r="AA116"/>
      <c r="AB116"/>
      <c r="AC116"/>
      <c r="AD116"/>
      <c r="AE116"/>
      <c r="AF116"/>
      <c r="AG116"/>
      <c r="AH116"/>
      <c r="AI116"/>
      <c r="AJ116"/>
      <c r="AK116"/>
      <c r="AL116"/>
      <c r="AM116"/>
    </row>
    <row r="117" spans="1:39" s="52" customFormat="1" ht="30" hidden="1" customHeight="1" x14ac:dyDescent="0.25">
      <c r="A117" s="71"/>
      <c r="B117" s="72"/>
      <c r="C117" s="9"/>
      <c r="D117" s="9"/>
      <c r="E117" s="9"/>
      <c r="F117" s="109"/>
      <c r="G117" s="110"/>
      <c r="H117" s="11"/>
      <c r="I117" s="11"/>
      <c r="J117" s="111"/>
      <c r="K117" s="95"/>
      <c r="L117" s="95"/>
      <c r="M117"/>
      <c r="N117"/>
      <c r="O117"/>
      <c r="P117"/>
      <c r="Q117"/>
      <c r="R117"/>
      <c r="S117"/>
      <c r="T117"/>
      <c r="U117"/>
      <c r="V117"/>
      <c r="W117"/>
      <c r="X117"/>
      <c r="Y117"/>
      <c r="Z117"/>
      <c r="AA117"/>
      <c r="AB117"/>
      <c r="AC117"/>
      <c r="AD117"/>
      <c r="AE117"/>
      <c r="AF117"/>
      <c r="AG117"/>
      <c r="AH117"/>
      <c r="AI117"/>
      <c r="AJ117"/>
      <c r="AK117"/>
      <c r="AL117"/>
      <c r="AM117"/>
    </row>
    <row r="118" spans="1:39" s="52" customFormat="1" ht="30" hidden="1" customHeight="1" x14ac:dyDescent="0.25">
      <c r="A118" s="71"/>
      <c r="B118" s="72"/>
      <c r="C118" s="9"/>
      <c r="D118" s="9"/>
      <c r="E118" s="9"/>
      <c r="F118" s="109"/>
      <c r="G118" s="110"/>
      <c r="H118" s="11"/>
      <c r="I118" s="11"/>
      <c r="J118" s="111"/>
      <c r="K118" s="95"/>
      <c r="L118" s="95"/>
      <c r="M118"/>
      <c r="N118"/>
      <c r="O118"/>
      <c r="P118"/>
      <c r="Q118"/>
      <c r="R118"/>
      <c r="S118"/>
      <c r="T118"/>
      <c r="U118"/>
      <c r="V118"/>
      <c r="W118"/>
      <c r="X118"/>
      <c r="Y118"/>
      <c r="Z118"/>
      <c r="AA118"/>
      <c r="AB118"/>
      <c r="AC118"/>
      <c r="AD118"/>
      <c r="AE118"/>
      <c r="AF118"/>
      <c r="AG118"/>
      <c r="AH118"/>
      <c r="AI118"/>
      <c r="AJ118"/>
      <c r="AK118"/>
      <c r="AL118"/>
      <c r="AM118"/>
    </row>
    <row r="119" spans="1:39" s="52" customFormat="1" ht="30" customHeight="1" x14ac:dyDescent="0.25">
      <c r="A119" s="71"/>
      <c r="B119" s="72"/>
      <c r="C119" s="9" t="s">
        <v>403</v>
      </c>
      <c r="D119" s="186">
        <v>1056.51</v>
      </c>
      <c r="E119" s="9" t="s">
        <v>347</v>
      </c>
      <c r="F119" s="109" t="s">
        <v>402</v>
      </c>
      <c r="G119" s="110"/>
      <c r="H119" s="11">
        <v>0</v>
      </c>
      <c r="I119" s="11">
        <v>0</v>
      </c>
      <c r="J119" s="111"/>
      <c r="K119" s="95"/>
      <c r="L119" s="95"/>
      <c r="M119"/>
      <c r="N119"/>
      <c r="O119"/>
      <c r="P119"/>
      <c r="Q119"/>
      <c r="R119"/>
      <c r="S119"/>
      <c r="T119"/>
      <c r="U119"/>
      <c r="V119"/>
      <c r="W119"/>
      <c r="X119"/>
      <c r="Y119"/>
      <c r="Z119"/>
      <c r="AA119"/>
      <c r="AB119"/>
      <c r="AC119"/>
      <c r="AD119"/>
      <c r="AE119"/>
      <c r="AF119"/>
      <c r="AG119"/>
      <c r="AH119"/>
      <c r="AI119"/>
      <c r="AJ119"/>
      <c r="AK119"/>
      <c r="AL119"/>
      <c r="AM119"/>
    </row>
    <row r="120" spans="1:39" s="52" customFormat="1" ht="30" customHeight="1" x14ac:dyDescent="0.25">
      <c r="A120" s="71">
        <v>3</v>
      </c>
      <c r="B120" s="72" t="s">
        <v>170</v>
      </c>
      <c r="C120" s="9"/>
      <c r="D120" s="186"/>
      <c r="E120" s="9"/>
      <c r="F120" s="269"/>
      <c r="G120" s="270"/>
      <c r="H120" s="11"/>
      <c r="I120" s="11"/>
      <c r="J120" s="228"/>
      <c r="K120" s="300"/>
      <c r="L120" s="300"/>
      <c r="M120"/>
      <c r="N120"/>
      <c r="O120"/>
      <c r="P120"/>
      <c r="Q120"/>
      <c r="R120"/>
      <c r="S120"/>
      <c r="T120"/>
      <c r="U120"/>
      <c r="V120"/>
      <c r="W120"/>
      <c r="X120"/>
      <c r="Y120"/>
      <c r="Z120"/>
      <c r="AA120"/>
      <c r="AB120"/>
      <c r="AC120"/>
      <c r="AD120"/>
      <c r="AE120"/>
      <c r="AF120"/>
      <c r="AG120"/>
      <c r="AH120"/>
      <c r="AI120"/>
      <c r="AJ120"/>
      <c r="AK120"/>
      <c r="AL120"/>
      <c r="AM120"/>
    </row>
    <row r="121" spans="1:39" s="52" customFormat="1" ht="30" customHeight="1" x14ac:dyDescent="0.25">
      <c r="A121" s="71"/>
      <c r="B121" s="72"/>
      <c r="C121" s="9" t="s">
        <v>317</v>
      </c>
      <c r="D121" s="186">
        <v>112034.93</v>
      </c>
      <c r="E121" s="9" t="s">
        <v>347</v>
      </c>
      <c r="F121" s="109" t="s">
        <v>357</v>
      </c>
      <c r="G121" s="110"/>
      <c r="H121" s="11">
        <v>0</v>
      </c>
      <c r="I121" s="11">
        <f>D121</f>
        <v>112034.93</v>
      </c>
      <c r="J121" s="111"/>
      <c r="K121" s="95"/>
      <c r="L121" s="95"/>
      <c r="M121"/>
      <c r="N121"/>
      <c r="O121"/>
      <c r="P121"/>
      <c r="Q121"/>
      <c r="R121"/>
      <c r="S121"/>
      <c r="T121"/>
      <c r="U121"/>
      <c r="V121"/>
      <c r="W121"/>
      <c r="X121"/>
      <c r="Y121"/>
      <c r="Z121"/>
      <c r="AA121"/>
      <c r="AB121"/>
      <c r="AC121"/>
      <c r="AD121"/>
      <c r="AE121"/>
      <c r="AF121"/>
      <c r="AG121"/>
      <c r="AH121"/>
      <c r="AI121"/>
      <c r="AJ121"/>
      <c r="AK121"/>
      <c r="AL121"/>
      <c r="AM121"/>
    </row>
    <row r="122" spans="1:39" s="52" customFormat="1" ht="30" customHeight="1" x14ac:dyDescent="0.25">
      <c r="A122" s="71"/>
      <c r="B122" s="72"/>
      <c r="C122" s="9" t="s">
        <v>367</v>
      </c>
      <c r="D122" s="186">
        <v>1159.72</v>
      </c>
      <c r="E122" s="9" t="s">
        <v>347</v>
      </c>
      <c r="F122" s="109" t="s">
        <v>355</v>
      </c>
      <c r="G122" s="110"/>
      <c r="H122" s="11">
        <v>0</v>
      </c>
      <c r="I122" s="11">
        <v>0</v>
      </c>
      <c r="J122" s="111"/>
      <c r="K122" s="95"/>
      <c r="L122" s="95"/>
      <c r="M122"/>
      <c r="N122"/>
      <c r="O122"/>
      <c r="P122"/>
      <c r="Q122"/>
      <c r="R122"/>
      <c r="S122"/>
      <c r="T122"/>
      <c r="U122"/>
      <c r="V122"/>
      <c r="W122"/>
      <c r="X122"/>
      <c r="Y122"/>
      <c r="Z122"/>
      <c r="AA122"/>
      <c r="AB122"/>
      <c r="AC122"/>
      <c r="AD122"/>
      <c r="AE122"/>
      <c r="AF122"/>
      <c r="AG122"/>
      <c r="AH122"/>
      <c r="AI122"/>
      <c r="AJ122"/>
      <c r="AK122"/>
      <c r="AL122"/>
      <c r="AM122"/>
    </row>
    <row r="123" spans="1:39" s="52" customFormat="1" ht="30" customHeight="1" x14ac:dyDescent="0.25">
      <c r="A123" s="71"/>
      <c r="B123" s="72"/>
      <c r="C123" s="9" t="s">
        <v>327</v>
      </c>
      <c r="D123" s="186">
        <v>1510.74</v>
      </c>
      <c r="E123" s="9" t="s">
        <v>348</v>
      </c>
      <c r="F123" s="109" t="s">
        <v>355</v>
      </c>
      <c r="G123" s="110"/>
      <c r="H123" s="11">
        <v>0</v>
      </c>
      <c r="I123" s="11">
        <v>0</v>
      </c>
      <c r="J123" s="111"/>
      <c r="K123" s="95"/>
      <c r="L123" s="95"/>
      <c r="M123"/>
      <c r="N123"/>
      <c r="O123"/>
      <c r="P123"/>
      <c r="Q123"/>
      <c r="R123"/>
      <c r="S123"/>
      <c r="T123"/>
      <c r="U123"/>
      <c r="V123"/>
      <c r="W123"/>
      <c r="X123"/>
      <c r="Y123"/>
      <c r="Z123"/>
      <c r="AA123"/>
      <c r="AB123"/>
      <c r="AC123"/>
      <c r="AD123"/>
      <c r="AE123"/>
      <c r="AF123"/>
      <c r="AG123"/>
      <c r="AH123"/>
      <c r="AI123"/>
      <c r="AJ123"/>
      <c r="AK123"/>
      <c r="AL123"/>
      <c r="AM123"/>
    </row>
    <row r="124" spans="1:39" s="52" customFormat="1" ht="30" customHeight="1" x14ac:dyDescent="0.25">
      <c r="A124" s="71"/>
      <c r="B124" s="72"/>
      <c r="C124" s="9" t="s">
        <v>326</v>
      </c>
      <c r="D124" s="186">
        <v>670.4</v>
      </c>
      <c r="E124" s="9" t="s">
        <v>349</v>
      </c>
      <c r="F124" s="109" t="s">
        <v>355</v>
      </c>
      <c r="G124" s="110"/>
      <c r="H124" s="11">
        <v>0</v>
      </c>
      <c r="I124" s="11">
        <v>0</v>
      </c>
      <c r="J124" s="111"/>
      <c r="K124" s="95"/>
      <c r="L124" s="95"/>
      <c r="M124"/>
      <c r="N124"/>
      <c r="O124"/>
      <c r="P124"/>
      <c r="Q124"/>
      <c r="R124"/>
      <c r="S124"/>
      <c r="T124"/>
      <c r="U124"/>
      <c r="V124"/>
      <c r="W124"/>
      <c r="X124"/>
      <c r="Y124"/>
      <c r="Z124"/>
      <c r="AA124"/>
      <c r="AB124"/>
      <c r="AC124"/>
      <c r="AD124"/>
      <c r="AE124"/>
      <c r="AF124"/>
      <c r="AG124"/>
      <c r="AH124"/>
      <c r="AI124"/>
      <c r="AJ124"/>
      <c r="AK124"/>
      <c r="AL124"/>
      <c r="AM124"/>
    </row>
    <row r="125" spans="1:39" s="52" customFormat="1" ht="30" customHeight="1" x14ac:dyDescent="0.25">
      <c r="A125" s="71"/>
      <c r="B125" s="72"/>
      <c r="C125" s="9" t="s">
        <v>325</v>
      </c>
      <c r="D125" s="186">
        <v>1582.9</v>
      </c>
      <c r="E125" s="9" t="s">
        <v>349</v>
      </c>
      <c r="F125" s="109" t="s">
        <v>355</v>
      </c>
      <c r="G125" s="110"/>
      <c r="H125" s="11">
        <v>0</v>
      </c>
      <c r="I125" s="11">
        <v>0</v>
      </c>
      <c r="J125" s="111"/>
      <c r="K125" s="95"/>
      <c r="L125" s="95"/>
      <c r="M125"/>
      <c r="N125"/>
      <c r="O125"/>
      <c r="P125"/>
      <c r="Q125"/>
      <c r="R125"/>
      <c r="S125"/>
      <c r="T125"/>
      <c r="U125"/>
      <c r="V125"/>
      <c r="W125"/>
      <c r="X125"/>
      <c r="Y125"/>
      <c r="Z125"/>
      <c r="AA125"/>
      <c r="AB125"/>
      <c r="AC125"/>
      <c r="AD125"/>
      <c r="AE125"/>
      <c r="AF125"/>
      <c r="AG125"/>
      <c r="AH125"/>
      <c r="AI125"/>
      <c r="AJ125"/>
      <c r="AK125"/>
      <c r="AL125"/>
      <c r="AM125"/>
    </row>
    <row r="126" spans="1:39" s="52" customFormat="1" ht="30" customHeight="1" x14ac:dyDescent="0.25">
      <c r="A126" s="71"/>
      <c r="B126" s="72"/>
      <c r="C126" s="9" t="s">
        <v>328</v>
      </c>
      <c r="D126" s="9">
        <v>0.03</v>
      </c>
      <c r="E126" s="9" t="s">
        <v>349</v>
      </c>
      <c r="F126" s="109" t="s">
        <v>355</v>
      </c>
      <c r="G126" s="110"/>
      <c r="H126" s="11">
        <v>0</v>
      </c>
      <c r="I126" s="11">
        <v>0</v>
      </c>
      <c r="J126" s="111"/>
      <c r="K126" s="95"/>
      <c r="L126" s="95"/>
      <c r="M126"/>
      <c r="N126"/>
      <c r="O126"/>
      <c r="P126"/>
      <c r="Q126"/>
      <c r="R126"/>
      <c r="S126"/>
      <c r="T126"/>
      <c r="U126"/>
      <c r="V126"/>
      <c r="W126"/>
      <c r="X126"/>
      <c r="Y126"/>
      <c r="Z126"/>
      <c r="AA126"/>
      <c r="AB126"/>
      <c r="AC126"/>
      <c r="AD126"/>
      <c r="AE126"/>
      <c r="AF126"/>
      <c r="AG126"/>
      <c r="AH126"/>
      <c r="AI126"/>
      <c r="AJ126"/>
      <c r="AK126"/>
      <c r="AL126"/>
      <c r="AM126"/>
    </row>
    <row r="127" spans="1:39" s="52" customFormat="1" ht="30" hidden="1" customHeight="1" x14ac:dyDescent="0.25">
      <c r="A127" s="71"/>
      <c r="B127" s="72"/>
      <c r="C127" s="9"/>
      <c r="D127" s="186"/>
      <c r="E127" s="9"/>
      <c r="F127" s="109"/>
      <c r="G127" s="110"/>
      <c r="H127" s="11"/>
      <c r="I127" s="11"/>
      <c r="J127" s="111"/>
      <c r="K127" s="95"/>
      <c r="L127" s="95"/>
      <c r="M127"/>
      <c r="N127"/>
      <c r="O127"/>
      <c r="P127"/>
      <c r="Q127"/>
      <c r="R127"/>
      <c r="S127"/>
      <c r="T127"/>
      <c r="U127"/>
      <c r="V127"/>
      <c r="W127"/>
      <c r="X127"/>
      <c r="Y127"/>
      <c r="Z127"/>
      <c r="AA127"/>
      <c r="AB127"/>
      <c r="AC127"/>
      <c r="AD127"/>
      <c r="AE127"/>
      <c r="AF127"/>
      <c r="AG127"/>
      <c r="AH127"/>
      <c r="AI127"/>
      <c r="AJ127"/>
      <c r="AK127"/>
      <c r="AL127"/>
      <c r="AM127"/>
    </row>
    <row r="128" spans="1:39" s="52" customFormat="1" ht="30" customHeight="1" x14ac:dyDescent="0.25">
      <c r="A128" s="71"/>
      <c r="B128" s="72"/>
      <c r="C128" s="9"/>
      <c r="D128" s="186"/>
      <c r="E128" s="186"/>
      <c r="F128" s="109"/>
      <c r="G128" s="110"/>
      <c r="H128" s="11"/>
      <c r="I128" s="11"/>
      <c r="J128" s="111"/>
      <c r="K128" s="95"/>
      <c r="L128" s="95"/>
      <c r="M128"/>
      <c r="N128"/>
      <c r="O128"/>
      <c r="P128"/>
      <c r="Q128"/>
      <c r="R128"/>
      <c r="S128"/>
      <c r="T128"/>
      <c r="U128"/>
      <c r="V128"/>
      <c r="W128"/>
      <c r="X128"/>
      <c r="Y128"/>
      <c r="Z128"/>
      <c r="AA128"/>
      <c r="AB128"/>
      <c r="AC128"/>
      <c r="AD128"/>
      <c r="AE128"/>
      <c r="AF128"/>
      <c r="AG128"/>
      <c r="AH128"/>
      <c r="AI128"/>
      <c r="AJ128"/>
      <c r="AK128"/>
      <c r="AL128"/>
      <c r="AM128"/>
    </row>
    <row r="129" spans="1:39" s="52" customFormat="1" ht="30" customHeight="1" x14ac:dyDescent="0.25">
      <c r="A129" s="71">
        <v>4</v>
      </c>
      <c r="B129" s="72" t="s">
        <v>171</v>
      </c>
      <c r="C129" s="9" t="s">
        <v>371</v>
      </c>
      <c r="D129" s="9">
        <v>869.44</v>
      </c>
      <c r="E129" s="9" t="s">
        <v>345</v>
      </c>
      <c r="F129" s="269" t="s">
        <v>388</v>
      </c>
      <c r="G129" s="270"/>
      <c r="H129" s="11">
        <v>0</v>
      </c>
      <c r="I129" s="11">
        <v>0</v>
      </c>
      <c r="J129" s="228"/>
      <c r="K129" s="300"/>
      <c r="L129" s="300"/>
      <c r="M129"/>
      <c r="N129"/>
      <c r="O129"/>
      <c r="P129"/>
      <c r="Q129"/>
      <c r="R129"/>
      <c r="S129"/>
      <c r="T129"/>
      <c r="U129"/>
      <c r="V129"/>
      <c r="W129"/>
      <c r="X129"/>
      <c r="Y129"/>
      <c r="Z129"/>
      <c r="AA129"/>
      <c r="AB129"/>
      <c r="AC129"/>
      <c r="AD129"/>
      <c r="AE129"/>
      <c r="AF129"/>
      <c r="AG129"/>
      <c r="AH129"/>
      <c r="AI129"/>
      <c r="AJ129"/>
      <c r="AK129"/>
      <c r="AL129"/>
      <c r="AM129"/>
    </row>
    <row r="130" spans="1:39" s="52" customFormat="1" ht="30" customHeight="1" x14ac:dyDescent="0.25">
      <c r="A130" s="71"/>
      <c r="B130" s="72"/>
      <c r="C130" s="9" t="s">
        <v>330</v>
      </c>
      <c r="D130" s="9">
        <v>395.2</v>
      </c>
      <c r="E130" s="9" t="s">
        <v>346</v>
      </c>
      <c r="F130" s="109" t="s">
        <v>355</v>
      </c>
      <c r="G130" s="110"/>
      <c r="H130" s="11">
        <v>0</v>
      </c>
      <c r="I130" s="11">
        <v>0</v>
      </c>
      <c r="J130" s="111"/>
      <c r="K130" s="95"/>
      <c r="L130" s="95"/>
      <c r="M130"/>
      <c r="N130"/>
      <c r="O130"/>
      <c r="P130"/>
      <c r="Q130"/>
      <c r="R130"/>
      <c r="S130"/>
      <c r="T130"/>
      <c r="U130"/>
      <c r="V130"/>
      <c r="W130"/>
      <c r="X130"/>
      <c r="Y130"/>
      <c r="Z130"/>
      <c r="AA130"/>
      <c r="AB130"/>
      <c r="AC130"/>
      <c r="AD130"/>
      <c r="AE130"/>
      <c r="AF130"/>
      <c r="AG130"/>
      <c r="AH130"/>
      <c r="AI130"/>
      <c r="AJ130"/>
      <c r="AK130"/>
      <c r="AL130"/>
      <c r="AM130"/>
    </row>
    <row r="131" spans="1:39" s="52" customFormat="1" ht="30" customHeight="1" x14ac:dyDescent="0.25">
      <c r="A131" s="71"/>
      <c r="B131" s="72"/>
      <c r="C131" s="9" t="s">
        <v>331</v>
      </c>
      <c r="D131" s="9">
        <v>562.4</v>
      </c>
      <c r="E131" s="9" t="s">
        <v>346</v>
      </c>
      <c r="F131" s="109" t="s">
        <v>355</v>
      </c>
      <c r="G131" s="110"/>
      <c r="H131" s="11">
        <v>0</v>
      </c>
      <c r="I131" s="11">
        <v>0</v>
      </c>
      <c r="J131" s="111"/>
      <c r="K131" s="95"/>
      <c r="L131" s="95"/>
      <c r="M131"/>
      <c r="N131"/>
      <c r="O131"/>
      <c r="P131"/>
      <c r="Q131"/>
      <c r="R131"/>
      <c r="S131"/>
      <c r="T131"/>
      <c r="U131"/>
      <c r="V131"/>
      <c r="W131"/>
      <c r="X131"/>
      <c r="Y131"/>
      <c r="Z131"/>
      <c r="AA131"/>
      <c r="AB131"/>
      <c r="AC131"/>
      <c r="AD131"/>
      <c r="AE131"/>
      <c r="AF131"/>
      <c r="AG131"/>
      <c r="AH131"/>
      <c r="AI131"/>
      <c r="AJ131"/>
      <c r="AK131"/>
      <c r="AL131"/>
      <c r="AM131"/>
    </row>
    <row r="132" spans="1:39" s="52" customFormat="1" ht="30" customHeight="1" x14ac:dyDescent="0.25">
      <c r="A132" s="71"/>
      <c r="B132" s="72"/>
      <c r="C132" s="9" t="s">
        <v>332</v>
      </c>
      <c r="D132" s="9">
        <v>710.6</v>
      </c>
      <c r="E132" s="9" t="s">
        <v>346</v>
      </c>
      <c r="F132" s="109" t="s">
        <v>355</v>
      </c>
      <c r="G132" s="110"/>
      <c r="H132" s="11">
        <v>0</v>
      </c>
      <c r="I132" s="11">
        <v>0</v>
      </c>
      <c r="J132" s="111"/>
      <c r="K132" s="95"/>
      <c r="L132" s="95"/>
      <c r="M132"/>
      <c r="N132"/>
      <c r="O132"/>
      <c r="P132"/>
      <c r="Q132"/>
      <c r="R132"/>
      <c r="S132"/>
      <c r="T132"/>
      <c r="U132"/>
      <c r="V132"/>
      <c r="W132"/>
      <c r="X132"/>
      <c r="Y132"/>
      <c r="Z132"/>
      <c r="AA132"/>
      <c r="AB132"/>
      <c r="AC132"/>
      <c r="AD132"/>
      <c r="AE132"/>
      <c r="AF132"/>
      <c r="AG132"/>
      <c r="AH132"/>
      <c r="AI132"/>
      <c r="AJ132"/>
      <c r="AK132"/>
      <c r="AL132"/>
      <c r="AM132"/>
    </row>
    <row r="133" spans="1:39" s="52" customFormat="1" ht="30" customHeight="1" x14ac:dyDescent="0.25">
      <c r="A133" s="71"/>
      <c r="B133" s="72"/>
      <c r="C133" s="9" t="s">
        <v>372</v>
      </c>
      <c r="D133" s="9">
        <v>105.83</v>
      </c>
      <c r="E133" s="9" t="s">
        <v>346</v>
      </c>
      <c r="F133" s="109" t="s">
        <v>354</v>
      </c>
      <c r="G133" s="110"/>
      <c r="H133" s="11">
        <v>0</v>
      </c>
      <c r="I133" s="11">
        <f>D133</f>
        <v>105.83</v>
      </c>
      <c r="J133" s="111"/>
      <c r="K133" s="95"/>
      <c r="L133" s="95"/>
      <c r="M133"/>
      <c r="N133"/>
      <c r="O133"/>
      <c r="P133"/>
      <c r="Q133"/>
      <c r="R133"/>
      <c r="S133"/>
      <c r="T133"/>
      <c r="U133"/>
      <c r="V133"/>
      <c r="W133"/>
      <c r="X133"/>
      <c r="Y133"/>
      <c r="Z133"/>
      <c r="AA133"/>
      <c r="AB133"/>
      <c r="AC133"/>
      <c r="AD133"/>
      <c r="AE133"/>
      <c r="AF133"/>
      <c r="AG133"/>
      <c r="AH133"/>
      <c r="AI133"/>
      <c r="AJ133"/>
      <c r="AK133"/>
      <c r="AL133"/>
      <c r="AM133"/>
    </row>
    <row r="134" spans="1:39" s="52" customFormat="1" ht="30" customHeight="1" x14ac:dyDescent="0.25">
      <c r="A134" s="71"/>
      <c r="B134" s="72"/>
      <c r="C134" s="9" t="s">
        <v>373</v>
      </c>
      <c r="D134" s="9">
        <v>49.34</v>
      </c>
      <c r="E134" s="9" t="s">
        <v>346</v>
      </c>
      <c r="F134" s="109" t="s">
        <v>360</v>
      </c>
      <c r="G134" s="110"/>
      <c r="H134" s="11">
        <v>0</v>
      </c>
      <c r="I134" s="11">
        <f>D134</f>
        <v>49.34</v>
      </c>
      <c r="J134" s="111"/>
      <c r="K134" s="95"/>
      <c r="L134" s="95"/>
      <c r="M134"/>
      <c r="N134"/>
      <c r="O134"/>
      <c r="P134"/>
      <c r="Q134"/>
      <c r="R134"/>
      <c r="S134"/>
      <c r="T134"/>
      <c r="U134"/>
      <c r="V134"/>
      <c r="W134"/>
      <c r="X134"/>
      <c r="Y134"/>
      <c r="Z134"/>
      <c r="AA134"/>
      <c r="AB134"/>
      <c r="AC134"/>
      <c r="AD134"/>
      <c r="AE134"/>
      <c r="AF134"/>
      <c r="AG134"/>
      <c r="AH134"/>
      <c r="AI134"/>
      <c r="AJ134"/>
      <c r="AK134"/>
      <c r="AL134"/>
      <c r="AM134"/>
    </row>
    <row r="135" spans="1:39" s="52" customFormat="1" ht="30" customHeight="1" x14ac:dyDescent="0.25">
      <c r="A135" s="71"/>
      <c r="B135" s="72"/>
      <c r="C135" s="9" t="s">
        <v>377</v>
      </c>
      <c r="D135" s="9">
        <v>29.2</v>
      </c>
      <c r="E135" s="9" t="s">
        <v>346</v>
      </c>
      <c r="F135" s="109" t="s">
        <v>360</v>
      </c>
      <c r="G135" s="110"/>
      <c r="H135" s="11">
        <v>0</v>
      </c>
      <c r="I135" s="11">
        <f t="shared" ref="I135" si="2">D135</f>
        <v>29.2</v>
      </c>
      <c r="J135" s="111"/>
      <c r="K135" s="95"/>
      <c r="L135" s="95"/>
      <c r="M135"/>
      <c r="N135"/>
      <c r="O135"/>
      <c r="P135"/>
      <c r="Q135"/>
      <c r="R135"/>
      <c r="S135"/>
      <c r="T135"/>
      <c r="U135"/>
      <c r="V135"/>
      <c r="W135"/>
      <c r="X135"/>
      <c r="Y135"/>
      <c r="Z135"/>
      <c r="AA135"/>
      <c r="AB135"/>
      <c r="AC135"/>
      <c r="AD135"/>
      <c r="AE135"/>
      <c r="AF135"/>
      <c r="AG135"/>
      <c r="AH135"/>
      <c r="AI135"/>
      <c r="AJ135"/>
      <c r="AK135"/>
      <c r="AL135"/>
      <c r="AM135"/>
    </row>
    <row r="136" spans="1:39" s="52" customFormat="1" ht="30" customHeight="1" x14ac:dyDescent="0.25">
      <c r="A136" s="71"/>
      <c r="B136" s="72"/>
      <c r="C136" s="9"/>
      <c r="D136" s="9"/>
      <c r="E136" s="9"/>
      <c r="F136" s="109"/>
      <c r="G136" s="110"/>
      <c r="H136" s="11"/>
      <c r="I136" s="11"/>
      <c r="J136" s="111"/>
      <c r="K136" s="95"/>
      <c r="L136" s="95"/>
      <c r="M136"/>
      <c r="N136"/>
      <c r="O136"/>
      <c r="P136"/>
      <c r="Q136"/>
      <c r="R136"/>
      <c r="S136"/>
      <c r="T136"/>
      <c r="U136"/>
      <c r="V136"/>
      <c r="W136"/>
      <c r="X136"/>
      <c r="Y136"/>
      <c r="Z136"/>
      <c r="AA136"/>
      <c r="AB136"/>
      <c r="AC136"/>
      <c r="AD136"/>
      <c r="AE136"/>
      <c r="AF136"/>
      <c r="AG136"/>
      <c r="AH136"/>
      <c r="AI136"/>
      <c r="AJ136"/>
      <c r="AK136"/>
      <c r="AL136"/>
      <c r="AM136"/>
    </row>
    <row r="137" spans="1:39" s="52" customFormat="1" ht="30" customHeight="1" x14ac:dyDescent="0.25">
      <c r="A137" s="71">
        <v>5</v>
      </c>
      <c r="B137" s="72" t="s">
        <v>172</v>
      </c>
      <c r="C137" s="9" t="s">
        <v>329</v>
      </c>
      <c r="D137" s="186">
        <v>2504.1999999999998</v>
      </c>
      <c r="E137" s="9" t="s">
        <v>391</v>
      </c>
      <c r="F137" s="269" t="s">
        <v>355</v>
      </c>
      <c r="G137" s="270"/>
      <c r="H137" s="11">
        <v>0</v>
      </c>
      <c r="I137" s="11">
        <v>0</v>
      </c>
      <c r="J137" s="228"/>
      <c r="K137" s="300"/>
      <c r="L137" s="300"/>
      <c r="M137"/>
      <c r="N137"/>
      <c r="O137"/>
      <c r="P137"/>
      <c r="Q137"/>
      <c r="R137"/>
      <c r="S137"/>
      <c r="T137"/>
      <c r="U137"/>
      <c r="V137"/>
      <c r="W137"/>
      <c r="X137"/>
      <c r="Y137"/>
      <c r="Z137"/>
      <c r="AA137"/>
      <c r="AB137"/>
      <c r="AC137"/>
      <c r="AD137"/>
      <c r="AE137"/>
      <c r="AF137"/>
      <c r="AG137"/>
      <c r="AH137"/>
      <c r="AI137"/>
      <c r="AJ137"/>
      <c r="AK137"/>
      <c r="AL137"/>
      <c r="AM137"/>
    </row>
    <row r="138" spans="1:39" s="52" customFormat="1" ht="30" hidden="1" customHeight="1" x14ac:dyDescent="0.25">
      <c r="A138" s="71"/>
      <c r="B138" s="72"/>
      <c r="C138" s="9"/>
      <c r="D138" s="9"/>
      <c r="E138" s="9"/>
      <c r="F138" s="109"/>
      <c r="G138" s="110"/>
      <c r="H138" s="11"/>
      <c r="I138" s="11"/>
      <c r="J138" s="111"/>
      <c r="K138" s="95"/>
      <c r="L138" s="95"/>
      <c r="M138"/>
      <c r="N138"/>
      <c r="O138"/>
      <c r="P138"/>
      <c r="Q138"/>
      <c r="R138"/>
      <c r="S138"/>
      <c r="T138"/>
      <c r="U138"/>
      <c r="V138"/>
      <c r="W138"/>
      <c r="X138"/>
      <c r="Y138"/>
      <c r="Z138"/>
      <c r="AA138"/>
      <c r="AB138"/>
      <c r="AC138"/>
      <c r="AD138"/>
      <c r="AE138"/>
      <c r="AF138"/>
      <c r="AG138"/>
      <c r="AH138"/>
      <c r="AI138"/>
      <c r="AJ138"/>
      <c r="AK138"/>
      <c r="AL138"/>
      <c r="AM138"/>
    </row>
    <row r="139" spans="1:39" s="52" customFormat="1" ht="30" customHeight="1" x14ac:dyDescent="0.25">
      <c r="A139" s="71"/>
      <c r="B139" s="72"/>
      <c r="C139" s="9" t="s">
        <v>340</v>
      </c>
      <c r="D139" s="186">
        <v>101897.08</v>
      </c>
      <c r="E139" s="9" t="s">
        <v>386</v>
      </c>
      <c r="F139" s="109" t="s">
        <v>360</v>
      </c>
      <c r="G139" s="110"/>
      <c r="H139" s="11">
        <v>0</v>
      </c>
      <c r="I139" s="11">
        <f>D139</f>
        <v>101897.08</v>
      </c>
      <c r="J139" s="111"/>
      <c r="K139" s="95"/>
      <c r="L139" s="95"/>
      <c r="M139"/>
      <c r="N139"/>
      <c r="O139"/>
      <c r="P139"/>
      <c r="Q139"/>
      <c r="R139"/>
      <c r="S139"/>
      <c r="T139"/>
      <c r="U139"/>
      <c r="V139"/>
      <c r="W139"/>
      <c r="X139"/>
      <c r="Y139"/>
      <c r="Z139"/>
      <c r="AA139"/>
      <c r="AB139"/>
      <c r="AC139"/>
      <c r="AD139"/>
      <c r="AE139"/>
      <c r="AF139"/>
      <c r="AG139"/>
      <c r="AH139"/>
      <c r="AI139"/>
      <c r="AJ139"/>
      <c r="AK139"/>
      <c r="AL139"/>
      <c r="AM139"/>
    </row>
    <row r="140" spans="1:39" s="52" customFormat="1" ht="30" hidden="1" customHeight="1" x14ac:dyDescent="0.25">
      <c r="A140" s="71"/>
      <c r="B140" s="72"/>
      <c r="C140" s="9"/>
      <c r="D140" s="9"/>
      <c r="E140" s="9"/>
      <c r="F140" s="109"/>
      <c r="G140" s="110"/>
      <c r="H140" s="11"/>
      <c r="I140" s="11"/>
      <c r="J140" s="111"/>
      <c r="K140" s="95"/>
      <c r="L140" s="95"/>
      <c r="M140"/>
      <c r="N140"/>
      <c r="O140"/>
      <c r="P140"/>
      <c r="Q140"/>
      <c r="R140"/>
      <c r="S140"/>
      <c r="T140"/>
      <c r="U140"/>
      <c r="V140"/>
      <c r="W140"/>
      <c r="X140"/>
      <c r="Y140"/>
      <c r="Z140"/>
      <c r="AA140"/>
      <c r="AB140"/>
      <c r="AC140"/>
      <c r="AD140"/>
      <c r="AE140"/>
      <c r="AF140"/>
      <c r="AG140"/>
      <c r="AH140"/>
      <c r="AI140"/>
      <c r="AJ140"/>
      <c r="AK140"/>
      <c r="AL140"/>
      <c r="AM140"/>
    </row>
    <row r="141" spans="1:39" s="52" customFormat="1" ht="30" hidden="1" customHeight="1" x14ac:dyDescent="0.25">
      <c r="A141" s="71"/>
      <c r="B141" s="72"/>
      <c r="C141" s="9"/>
      <c r="D141" s="9"/>
      <c r="E141" s="9"/>
      <c r="F141" s="109"/>
      <c r="G141" s="110"/>
      <c r="H141" s="11"/>
      <c r="I141" s="11"/>
      <c r="J141" s="111"/>
      <c r="K141" s="95"/>
      <c r="L141" s="95"/>
      <c r="M141"/>
      <c r="N141"/>
      <c r="O141"/>
      <c r="P141"/>
      <c r="Q141"/>
      <c r="R141"/>
      <c r="S141"/>
      <c r="T141"/>
      <c r="U141"/>
      <c r="V141"/>
      <c r="W141"/>
      <c r="X141"/>
      <c r="Y141"/>
      <c r="Z141"/>
      <c r="AA141"/>
      <c r="AB141"/>
      <c r="AC141"/>
      <c r="AD141"/>
      <c r="AE141"/>
      <c r="AF141"/>
      <c r="AG141"/>
      <c r="AH141"/>
      <c r="AI141"/>
      <c r="AJ141"/>
      <c r="AK141"/>
      <c r="AL141"/>
      <c r="AM141"/>
    </row>
    <row r="142" spans="1:39" s="52" customFormat="1" ht="30" hidden="1" customHeight="1" x14ac:dyDescent="0.25">
      <c r="A142" s="71"/>
      <c r="B142" s="72"/>
      <c r="C142" s="9"/>
      <c r="D142" s="187"/>
      <c r="E142" s="9"/>
      <c r="F142" s="109"/>
      <c r="G142" s="110"/>
      <c r="H142" s="11"/>
      <c r="I142" s="11"/>
      <c r="J142" s="111"/>
      <c r="K142" s="95"/>
      <c r="L142" s="95"/>
      <c r="M142"/>
      <c r="N142"/>
      <c r="O142"/>
      <c r="P142"/>
      <c r="Q142"/>
      <c r="R142"/>
      <c r="S142"/>
      <c r="T142"/>
      <c r="U142"/>
      <c r="V142"/>
      <c r="W142"/>
      <c r="X142"/>
      <c r="Y142"/>
      <c r="Z142"/>
      <c r="AA142"/>
      <c r="AB142"/>
      <c r="AC142"/>
      <c r="AD142"/>
      <c r="AE142"/>
      <c r="AF142"/>
      <c r="AG142"/>
      <c r="AH142"/>
      <c r="AI142"/>
      <c r="AJ142"/>
      <c r="AK142"/>
      <c r="AL142"/>
      <c r="AM142"/>
    </row>
    <row r="143" spans="1:39" s="52" customFormat="1" ht="30" customHeight="1" x14ac:dyDescent="0.25">
      <c r="A143" s="71"/>
      <c r="B143" s="72"/>
      <c r="C143" s="9" t="s">
        <v>333</v>
      </c>
      <c r="D143" s="186">
        <v>1030.21</v>
      </c>
      <c r="E143" s="9" t="s">
        <v>390</v>
      </c>
      <c r="F143" s="109" t="s">
        <v>355</v>
      </c>
      <c r="G143" s="110"/>
      <c r="H143" s="11">
        <v>0</v>
      </c>
      <c r="I143" s="11">
        <v>0</v>
      </c>
      <c r="J143" s="111"/>
      <c r="K143" s="95"/>
      <c r="L143" s="95"/>
      <c r="M143"/>
      <c r="N143"/>
      <c r="O143"/>
      <c r="P143"/>
      <c r="Q143"/>
      <c r="R143"/>
      <c r="S143"/>
      <c r="T143"/>
      <c r="U143"/>
      <c r="V143"/>
      <c r="W143"/>
      <c r="X143"/>
      <c r="Y143"/>
      <c r="Z143"/>
      <c r="AA143"/>
      <c r="AB143"/>
      <c r="AC143"/>
      <c r="AD143"/>
      <c r="AE143"/>
      <c r="AF143"/>
      <c r="AG143"/>
      <c r="AH143"/>
      <c r="AI143"/>
      <c r="AJ143"/>
      <c r="AK143"/>
      <c r="AL143"/>
      <c r="AM143"/>
    </row>
    <row r="144" spans="1:39" s="52" customFormat="1" ht="30" customHeight="1" x14ac:dyDescent="0.25">
      <c r="A144" s="71"/>
      <c r="B144" s="72"/>
      <c r="C144" s="9" t="s">
        <v>334</v>
      </c>
      <c r="D144" s="9">
        <v>88.47</v>
      </c>
      <c r="E144" s="9" t="s">
        <v>346</v>
      </c>
      <c r="F144" s="109" t="s">
        <v>360</v>
      </c>
      <c r="G144" s="110"/>
      <c r="H144" s="11">
        <v>0</v>
      </c>
      <c r="I144" s="11">
        <f t="shared" ref="I144:I150" si="3">D144</f>
        <v>88.47</v>
      </c>
      <c r="J144" s="111"/>
      <c r="K144" s="95"/>
      <c r="L144" s="95"/>
      <c r="M144"/>
      <c r="N144"/>
      <c r="O144"/>
      <c r="P144"/>
      <c r="Q144"/>
      <c r="R144"/>
      <c r="S144"/>
      <c r="T144"/>
      <c r="U144"/>
      <c r="V144"/>
      <c r="W144"/>
      <c r="X144"/>
      <c r="Y144"/>
      <c r="Z144"/>
      <c r="AA144"/>
      <c r="AB144"/>
      <c r="AC144"/>
      <c r="AD144"/>
      <c r="AE144"/>
      <c r="AF144"/>
      <c r="AG144"/>
      <c r="AH144"/>
      <c r="AI144"/>
      <c r="AJ144"/>
      <c r="AK144"/>
      <c r="AL144"/>
      <c r="AM144"/>
    </row>
    <row r="145" spans="1:39" s="52" customFormat="1" ht="30" customHeight="1" x14ac:dyDescent="0.25">
      <c r="A145" s="71"/>
      <c r="B145" s="72"/>
      <c r="C145" s="9" t="s">
        <v>335</v>
      </c>
      <c r="D145" s="9">
        <v>235.43</v>
      </c>
      <c r="E145" s="9" t="s">
        <v>386</v>
      </c>
      <c r="F145" s="109" t="s">
        <v>360</v>
      </c>
      <c r="G145" s="110"/>
      <c r="H145" s="11">
        <v>0</v>
      </c>
      <c r="I145" s="11">
        <f t="shared" si="3"/>
        <v>235.43</v>
      </c>
      <c r="J145" s="111"/>
      <c r="K145" s="95"/>
      <c r="L145" s="95"/>
      <c r="M145"/>
      <c r="N145"/>
      <c r="O145"/>
      <c r="P145"/>
      <c r="Q145"/>
      <c r="R145"/>
      <c r="S145"/>
      <c r="T145"/>
      <c r="U145"/>
      <c r="V145"/>
      <c r="W145"/>
      <c r="X145"/>
      <c r="Y145"/>
      <c r="Z145"/>
      <c r="AA145"/>
      <c r="AB145"/>
      <c r="AC145"/>
      <c r="AD145"/>
      <c r="AE145"/>
      <c r="AF145"/>
      <c r="AG145"/>
      <c r="AH145"/>
      <c r="AI145"/>
      <c r="AJ145"/>
      <c r="AK145"/>
      <c r="AL145"/>
      <c r="AM145"/>
    </row>
    <row r="146" spans="1:39" s="52" customFormat="1" ht="30" customHeight="1" x14ac:dyDescent="0.25">
      <c r="A146" s="71"/>
      <c r="B146" s="72"/>
      <c r="C146" s="9" t="s">
        <v>336</v>
      </c>
      <c r="D146" s="186">
        <v>6883.61</v>
      </c>
      <c r="E146" s="9" t="s">
        <v>389</v>
      </c>
      <c r="F146" s="109" t="s">
        <v>360</v>
      </c>
      <c r="G146" s="110"/>
      <c r="H146" s="11">
        <v>0</v>
      </c>
      <c r="I146" s="11">
        <f t="shared" si="3"/>
        <v>6883.61</v>
      </c>
      <c r="J146" s="111"/>
      <c r="K146" s="95"/>
      <c r="L146" s="95"/>
      <c r="M146"/>
      <c r="N146"/>
      <c r="O146"/>
      <c r="P146"/>
      <c r="Q146"/>
      <c r="R146"/>
      <c r="S146"/>
      <c r="T146"/>
      <c r="U146"/>
      <c r="V146"/>
      <c r="W146"/>
      <c r="X146"/>
      <c r="Y146"/>
      <c r="Z146"/>
      <c r="AA146"/>
      <c r="AB146"/>
      <c r="AC146"/>
      <c r="AD146"/>
      <c r="AE146"/>
      <c r="AF146"/>
      <c r="AG146"/>
      <c r="AH146"/>
      <c r="AI146"/>
      <c r="AJ146"/>
      <c r="AK146"/>
      <c r="AL146"/>
      <c r="AM146"/>
    </row>
    <row r="147" spans="1:39" s="52" customFormat="1" ht="30" customHeight="1" x14ac:dyDescent="0.25">
      <c r="A147" s="71"/>
      <c r="B147" s="72"/>
      <c r="C147" s="9" t="s">
        <v>368</v>
      </c>
      <c r="D147" s="186">
        <v>2556.5</v>
      </c>
      <c r="E147" s="9" t="s">
        <v>346</v>
      </c>
      <c r="F147" s="109" t="s">
        <v>360</v>
      </c>
      <c r="G147" s="110"/>
      <c r="H147" s="11">
        <v>0</v>
      </c>
      <c r="I147" s="11">
        <f>D147</f>
        <v>2556.5</v>
      </c>
      <c r="J147" s="111"/>
      <c r="K147" s="95"/>
      <c r="L147" s="95"/>
      <c r="M147"/>
      <c r="N147"/>
      <c r="O147"/>
      <c r="P147"/>
      <c r="Q147"/>
      <c r="R147"/>
      <c r="S147"/>
      <c r="T147"/>
      <c r="U147"/>
      <c r="V147"/>
      <c r="W147"/>
      <c r="X147"/>
      <c r="Y147"/>
      <c r="Z147"/>
      <c r="AA147"/>
      <c r="AB147"/>
      <c r="AC147"/>
      <c r="AD147"/>
      <c r="AE147"/>
      <c r="AF147"/>
      <c r="AG147"/>
      <c r="AH147"/>
      <c r="AI147"/>
      <c r="AJ147"/>
      <c r="AK147"/>
      <c r="AL147"/>
      <c r="AM147"/>
    </row>
    <row r="148" spans="1:39" s="52" customFormat="1" ht="30" customHeight="1" x14ac:dyDescent="0.25">
      <c r="A148" s="71"/>
      <c r="B148" s="72"/>
      <c r="C148" s="9" t="s">
        <v>369</v>
      </c>
      <c r="D148" s="187">
        <v>12794.72</v>
      </c>
      <c r="E148" s="9" t="s">
        <v>347</v>
      </c>
      <c r="F148" s="109" t="s">
        <v>360</v>
      </c>
      <c r="G148" s="110"/>
      <c r="H148" s="11">
        <v>0</v>
      </c>
      <c r="I148" s="11">
        <f>D148</f>
        <v>12794.72</v>
      </c>
      <c r="J148" s="111"/>
      <c r="K148" s="95"/>
      <c r="L148" s="95"/>
      <c r="M148"/>
      <c r="N148"/>
      <c r="O148"/>
      <c r="P148"/>
      <c r="Q148"/>
      <c r="R148"/>
      <c r="S148"/>
      <c r="T148"/>
      <c r="U148"/>
      <c r="V148"/>
      <c r="W148"/>
      <c r="X148"/>
      <c r="Y148"/>
      <c r="Z148"/>
      <c r="AA148"/>
      <c r="AB148"/>
      <c r="AC148"/>
      <c r="AD148"/>
      <c r="AE148"/>
      <c r="AF148"/>
      <c r="AG148"/>
      <c r="AH148"/>
      <c r="AI148"/>
      <c r="AJ148"/>
      <c r="AK148"/>
      <c r="AL148"/>
      <c r="AM148"/>
    </row>
    <row r="149" spans="1:39" s="52" customFormat="1" ht="30" customHeight="1" x14ac:dyDescent="0.25">
      <c r="A149" s="71"/>
      <c r="B149" s="72"/>
      <c r="C149" s="9" t="s">
        <v>337</v>
      </c>
      <c r="D149" s="9">
        <v>767.6</v>
      </c>
      <c r="E149" s="9" t="s">
        <v>386</v>
      </c>
      <c r="F149" s="109" t="s">
        <v>360</v>
      </c>
      <c r="G149" s="110"/>
      <c r="H149" s="11">
        <v>0</v>
      </c>
      <c r="I149" s="11">
        <f t="shared" si="3"/>
        <v>767.6</v>
      </c>
      <c r="J149" s="111"/>
      <c r="K149" s="95"/>
      <c r="L149" s="95"/>
      <c r="M149"/>
      <c r="N149"/>
      <c r="O149"/>
      <c r="P149"/>
      <c r="Q149"/>
      <c r="R149"/>
      <c r="S149"/>
      <c r="T149"/>
      <c r="U149"/>
      <c r="V149"/>
      <c r="W149"/>
      <c r="X149"/>
      <c r="Y149"/>
      <c r="Z149"/>
      <c r="AA149"/>
      <c r="AB149"/>
      <c r="AC149"/>
      <c r="AD149"/>
      <c r="AE149"/>
      <c r="AF149"/>
      <c r="AG149"/>
      <c r="AH149"/>
      <c r="AI149"/>
      <c r="AJ149"/>
      <c r="AK149"/>
      <c r="AL149"/>
      <c r="AM149"/>
    </row>
    <row r="150" spans="1:39" s="52" customFormat="1" ht="30" customHeight="1" x14ac:dyDescent="0.25">
      <c r="A150" s="71"/>
      <c r="B150" s="72"/>
      <c r="C150" s="9" t="s">
        <v>338</v>
      </c>
      <c r="D150" s="9">
        <v>625.29</v>
      </c>
      <c r="E150" s="9" t="s">
        <v>350</v>
      </c>
      <c r="F150" s="109" t="s">
        <v>360</v>
      </c>
      <c r="G150" s="110"/>
      <c r="H150" s="11">
        <v>0</v>
      </c>
      <c r="I150" s="11">
        <f t="shared" si="3"/>
        <v>625.29</v>
      </c>
      <c r="J150" s="111"/>
      <c r="K150" s="95"/>
      <c r="L150" s="95"/>
      <c r="M150"/>
      <c r="N150"/>
      <c r="O150"/>
      <c r="P150"/>
      <c r="Q150"/>
      <c r="R150"/>
      <c r="S150"/>
      <c r="T150"/>
      <c r="U150"/>
      <c r="V150"/>
      <c r="W150"/>
      <c r="X150"/>
      <c r="Y150"/>
      <c r="Z150"/>
      <c r="AA150"/>
      <c r="AB150"/>
      <c r="AC150"/>
      <c r="AD150"/>
      <c r="AE150"/>
      <c r="AF150"/>
      <c r="AG150"/>
      <c r="AH150"/>
      <c r="AI150"/>
      <c r="AJ150"/>
      <c r="AK150"/>
      <c r="AL150"/>
      <c r="AM150"/>
    </row>
    <row r="151" spans="1:39" s="52" customFormat="1" ht="30" customHeight="1" x14ac:dyDescent="0.25">
      <c r="A151" s="71"/>
      <c r="B151" s="72"/>
      <c r="C151" s="9" t="s">
        <v>339</v>
      </c>
      <c r="D151" s="9">
        <v>20.7</v>
      </c>
      <c r="E151" s="9" t="s">
        <v>351</v>
      </c>
      <c r="F151" s="109" t="s">
        <v>355</v>
      </c>
      <c r="G151" s="110"/>
      <c r="H151" s="11">
        <v>0</v>
      </c>
      <c r="I151" s="11">
        <v>0</v>
      </c>
      <c r="J151" s="111"/>
      <c r="K151" s="95"/>
      <c r="L151" s="95"/>
      <c r="M151"/>
      <c r="N151"/>
      <c r="O151"/>
      <c r="P151"/>
      <c r="Q151"/>
      <c r="R151"/>
      <c r="S151"/>
      <c r="T151"/>
      <c r="U151"/>
      <c r="V151"/>
      <c r="W151"/>
      <c r="X151"/>
      <c r="Y151"/>
      <c r="Z151"/>
      <c r="AA151"/>
      <c r="AB151"/>
      <c r="AC151"/>
      <c r="AD151"/>
      <c r="AE151"/>
      <c r="AF151"/>
      <c r="AG151"/>
      <c r="AH151"/>
      <c r="AI151"/>
      <c r="AJ151"/>
      <c r="AK151"/>
      <c r="AL151"/>
      <c r="AM151"/>
    </row>
    <row r="152" spans="1:39" s="52" customFormat="1" ht="30" hidden="1" customHeight="1" x14ac:dyDescent="0.25">
      <c r="A152" s="71"/>
      <c r="B152" s="72"/>
      <c r="C152" s="9"/>
      <c r="D152" s="186"/>
      <c r="E152" s="9"/>
      <c r="F152" s="109"/>
      <c r="G152" s="110"/>
      <c r="H152" s="11"/>
      <c r="I152" s="11"/>
      <c r="J152" s="111"/>
      <c r="K152" s="95"/>
      <c r="L152" s="95"/>
      <c r="M152"/>
      <c r="N152"/>
      <c r="O152"/>
      <c r="P152"/>
      <c r="Q152"/>
      <c r="R152"/>
      <c r="S152"/>
      <c r="T152"/>
      <c r="U152"/>
      <c r="V152"/>
      <c r="W152"/>
      <c r="X152"/>
      <c r="Y152"/>
      <c r="Z152"/>
      <c r="AA152"/>
      <c r="AB152"/>
      <c r="AC152"/>
      <c r="AD152"/>
      <c r="AE152"/>
      <c r="AF152"/>
      <c r="AG152"/>
      <c r="AH152"/>
      <c r="AI152"/>
      <c r="AJ152"/>
      <c r="AK152"/>
      <c r="AL152"/>
      <c r="AM152"/>
    </row>
    <row r="153" spans="1:39" s="52" customFormat="1" ht="30" customHeight="1" x14ac:dyDescent="0.25">
      <c r="A153" s="71"/>
      <c r="B153" s="72"/>
      <c r="C153" s="9" t="s">
        <v>341</v>
      </c>
      <c r="D153" s="186">
        <v>5277.25</v>
      </c>
      <c r="E153" s="9" t="s">
        <v>386</v>
      </c>
      <c r="F153" s="109" t="s">
        <v>360</v>
      </c>
      <c r="G153" s="110"/>
      <c r="H153" s="11">
        <v>0</v>
      </c>
      <c r="I153" s="11">
        <f>D153</f>
        <v>5277.25</v>
      </c>
      <c r="J153" s="111"/>
      <c r="K153" s="95"/>
      <c r="L153" s="95"/>
      <c r="M153"/>
      <c r="N153"/>
      <c r="O153"/>
      <c r="P153"/>
      <c r="Q153"/>
      <c r="R153"/>
      <c r="S153"/>
      <c r="T153"/>
      <c r="U153"/>
      <c r="V153"/>
      <c r="W153"/>
      <c r="X153"/>
      <c r="Y153"/>
      <c r="Z153"/>
      <c r="AA153"/>
      <c r="AB153"/>
      <c r="AC153"/>
      <c r="AD153"/>
      <c r="AE153"/>
      <c r="AF153"/>
      <c r="AG153"/>
      <c r="AH153"/>
      <c r="AI153"/>
      <c r="AJ153"/>
      <c r="AK153"/>
      <c r="AL153"/>
      <c r="AM153"/>
    </row>
    <row r="154" spans="1:39" s="52" customFormat="1" ht="30" customHeight="1" x14ac:dyDescent="0.25">
      <c r="A154" s="71"/>
      <c r="B154" s="72"/>
      <c r="C154" s="9" t="s">
        <v>342</v>
      </c>
      <c r="D154" s="186">
        <v>4030.74</v>
      </c>
      <c r="E154" s="9" t="s">
        <v>352</v>
      </c>
      <c r="F154" s="109" t="s">
        <v>355</v>
      </c>
      <c r="G154" s="110"/>
      <c r="H154" s="11">
        <v>0</v>
      </c>
      <c r="I154" s="11">
        <v>0</v>
      </c>
      <c r="J154" s="111"/>
      <c r="K154" s="95"/>
      <c r="L154" s="95"/>
      <c r="M154"/>
      <c r="N154"/>
      <c r="O154"/>
      <c r="P154"/>
      <c r="Q154"/>
      <c r="R154"/>
      <c r="S154"/>
      <c r="T154"/>
      <c r="U154"/>
      <c r="V154"/>
      <c r="W154"/>
      <c r="X154"/>
      <c r="Y154"/>
      <c r="Z154"/>
      <c r="AA154"/>
      <c r="AB154"/>
      <c r="AC154"/>
      <c r="AD154"/>
      <c r="AE154"/>
      <c r="AF154"/>
      <c r="AG154"/>
      <c r="AH154"/>
      <c r="AI154"/>
      <c r="AJ154"/>
      <c r="AK154"/>
      <c r="AL154"/>
      <c r="AM154"/>
    </row>
    <row r="155" spans="1:39" s="52" customFormat="1" ht="30" customHeight="1" x14ac:dyDescent="0.25">
      <c r="A155" s="71"/>
      <c r="B155" s="72"/>
      <c r="C155" s="9" t="s">
        <v>343</v>
      </c>
      <c r="D155" s="9">
        <v>808.21</v>
      </c>
      <c r="E155" s="9" t="s">
        <v>352</v>
      </c>
      <c r="F155" s="109" t="s">
        <v>355</v>
      </c>
      <c r="G155" s="110"/>
      <c r="H155" s="11">
        <v>0</v>
      </c>
      <c r="I155" s="11">
        <v>0</v>
      </c>
      <c r="J155" s="111"/>
      <c r="K155" s="95"/>
      <c r="L155" s="95"/>
      <c r="M155"/>
      <c r="N155"/>
      <c r="O155"/>
      <c r="P155"/>
      <c r="Q155"/>
      <c r="R155"/>
      <c r="S155"/>
      <c r="T155"/>
      <c r="U155"/>
      <c r="V155"/>
      <c r="W155"/>
      <c r="X155"/>
      <c r="Y155"/>
      <c r="Z155"/>
      <c r="AA155"/>
      <c r="AB155"/>
      <c r="AC155"/>
      <c r="AD155"/>
      <c r="AE155"/>
      <c r="AF155"/>
      <c r="AG155"/>
      <c r="AH155"/>
      <c r="AI155"/>
      <c r="AJ155"/>
      <c r="AK155"/>
      <c r="AL155"/>
      <c r="AM155"/>
    </row>
    <row r="156" spans="1:39" s="52" customFormat="1" ht="30" hidden="1" customHeight="1" x14ac:dyDescent="0.25">
      <c r="A156" s="71"/>
      <c r="B156" s="72"/>
      <c r="C156" s="9"/>
      <c r="D156" s="9"/>
      <c r="E156" s="9"/>
      <c r="F156" s="109"/>
      <c r="G156" s="110"/>
      <c r="H156" s="11"/>
      <c r="I156" s="11"/>
      <c r="J156" s="111"/>
      <c r="K156" s="95"/>
      <c r="L156" s="95"/>
      <c r="M156"/>
      <c r="N156"/>
      <c r="O156"/>
      <c r="P156"/>
      <c r="Q156"/>
      <c r="R156"/>
      <c r="S156"/>
      <c r="T156"/>
      <c r="U156"/>
      <c r="V156"/>
      <c r="W156"/>
      <c r="X156"/>
      <c r="Y156"/>
      <c r="Z156"/>
      <c r="AA156"/>
      <c r="AB156"/>
      <c r="AC156"/>
      <c r="AD156"/>
      <c r="AE156"/>
      <c r="AF156"/>
      <c r="AG156"/>
      <c r="AH156"/>
      <c r="AI156"/>
      <c r="AJ156"/>
      <c r="AK156"/>
      <c r="AL156"/>
      <c r="AM156"/>
    </row>
    <row r="157" spans="1:39" s="52" customFormat="1" ht="30" hidden="1" customHeight="1" x14ac:dyDescent="0.25">
      <c r="A157" s="71"/>
      <c r="B157" s="72"/>
      <c r="C157" s="9"/>
      <c r="D157" s="9"/>
      <c r="E157" s="9"/>
      <c r="F157" s="109"/>
      <c r="G157" s="110"/>
      <c r="H157" s="11"/>
      <c r="I157" s="11"/>
      <c r="J157" s="111"/>
      <c r="K157" s="95"/>
      <c r="L157" s="95"/>
      <c r="M157"/>
      <c r="N157"/>
      <c r="O157"/>
      <c r="P157"/>
      <c r="Q157"/>
      <c r="R157"/>
      <c r="S157"/>
      <c r="T157"/>
      <c r="U157"/>
      <c r="V157"/>
      <c r="W157"/>
      <c r="X157"/>
      <c r="Y157"/>
      <c r="Z157"/>
      <c r="AA157"/>
      <c r="AB157"/>
      <c r="AC157"/>
      <c r="AD157"/>
      <c r="AE157"/>
      <c r="AF157"/>
      <c r="AG157"/>
      <c r="AH157"/>
      <c r="AI157"/>
      <c r="AJ157"/>
      <c r="AK157"/>
      <c r="AL157"/>
      <c r="AM157"/>
    </row>
    <row r="158" spans="1:39" s="52" customFormat="1" ht="30" customHeight="1" x14ac:dyDescent="0.25">
      <c r="A158" s="71"/>
      <c r="B158" s="72"/>
      <c r="C158" s="9" t="s">
        <v>375</v>
      </c>
      <c r="D158" s="9">
        <v>1.99</v>
      </c>
      <c r="E158" s="9" t="s">
        <v>346</v>
      </c>
      <c r="F158" s="109" t="s">
        <v>360</v>
      </c>
      <c r="G158" s="110"/>
      <c r="H158" s="11">
        <v>0</v>
      </c>
      <c r="I158" s="11">
        <f>D158</f>
        <v>1.99</v>
      </c>
      <c r="J158" s="111"/>
      <c r="K158" s="95"/>
      <c r="L158" s="95"/>
      <c r="M158"/>
      <c r="N158"/>
      <c r="O158"/>
      <c r="P158"/>
      <c r="Q158"/>
      <c r="R158"/>
      <c r="S158"/>
      <c r="T158"/>
      <c r="U158"/>
      <c r="V158"/>
      <c r="W158"/>
      <c r="X158"/>
      <c r="Y158"/>
      <c r="Z158"/>
      <c r="AA158"/>
      <c r="AB158"/>
      <c r="AC158"/>
      <c r="AD158"/>
      <c r="AE158"/>
      <c r="AF158"/>
      <c r="AG158"/>
      <c r="AH158"/>
      <c r="AI158"/>
      <c r="AJ158"/>
      <c r="AK158"/>
      <c r="AL158"/>
      <c r="AM158"/>
    </row>
    <row r="159" spans="1:39" s="52" customFormat="1" ht="30" customHeight="1" x14ac:dyDescent="0.25">
      <c r="A159" s="71"/>
      <c r="B159" s="72"/>
      <c r="C159" s="9" t="s">
        <v>374</v>
      </c>
      <c r="D159" s="9">
        <v>589.57000000000005</v>
      </c>
      <c r="E159" s="9" t="s">
        <v>345</v>
      </c>
      <c r="F159" s="109" t="s">
        <v>360</v>
      </c>
      <c r="G159" s="110"/>
      <c r="H159" s="11">
        <v>0</v>
      </c>
      <c r="I159" s="11">
        <f t="shared" ref="I159:I170" si="4">D159</f>
        <v>589.57000000000005</v>
      </c>
      <c r="J159" s="111"/>
      <c r="K159" s="95"/>
      <c r="L159" s="95"/>
      <c r="M159"/>
      <c r="N159"/>
      <c r="O159"/>
      <c r="P159"/>
      <c r="Q159"/>
      <c r="R159"/>
      <c r="S159"/>
      <c r="T159"/>
      <c r="U159"/>
      <c r="V159"/>
      <c r="W159"/>
      <c r="X159"/>
      <c r="Y159"/>
      <c r="Z159"/>
      <c r="AA159"/>
      <c r="AB159"/>
      <c r="AC159"/>
      <c r="AD159"/>
      <c r="AE159"/>
      <c r="AF159"/>
      <c r="AG159"/>
      <c r="AH159"/>
      <c r="AI159"/>
      <c r="AJ159"/>
      <c r="AK159"/>
      <c r="AL159"/>
      <c r="AM159"/>
    </row>
    <row r="160" spans="1:39" s="52" customFormat="1" ht="30" customHeight="1" x14ac:dyDescent="0.25">
      <c r="A160" s="71"/>
      <c r="B160" s="72"/>
      <c r="C160" s="9" t="s">
        <v>376</v>
      </c>
      <c r="D160" s="9">
        <v>18.96</v>
      </c>
      <c r="E160" s="9" t="s">
        <v>345</v>
      </c>
      <c r="F160" s="109" t="s">
        <v>360</v>
      </c>
      <c r="G160" s="110"/>
      <c r="H160" s="11">
        <v>0</v>
      </c>
      <c r="I160" s="11">
        <f t="shared" si="4"/>
        <v>18.96</v>
      </c>
      <c r="J160" s="111"/>
      <c r="K160" s="95"/>
      <c r="L160" s="95"/>
      <c r="M160"/>
      <c r="N160"/>
      <c r="O160"/>
      <c r="P160"/>
      <c r="Q160"/>
      <c r="R160"/>
      <c r="S160"/>
      <c r="T160"/>
      <c r="U160"/>
      <c r="V160"/>
      <c r="W160"/>
      <c r="X160"/>
      <c r="Y160"/>
      <c r="Z160"/>
      <c r="AA160"/>
      <c r="AB160"/>
      <c r="AC160"/>
      <c r="AD160"/>
      <c r="AE160"/>
      <c r="AF160"/>
      <c r="AG160"/>
      <c r="AH160"/>
      <c r="AI160"/>
      <c r="AJ160"/>
      <c r="AK160"/>
      <c r="AL160"/>
      <c r="AM160"/>
    </row>
    <row r="161" spans="1:39" s="52" customFormat="1" ht="30" hidden="1" customHeight="1" x14ac:dyDescent="0.25">
      <c r="A161" s="71"/>
      <c r="B161" s="72"/>
      <c r="C161" s="9"/>
      <c r="D161" s="9"/>
      <c r="E161" s="9"/>
      <c r="F161" s="109"/>
      <c r="G161" s="110"/>
      <c r="H161" s="11"/>
      <c r="I161" s="11"/>
      <c r="J161" s="111"/>
      <c r="K161" s="95"/>
      <c r="L161" s="95"/>
      <c r="M161"/>
      <c r="N161"/>
      <c r="O161"/>
      <c r="P161"/>
      <c r="Q161"/>
      <c r="R161"/>
      <c r="S161"/>
      <c r="T161"/>
      <c r="U161"/>
      <c r="V161"/>
      <c r="W161"/>
      <c r="X161"/>
      <c r="Y161"/>
      <c r="Z161"/>
      <c r="AA161"/>
      <c r="AB161"/>
      <c r="AC161"/>
      <c r="AD161"/>
      <c r="AE161"/>
      <c r="AF161"/>
      <c r="AG161"/>
      <c r="AH161"/>
      <c r="AI161"/>
      <c r="AJ161"/>
      <c r="AK161"/>
      <c r="AL161"/>
      <c r="AM161"/>
    </row>
    <row r="162" spans="1:39" s="52" customFormat="1" ht="30" customHeight="1" x14ac:dyDescent="0.25">
      <c r="A162" s="71"/>
      <c r="B162" s="72"/>
      <c r="C162" s="9" t="s">
        <v>378</v>
      </c>
      <c r="D162" s="9">
        <v>9.2899999999999991</v>
      </c>
      <c r="E162" s="9" t="s">
        <v>345</v>
      </c>
      <c r="F162" s="109" t="s">
        <v>360</v>
      </c>
      <c r="G162" s="110"/>
      <c r="H162" s="11">
        <v>0</v>
      </c>
      <c r="I162" s="11">
        <f t="shared" si="4"/>
        <v>9.2899999999999991</v>
      </c>
      <c r="J162" s="111"/>
      <c r="K162" s="95"/>
      <c r="L162" s="95"/>
      <c r="M162"/>
      <c r="N162"/>
      <c r="O162"/>
      <c r="P162"/>
      <c r="Q162"/>
      <c r="R162"/>
      <c r="S162"/>
      <c r="T162"/>
      <c r="U162"/>
      <c r="V162"/>
      <c r="W162"/>
      <c r="X162"/>
      <c r="Y162"/>
      <c r="Z162"/>
      <c r="AA162"/>
      <c r="AB162"/>
      <c r="AC162"/>
      <c r="AD162"/>
      <c r="AE162"/>
      <c r="AF162"/>
      <c r="AG162"/>
      <c r="AH162"/>
      <c r="AI162"/>
      <c r="AJ162"/>
      <c r="AK162"/>
      <c r="AL162"/>
      <c r="AM162"/>
    </row>
    <row r="163" spans="1:39" s="52" customFormat="1" ht="30" customHeight="1" x14ac:dyDescent="0.25">
      <c r="A163" s="71"/>
      <c r="B163" s="72"/>
      <c r="C163" s="9" t="s">
        <v>379</v>
      </c>
      <c r="D163" s="9">
        <v>23.18</v>
      </c>
      <c r="E163" s="9" t="s">
        <v>345</v>
      </c>
      <c r="F163" s="109" t="s">
        <v>360</v>
      </c>
      <c r="G163" s="110"/>
      <c r="H163" s="11">
        <v>0</v>
      </c>
      <c r="I163" s="11">
        <f t="shared" si="4"/>
        <v>23.18</v>
      </c>
      <c r="J163" s="111"/>
      <c r="K163" s="95"/>
      <c r="L163" s="95"/>
      <c r="M163"/>
      <c r="N163"/>
      <c r="O163"/>
      <c r="P163"/>
      <c r="Q163"/>
      <c r="R163"/>
      <c r="S163"/>
      <c r="T163"/>
      <c r="U163"/>
      <c r="V163"/>
      <c r="W163"/>
      <c r="X163"/>
      <c r="Y163"/>
      <c r="Z163"/>
      <c r="AA163"/>
      <c r="AB163"/>
      <c r="AC163"/>
      <c r="AD163"/>
      <c r="AE163"/>
      <c r="AF163"/>
      <c r="AG163"/>
      <c r="AH163"/>
      <c r="AI163"/>
      <c r="AJ163"/>
      <c r="AK163"/>
      <c r="AL163"/>
      <c r="AM163"/>
    </row>
    <row r="164" spans="1:39" s="52" customFormat="1" ht="30" customHeight="1" x14ac:dyDescent="0.25">
      <c r="A164" s="71"/>
      <c r="B164" s="72"/>
      <c r="C164" s="9" t="s">
        <v>380</v>
      </c>
      <c r="D164" s="9">
        <v>4.8</v>
      </c>
      <c r="E164" s="9" t="s">
        <v>345</v>
      </c>
      <c r="F164" s="109" t="s">
        <v>360</v>
      </c>
      <c r="G164" s="110"/>
      <c r="H164" s="11">
        <v>0</v>
      </c>
      <c r="I164" s="11">
        <f t="shared" si="4"/>
        <v>4.8</v>
      </c>
      <c r="J164" s="111"/>
      <c r="K164" s="95"/>
      <c r="L164" s="95"/>
      <c r="M164"/>
      <c r="N164"/>
      <c r="O164"/>
      <c r="P164"/>
      <c r="Q164"/>
      <c r="R164"/>
      <c r="S164"/>
      <c r="T164"/>
      <c r="U164"/>
      <c r="V164"/>
      <c r="W164"/>
      <c r="X164"/>
      <c r="Y164"/>
      <c r="Z164"/>
      <c r="AA164"/>
      <c r="AB164"/>
      <c r="AC164"/>
      <c r="AD164"/>
      <c r="AE164"/>
      <c r="AF164"/>
      <c r="AG164"/>
      <c r="AH164"/>
      <c r="AI164"/>
      <c r="AJ164"/>
      <c r="AK164"/>
      <c r="AL164"/>
      <c r="AM164"/>
    </row>
    <row r="165" spans="1:39" s="52" customFormat="1" ht="30" customHeight="1" x14ac:dyDescent="0.25">
      <c r="A165" s="71"/>
      <c r="B165" s="72"/>
      <c r="C165" s="9" t="s">
        <v>381</v>
      </c>
      <c r="D165" s="9">
        <v>1.63</v>
      </c>
      <c r="E165" s="9" t="s">
        <v>345</v>
      </c>
      <c r="F165" s="109" t="s">
        <v>360</v>
      </c>
      <c r="G165" s="110"/>
      <c r="H165" s="11">
        <v>0</v>
      </c>
      <c r="I165" s="11">
        <f t="shared" si="4"/>
        <v>1.63</v>
      </c>
      <c r="J165" s="111"/>
      <c r="K165" s="95"/>
      <c r="L165" s="95"/>
      <c r="M165"/>
      <c r="N165"/>
      <c r="O165"/>
      <c r="P165"/>
      <c r="Q165"/>
      <c r="R165"/>
      <c r="S165"/>
      <c r="T165"/>
      <c r="U165"/>
      <c r="V165"/>
      <c r="W165"/>
      <c r="X165"/>
      <c r="Y165"/>
      <c r="Z165"/>
      <c r="AA165"/>
      <c r="AB165"/>
      <c r="AC165"/>
      <c r="AD165"/>
      <c r="AE165"/>
      <c r="AF165"/>
      <c r="AG165"/>
      <c r="AH165"/>
      <c r="AI165"/>
      <c r="AJ165"/>
      <c r="AK165"/>
      <c r="AL165"/>
      <c r="AM165"/>
    </row>
    <row r="166" spans="1:39" s="52" customFormat="1" ht="30" customHeight="1" x14ac:dyDescent="0.25">
      <c r="A166" s="71"/>
      <c r="B166" s="72"/>
      <c r="C166" s="9" t="s">
        <v>382</v>
      </c>
      <c r="D166" s="9">
        <v>424</v>
      </c>
      <c r="E166" s="9" t="s">
        <v>345</v>
      </c>
      <c r="F166" s="109" t="s">
        <v>387</v>
      </c>
      <c r="G166" s="110"/>
      <c r="H166" s="11">
        <v>0</v>
      </c>
      <c r="I166" s="11">
        <f t="shared" si="4"/>
        <v>424</v>
      </c>
      <c r="J166" s="111"/>
      <c r="K166" s="95"/>
      <c r="L166" s="95"/>
      <c r="M166"/>
      <c r="N166"/>
      <c r="O166"/>
      <c r="P166"/>
      <c r="Q166"/>
      <c r="R166"/>
      <c r="S166"/>
      <c r="T166"/>
      <c r="U166"/>
      <c r="V166"/>
      <c r="W166"/>
      <c r="X166"/>
      <c r="Y166"/>
      <c r="Z166"/>
      <c r="AA166"/>
      <c r="AB166"/>
      <c r="AC166"/>
      <c r="AD166"/>
      <c r="AE166"/>
      <c r="AF166"/>
      <c r="AG166"/>
      <c r="AH166"/>
      <c r="AI166"/>
      <c r="AJ166"/>
      <c r="AK166"/>
      <c r="AL166"/>
      <c r="AM166"/>
    </row>
    <row r="167" spans="1:39" s="52" customFormat="1" ht="30" customHeight="1" x14ac:dyDescent="0.25">
      <c r="A167" s="71"/>
      <c r="B167" s="72"/>
      <c r="C167" s="9" t="s">
        <v>339</v>
      </c>
      <c r="D167" s="9">
        <v>93.93</v>
      </c>
      <c r="E167" s="9" t="s">
        <v>345</v>
      </c>
      <c r="F167" s="109" t="s">
        <v>360</v>
      </c>
      <c r="G167" s="110"/>
      <c r="H167" s="11">
        <v>0</v>
      </c>
      <c r="I167" s="11">
        <f t="shared" si="4"/>
        <v>93.93</v>
      </c>
      <c r="J167" s="111"/>
      <c r="K167" s="95"/>
      <c r="L167" s="95"/>
      <c r="M167"/>
      <c r="N167"/>
      <c r="O167"/>
      <c r="P167"/>
      <c r="Q167"/>
      <c r="R167"/>
      <c r="S167"/>
      <c r="T167"/>
      <c r="U167"/>
      <c r="V167"/>
      <c r="W167"/>
      <c r="X167"/>
      <c r="Y167"/>
      <c r="Z167"/>
      <c r="AA167"/>
      <c r="AB167"/>
      <c r="AC167"/>
      <c r="AD167"/>
      <c r="AE167"/>
      <c r="AF167"/>
      <c r="AG167"/>
      <c r="AH167"/>
      <c r="AI167"/>
      <c r="AJ167"/>
      <c r="AK167"/>
      <c r="AL167"/>
      <c r="AM167"/>
    </row>
    <row r="168" spans="1:39" s="52" customFormat="1" ht="30" customHeight="1" x14ac:dyDescent="0.25">
      <c r="A168" s="71"/>
      <c r="B168" s="72"/>
      <c r="C168" s="9" t="s">
        <v>383</v>
      </c>
      <c r="D168" s="9">
        <v>4.78</v>
      </c>
      <c r="E168" s="9" t="s">
        <v>345</v>
      </c>
      <c r="F168" s="109" t="s">
        <v>360</v>
      </c>
      <c r="G168" s="110"/>
      <c r="H168" s="11">
        <v>0</v>
      </c>
      <c r="I168" s="11">
        <f t="shared" si="4"/>
        <v>4.78</v>
      </c>
      <c r="J168" s="111"/>
      <c r="K168" s="95"/>
      <c r="L168" s="95"/>
      <c r="M168"/>
      <c r="N168"/>
      <c r="O168"/>
      <c r="P168"/>
      <c r="Q168"/>
      <c r="R168"/>
      <c r="S168"/>
      <c r="T168"/>
      <c r="U168"/>
      <c r="V168"/>
      <c r="W168"/>
      <c r="X168"/>
      <c r="Y168"/>
      <c r="Z168"/>
      <c r="AA168"/>
      <c r="AB168"/>
      <c r="AC168"/>
      <c r="AD168"/>
      <c r="AE168"/>
      <c r="AF168"/>
      <c r="AG168"/>
      <c r="AH168"/>
      <c r="AI168"/>
      <c r="AJ168"/>
      <c r="AK168"/>
      <c r="AL168"/>
      <c r="AM168"/>
    </row>
    <row r="169" spans="1:39" s="52" customFormat="1" ht="30" customHeight="1" x14ac:dyDescent="0.25">
      <c r="A169" s="71"/>
      <c r="B169" s="72"/>
      <c r="C169" s="9" t="s">
        <v>384</v>
      </c>
      <c r="D169" s="9">
        <v>0.13</v>
      </c>
      <c r="E169" s="9" t="s">
        <v>345</v>
      </c>
      <c r="F169" s="109" t="s">
        <v>360</v>
      </c>
      <c r="G169" s="110"/>
      <c r="H169" s="11">
        <v>0</v>
      </c>
      <c r="I169" s="11">
        <f t="shared" si="4"/>
        <v>0.13</v>
      </c>
      <c r="J169" s="111"/>
      <c r="K169" s="95"/>
      <c r="L169" s="95"/>
      <c r="M169"/>
      <c r="N169"/>
      <c r="O169"/>
      <c r="P169"/>
      <c r="Q169"/>
      <c r="R169"/>
      <c r="S169"/>
      <c r="T169"/>
      <c r="U169"/>
      <c r="V169"/>
      <c r="W169"/>
      <c r="X169"/>
      <c r="Y169"/>
      <c r="Z169"/>
      <c r="AA169"/>
      <c r="AB169"/>
      <c r="AC169"/>
      <c r="AD169"/>
      <c r="AE169"/>
      <c r="AF169"/>
      <c r="AG169"/>
      <c r="AH169"/>
      <c r="AI169"/>
      <c r="AJ169"/>
      <c r="AK169"/>
      <c r="AL169"/>
      <c r="AM169"/>
    </row>
    <row r="170" spans="1:39" s="52" customFormat="1" ht="30" customHeight="1" x14ac:dyDescent="0.25">
      <c r="A170" s="71"/>
      <c r="B170" s="72"/>
      <c r="C170" s="9" t="s">
        <v>385</v>
      </c>
      <c r="D170" s="9">
        <v>7.33</v>
      </c>
      <c r="E170" s="9" t="s">
        <v>345</v>
      </c>
      <c r="F170" s="109" t="s">
        <v>360</v>
      </c>
      <c r="G170" s="110"/>
      <c r="H170" s="11">
        <v>0</v>
      </c>
      <c r="I170" s="11">
        <f t="shared" si="4"/>
        <v>7.33</v>
      </c>
      <c r="J170" s="111"/>
      <c r="K170" s="95"/>
      <c r="L170" s="95"/>
      <c r="M170"/>
      <c r="N170"/>
      <c r="O170"/>
      <c r="P170"/>
      <c r="Q170"/>
      <c r="R170"/>
      <c r="S170"/>
      <c r="T170"/>
      <c r="U170"/>
      <c r="V170"/>
      <c r="W170"/>
      <c r="X170"/>
      <c r="Y170"/>
      <c r="Z170"/>
      <c r="AA170"/>
      <c r="AB170"/>
      <c r="AC170"/>
      <c r="AD170"/>
      <c r="AE170"/>
      <c r="AF170"/>
      <c r="AG170"/>
      <c r="AH170"/>
      <c r="AI170"/>
      <c r="AJ170"/>
      <c r="AK170"/>
      <c r="AL170"/>
      <c r="AM170"/>
    </row>
    <row r="171" spans="1:39" s="52" customFormat="1" ht="30" hidden="1" customHeight="1" x14ac:dyDescent="0.25">
      <c r="A171" s="71"/>
      <c r="B171" s="72"/>
      <c r="C171" s="9"/>
      <c r="D171" s="186"/>
      <c r="E171" s="9"/>
      <c r="F171" s="109"/>
      <c r="G171" s="110"/>
      <c r="H171" s="11"/>
      <c r="I171" s="11"/>
      <c r="J171" s="111"/>
      <c r="K171" s="95"/>
      <c r="L171" s="95"/>
      <c r="M171"/>
      <c r="N171"/>
      <c r="O171"/>
      <c r="P171"/>
      <c r="Q171"/>
      <c r="R171"/>
      <c r="S171"/>
      <c r="T171"/>
      <c r="U171"/>
      <c r="V171"/>
      <c r="W171"/>
      <c r="X171"/>
      <c r="Y171"/>
      <c r="Z171"/>
      <c r="AA171"/>
      <c r="AB171"/>
      <c r="AC171"/>
      <c r="AD171"/>
      <c r="AE171"/>
      <c r="AF171"/>
      <c r="AG171"/>
      <c r="AH171"/>
      <c r="AI171"/>
      <c r="AJ171"/>
      <c r="AK171"/>
      <c r="AL171"/>
      <c r="AM171"/>
    </row>
    <row r="172" spans="1:39" s="52" customFormat="1" ht="30" hidden="1" customHeight="1" x14ac:dyDescent="0.25">
      <c r="A172" s="71"/>
      <c r="B172" s="72"/>
      <c r="C172" s="9"/>
      <c r="D172" s="9"/>
      <c r="E172" s="9"/>
      <c r="F172" s="109"/>
      <c r="G172" s="110"/>
      <c r="H172" s="11"/>
      <c r="I172" s="11"/>
      <c r="J172" s="111"/>
      <c r="K172" s="95"/>
      <c r="L172" s="95"/>
      <c r="M172"/>
      <c r="N172"/>
      <c r="O172"/>
      <c r="P172"/>
      <c r="Q172"/>
      <c r="R172"/>
      <c r="S172"/>
      <c r="T172"/>
      <c r="U172"/>
      <c r="V172"/>
      <c r="W172"/>
      <c r="X172"/>
      <c r="Y172"/>
      <c r="Z172"/>
      <c r="AA172"/>
      <c r="AB172"/>
      <c r="AC172"/>
      <c r="AD172"/>
      <c r="AE172"/>
      <c r="AF172"/>
      <c r="AG172"/>
      <c r="AH172"/>
      <c r="AI172"/>
      <c r="AJ172"/>
      <c r="AK172"/>
      <c r="AL172"/>
      <c r="AM172"/>
    </row>
    <row r="173" spans="1:39" s="52" customFormat="1" ht="30" hidden="1" customHeight="1" x14ac:dyDescent="0.25">
      <c r="A173" s="71"/>
      <c r="B173" s="72"/>
      <c r="C173" s="9"/>
      <c r="D173" s="9"/>
      <c r="E173" s="9"/>
      <c r="F173" s="109"/>
      <c r="G173" s="110"/>
      <c r="H173" s="11"/>
      <c r="I173" s="11"/>
      <c r="J173" s="111"/>
      <c r="K173" s="95"/>
      <c r="L173" s="95"/>
      <c r="M173"/>
      <c r="N173"/>
      <c r="O173"/>
      <c r="P173"/>
      <c r="Q173"/>
      <c r="R173"/>
      <c r="S173"/>
      <c r="T173"/>
      <c r="U173"/>
      <c r="V173"/>
      <c r="W173"/>
      <c r="X173"/>
      <c r="Y173"/>
      <c r="Z173"/>
      <c r="AA173"/>
      <c r="AB173"/>
      <c r="AC173"/>
      <c r="AD173"/>
      <c r="AE173"/>
      <c r="AF173"/>
      <c r="AG173"/>
      <c r="AH173"/>
      <c r="AI173"/>
      <c r="AJ173"/>
      <c r="AK173"/>
      <c r="AL173"/>
      <c r="AM173"/>
    </row>
    <row r="174" spans="1:39" s="52" customFormat="1" ht="30" hidden="1" customHeight="1" x14ac:dyDescent="0.25">
      <c r="A174" s="71"/>
      <c r="B174" s="72"/>
      <c r="C174" s="9"/>
      <c r="D174" s="9"/>
      <c r="E174" s="9"/>
      <c r="F174" s="109"/>
      <c r="G174" s="110"/>
      <c r="H174" s="11"/>
      <c r="I174" s="11"/>
      <c r="J174" s="111"/>
      <c r="K174" s="95"/>
      <c r="L174" s="95"/>
      <c r="M174"/>
      <c r="N174"/>
      <c r="O174"/>
      <c r="P174"/>
      <c r="Q174"/>
      <c r="R174"/>
      <c r="S174"/>
      <c r="T174"/>
      <c r="U174"/>
      <c r="V174"/>
      <c r="W174"/>
      <c r="X174"/>
      <c r="Y174"/>
      <c r="Z174"/>
      <c r="AA174"/>
      <c r="AB174"/>
      <c r="AC174"/>
      <c r="AD174"/>
      <c r="AE174"/>
      <c r="AF174"/>
      <c r="AG174"/>
      <c r="AH174"/>
      <c r="AI174"/>
      <c r="AJ174"/>
      <c r="AK174"/>
      <c r="AL174"/>
      <c r="AM174"/>
    </row>
    <row r="175" spans="1:39" s="52" customFormat="1" ht="30" customHeight="1" x14ac:dyDescent="0.25">
      <c r="A175" s="71">
        <v>6</v>
      </c>
      <c r="B175" s="72" t="s">
        <v>173</v>
      </c>
      <c r="C175" s="9"/>
      <c r="D175" s="186"/>
      <c r="E175" s="9"/>
      <c r="F175" s="269"/>
      <c r="G175" s="270"/>
      <c r="H175" s="11"/>
      <c r="I175" s="11"/>
      <c r="J175" s="228"/>
      <c r="K175" s="300"/>
      <c r="L175" s="300"/>
      <c r="M175"/>
      <c r="N175"/>
      <c r="O175"/>
      <c r="P175"/>
      <c r="Q175"/>
      <c r="R175"/>
      <c r="S175"/>
      <c r="T175"/>
      <c r="U175"/>
      <c r="V175"/>
      <c r="W175"/>
      <c r="X175"/>
      <c r="Y175"/>
      <c r="Z175"/>
      <c r="AA175"/>
      <c r="AB175"/>
      <c r="AC175"/>
      <c r="AD175"/>
      <c r="AE175"/>
      <c r="AF175"/>
      <c r="AG175"/>
      <c r="AH175"/>
      <c r="AI175"/>
      <c r="AJ175"/>
      <c r="AK175"/>
      <c r="AL175"/>
      <c r="AM175"/>
    </row>
    <row r="176" spans="1:39" s="52" customFormat="1" ht="30" customHeight="1" x14ac:dyDescent="0.25">
      <c r="A176" s="71">
        <v>7</v>
      </c>
      <c r="B176" s="72" t="s">
        <v>174</v>
      </c>
      <c r="C176" s="9"/>
      <c r="D176" s="186"/>
      <c r="E176" s="9"/>
      <c r="F176" s="269"/>
      <c r="G176" s="270"/>
      <c r="H176" s="11"/>
      <c r="I176" s="11"/>
      <c r="J176" s="228"/>
      <c r="K176" s="300"/>
      <c r="L176" s="300"/>
      <c r="M176"/>
      <c r="N176"/>
      <c r="O176"/>
      <c r="P176"/>
      <c r="Q176"/>
      <c r="R176"/>
      <c r="S176"/>
      <c r="T176"/>
      <c r="U176"/>
      <c r="V176"/>
      <c r="W176"/>
      <c r="X176"/>
      <c r="Y176"/>
      <c r="Z176"/>
      <c r="AA176"/>
      <c r="AB176"/>
      <c r="AC176"/>
      <c r="AD176"/>
      <c r="AE176"/>
      <c r="AF176"/>
      <c r="AG176"/>
      <c r="AH176"/>
      <c r="AI176"/>
      <c r="AJ176"/>
      <c r="AK176"/>
      <c r="AL176"/>
      <c r="AM176"/>
    </row>
    <row r="177" spans="1:47" s="52" customFormat="1" ht="30" customHeight="1" x14ac:dyDescent="0.25">
      <c r="A177" s="71">
        <v>8</v>
      </c>
      <c r="B177" s="72" t="s">
        <v>175</v>
      </c>
      <c r="C177" s="9" t="s">
        <v>404</v>
      </c>
      <c r="D177" s="187">
        <v>691350</v>
      </c>
      <c r="E177" s="9" t="s">
        <v>344</v>
      </c>
      <c r="F177" s="109" t="s">
        <v>405</v>
      </c>
      <c r="G177" s="110"/>
      <c r="H177" s="11">
        <v>0</v>
      </c>
      <c r="I177" s="11">
        <f>D177</f>
        <v>691350</v>
      </c>
      <c r="J177" s="228"/>
      <c r="K177" s="300"/>
      <c r="L177" s="300"/>
      <c r="M177"/>
      <c r="N177"/>
      <c r="O177"/>
      <c r="P177"/>
      <c r="Q177"/>
      <c r="R177"/>
      <c r="S177"/>
      <c r="T177"/>
      <c r="U177"/>
      <c r="V177"/>
      <c r="W177"/>
      <c r="X177"/>
      <c r="Y177"/>
      <c r="Z177"/>
      <c r="AA177"/>
      <c r="AB177"/>
      <c r="AC177"/>
      <c r="AD177"/>
      <c r="AE177"/>
      <c r="AF177"/>
      <c r="AG177"/>
      <c r="AH177"/>
      <c r="AI177"/>
      <c r="AJ177"/>
      <c r="AK177"/>
      <c r="AL177"/>
      <c r="AM177"/>
    </row>
    <row r="178" spans="1:47" s="52" customFormat="1" ht="30" customHeight="1" x14ac:dyDescent="0.25">
      <c r="A178" s="71"/>
      <c r="B178" s="72"/>
      <c r="C178" s="9" t="s">
        <v>406</v>
      </c>
      <c r="D178" s="9">
        <v>625.25</v>
      </c>
      <c r="E178" s="9" t="s">
        <v>344</v>
      </c>
      <c r="F178" s="109" t="s">
        <v>355</v>
      </c>
      <c r="G178" s="110"/>
      <c r="H178" s="11">
        <v>0</v>
      </c>
      <c r="I178" s="11">
        <v>0</v>
      </c>
      <c r="J178" s="111"/>
      <c r="K178" s="95"/>
      <c r="L178" s="95"/>
      <c r="M178"/>
      <c r="N178"/>
      <c r="O178"/>
      <c r="P178"/>
      <c r="Q178"/>
      <c r="R178"/>
      <c r="S178"/>
      <c r="T178"/>
      <c r="U178"/>
      <c r="V178"/>
      <c r="W178"/>
      <c r="X178"/>
      <c r="Y178"/>
      <c r="Z178"/>
      <c r="AA178"/>
      <c r="AB178"/>
      <c r="AC178"/>
      <c r="AD178"/>
      <c r="AE178"/>
      <c r="AF178"/>
      <c r="AG178"/>
      <c r="AH178"/>
      <c r="AI178"/>
      <c r="AJ178"/>
      <c r="AK178"/>
      <c r="AL178"/>
      <c r="AM178"/>
    </row>
    <row r="179" spans="1:47" s="52" customFormat="1" ht="30" customHeight="1" x14ac:dyDescent="0.25">
      <c r="A179" s="71"/>
      <c r="B179" s="72"/>
      <c r="C179" s="9" t="s">
        <v>407</v>
      </c>
      <c r="D179" s="9">
        <v>173.19</v>
      </c>
      <c r="E179" s="9" t="s">
        <v>408</v>
      </c>
      <c r="F179" s="109" t="s">
        <v>409</v>
      </c>
      <c r="G179" s="110"/>
      <c r="H179" s="11">
        <v>0</v>
      </c>
      <c r="I179" s="11">
        <v>0</v>
      </c>
      <c r="J179" s="111"/>
      <c r="K179" s="95"/>
      <c r="L179" s="95"/>
      <c r="M179"/>
      <c r="N179"/>
      <c r="O179"/>
      <c r="P179"/>
      <c r="Q179"/>
      <c r="R179"/>
      <c r="S179"/>
      <c r="T179"/>
      <c r="U179"/>
      <c r="V179"/>
      <c r="W179"/>
      <c r="X179"/>
      <c r="Y179"/>
      <c r="Z179"/>
      <c r="AA179"/>
      <c r="AB179"/>
      <c r="AC179"/>
      <c r="AD179"/>
      <c r="AE179"/>
      <c r="AF179"/>
      <c r="AG179"/>
      <c r="AH179"/>
      <c r="AI179"/>
      <c r="AJ179"/>
      <c r="AK179"/>
      <c r="AL179"/>
      <c r="AM179"/>
    </row>
    <row r="180" spans="1:47" s="52" customFormat="1" ht="30" customHeight="1" x14ac:dyDescent="0.25">
      <c r="A180" s="71"/>
      <c r="B180" s="72"/>
      <c r="C180" s="9" t="s">
        <v>410</v>
      </c>
      <c r="D180" s="186">
        <v>9852.84</v>
      </c>
      <c r="E180" s="9" t="s">
        <v>344</v>
      </c>
      <c r="F180" s="109" t="s">
        <v>409</v>
      </c>
      <c r="G180" s="110"/>
      <c r="H180" s="11">
        <v>0</v>
      </c>
      <c r="I180" s="11">
        <v>0</v>
      </c>
      <c r="J180" s="111"/>
      <c r="K180" s="95"/>
      <c r="L180" s="95"/>
      <c r="M180"/>
      <c r="N180"/>
      <c r="O180"/>
      <c r="P180"/>
      <c r="Q180"/>
      <c r="R180"/>
      <c r="S180"/>
      <c r="T180"/>
      <c r="U180"/>
      <c r="V180"/>
      <c r="W180"/>
      <c r="X180"/>
      <c r="Y180"/>
      <c r="Z180"/>
      <c r="AA180"/>
      <c r="AB180"/>
      <c r="AC180"/>
      <c r="AD180"/>
      <c r="AE180"/>
      <c r="AF180"/>
      <c r="AG180"/>
      <c r="AH180"/>
      <c r="AI180"/>
      <c r="AJ180"/>
      <c r="AK180"/>
      <c r="AL180"/>
      <c r="AM180"/>
    </row>
    <row r="181" spans="1:47" s="52" customFormat="1" ht="30" customHeight="1" x14ac:dyDescent="0.25">
      <c r="A181" s="71"/>
      <c r="B181" s="72"/>
      <c r="C181" s="9" t="s">
        <v>411</v>
      </c>
      <c r="D181" s="186">
        <v>21424.799999999999</v>
      </c>
      <c r="E181" s="9" t="s">
        <v>344</v>
      </c>
      <c r="F181" s="109" t="s">
        <v>412</v>
      </c>
      <c r="G181" s="110"/>
      <c r="H181" s="11">
        <v>0</v>
      </c>
      <c r="I181" s="11">
        <v>21425</v>
      </c>
      <c r="J181" s="111"/>
      <c r="K181" s="95"/>
      <c r="L181" s="95"/>
      <c r="M181"/>
      <c r="N181"/>
      <c r="O181"/>
      <c r="P181"/>
      <c r="Q181"/>
      <c r="R181"/>
      <c r="S181"/>
      <c r="T181"/>
      <c r="U181"/>
      <c r="V181"/>
      <c r="W181"/>
      <c r="X181"/>
      <c r="Y181"/>
      <c r="Z181"/>
      <c r="AA181"/>
      <c r="AB181"/>
      <c r="AC181"/>
      <c r="AD181"/>
      <c r="AE181"/>
      <c r="AF181"/>
      <c r="AG181"/>
      <c r="AH181"/>
      <c r="AI181"/>
      <c r="AJ181"/>
      <c r="AK181"/>
      <c r="AL181"/>
      <c r="AM181"/>
    </row>
    <row r="182" spans="1:47" s="52" customFormat="1" ht="30" customHeight="1" x14ac:dyDescent="0.25">
      <c r="A182" s="71"/>
      <c r="B182" s="72"/>
      <c r="C182" s="9" t="s">
        <v>413</v>
      </c>
      <c r="D182" s="186">
        <v>35.200000000000003</v>
      </c>
      <c r="E182" s="9" t="s">
        <v>414</v>
      </c>
      <c r="F182" s="109" t="s">
        <v>355</v>
      </c>
      <c r="G182" s="110"/>
      <c r="H182" s="11">
        <v>0</v>
      </c>
      <c r="I182" s="11">
        <v>0</v>
      </c>
      <c r="J182" s="111"/>
      <c r="K182" s="95"/>
      <c r="L182" s="95"/>
      <c r="M182"/>
      <c r="N182"/>
      <c r="O182"/>
      <c r="P182"/>
      <c r="Q182"/>
      <c r="R182"/>
      <c r="S182"/>
      <c r="T182"/>
      <c r="U182"/>
      <c r="V182"/>
      <c r="W182"/>
      <c r="X182"/>
      <c r="Y182"/>
      <c r="Z182"/>
      <c r="AA182"/>
      <c r="AB182"/>
      <c r="AC182"/>
      <c r="AD182"/>
      <c r="AE182"/>
      <c r="AF182"/>
      <c r="AG182"/>
      <c r="AH182"/>
      <c r="AI182"/>
      <c r="AJ182"/>
      <c r="AK182"/>
      <c r="AL182"/>
      <c r="AM182"/>
    </row>
    <row r="183" spans="1:47" s="52" customFormat="1" ht="30" customHeight="1" x14ac:dyDescent="0.25">
      <c r="A183" s="71"/>
      <c r="B183" s="72"/>
      <c r="C183" s="9" t="s">
        <v>415</v>
      </c>
      <c r="D183" s="186">
        <v>1603.08</v>
      </c>
      <c r="E183" s="9" t="s">
        <v>344</v>
      </c>
      <c r="F183" s="269" t="s">
        <v>409</v>
      </c>
      <c r="G183" s="270"/>
      <c r="H183" s="11">
        <v>0</v>
      </c>
      <c r="I183" s="11">
        <v>0</v>
      </c>
      <c r="J183" s="228"/>
      <c r="K183" s="300"/>
      <c r="L183" s="300"/>
      <c r="M183"/>
      <c r="N183"/>
      <c r="O183"/>
      <c r="P183"/>
      <c r="Q183"/>
      <c r="R183"/>
      <c r="S183"/>
      <c r="T183"/>
      <c r="U183"/>
      <c r="V183"/>
      <c r="W183"/>
      <c r="X183"/>
      <c r="Y183"/>
      <c r="Z183"/>
      <c r="AA183"/>
      <c r="AB183"/>
      <c r="AC183"/>
      <c r="AD183"/>
      <c r="AE183"/>
      <c r="AF183"/>
      <c r="AG183"/>
      <c r="AH183"/>
      <c r="AI183"/>
      <c r="AJ183"/>
      <c r="AK183"/>
      <c r="AL183"/>
      <c r="AM183"/>
    </row>
    <row r="184" spans="1:47" s="52" customFormat="1" ht="30" customHeight="1" x14ac:dyDescent="0.25">
      <c r="A184" s="329" t="s">
        <v>176</v>
      </c>
      <c r="B184" s="330"/>
      <c r="C184" s="64" t="s">
        <v>177</v>
      </c>
      <c r="D184" s="64" t="s">
        <v>233</v>
      </c>
      <c r="E184" s="129" t="s">
        <v>234</v>
      </c>
      <c r="F184" s="178" t="s">
        <v>180</v>
      </c>
      <c r="G184" s="178" t="s">
        <v>181</v>
      </c>
      <c r="H184" s="432"/>
      <c r="I184" s="302"/>
      <c r="J184" s="228"/>
      <c r="K184" s="300"/>
      <c r="L184" s="300"/>
      <c r="M184"/>
      <c r="N184"/>
      <c r="O184"/>
      <c r="P184"/>
      <c r="Q184"/>
      <c r="R184"/>
      <c r="S184"/>
      <c r="T184"/>
      <c r="U184"/>
      <c r="V184"/>
      <c r="W184"/>
      <c r="X184"/>
      <c r="Y184"/>
      <c r="Z184"/>
      <c r="AA184"/>
      <c r="AB184"/>
      <c r="AC184"/>
      <c r="AD184"/>
      <c r="AE184"/>
      <c r="AF184"/>
      <c r="AG184"/>
      <c r="AH184"/>
      <c r="AI184"/>
      <c r="AJ184"/>
      <c r="AK184"/>
      <c r="AL184"/>
      <c r="AM184"/>
    </row>
    <row r="185" spans="1:47" s="52" customFormat="1" ht="30" customHeight="1" x14ac:dyDescent="0.25">
      <c r="A185" s="71" t="s">
        <v>182</v>
      </c>
      <c r="B185" s="72" t="s">
        <v>183</v>
      </c>
      <c r="C185" s="9" t="s">
        <v>365</v>
      </c>
      <c r="D185" s="9">
        <v>27.5</v>
      </c>
      <c r="E185" s="9">
        <v>4</v>
      </c>
      <c r="F185" s="158">
        <v>675</v>
      </c>
      <c r="G185" s="158">
        <v>98</v>
      </c>
      <c r="H185" s="301"/>
      <c r="I185" s="302"/>
      <c r="J185" s="318" t="s">
        <v>184</v>
      </c>
      <c r="K185" s="319"/>
      <c r="L185" s="319"/>
      <c r="M185"/>
      <c r="N185"/>
      <c r="O185"/>
      <c r="P185"/>
      <c r="Q185"/>
      <c r="R185"/>
      <c r="S185"/>
      <c r="T185"/>
      <c r="U185"/>
      <c r="V185"/>
      <c r="W185"/>
      <c r="X185"/>
      <c r="Y185"/>
      <c r="Z185"/>
      <c r="AA185"/>
      <c r="AB185"/>
      <c r="AC185"/>
      <c r="AD185"/>
      <c r="AE185"/>
      <c r="AF185"/>
      <c r="AG185"/>
      <c r="AH185"/>
      <c r="AI185"/>
      <c r="AJ185"/>
      <c r="AK185"/>
      <c r="AL185"/>
      <c r="AM185"/>
    </row>
    <row r="186" spans="1:47" s="52" customFormat="1" ht="30" customHeight="1" x14ac:dyDescent="0.25">
      <c r="A186" s="71" t="s">
        <v>185</v>
      </c>
      <c r="B186" s="72" t="s">
        <v>186</v>
      </c>
      <c r="C186" s="9"/>
      <c r="D186" s="9"/>
      <c r="E186" s="9"/>
      <c r="F186" s="158"/>
      <c r="G186" s="158"/>
      <c r="H186" s="159"/>
      <c r="I186" s="134"/>
      <c r="J186" s="228"/>
      <c r="K186" s="300"/>
      <c r="L186" s="300"/>
      <c r="M186"/>
      <c r="N186"/>
      <c r="O186"/>
      <c r="P186"/>
      <c r="Q186"/>
      <c r="R186"/>
      <c r="S186"/>
      <c r="T186"/>
      <c r="U186"/>
      <c r="V186"/>
      <c r="W186"/>
      <c r="X186"/>
      <c r="Y186"/>
      <c r="Z186"/>
      <c r="AA186"/>
      <c r="AB186"/>
      <c r="AC186"/>
      <c r="AD186"/>
      <c r="AE186"/>
      <c r="AF186"/>
      <c r="AG186"/>
      <c r="AH186"/>
      <c r="AI186"/>
      <c r="AJ186"/>
      <c r="AK186"/>
      <c r="AL186"/>
      <c r="AM186"/>
    </row>
    <row r="187" spans="1:47" s="52" customFormat="1" ht="30" customHeight="1" x14ac:dyDescent="0.25">
      <c r="A187" s="71" t="s">
        <v>187</v>
      </c>
      <c r="B187" s="72" t="s">
        <v>188</v>
      </c>
      <c r="C187" s="9"/>
      <c r="D187" s="9"/>
      <c r="E187" s="9"/>
      <c r="F187" s="158"/>
      <c r="G187" s="158"/>
      <c r="H187" s="301"/>
      <c r="I187" s="302"/>
      <c r="J187" s="228"/>
      <c r="K187" s="300"/>
      <c r="L187" s="300"/>
      <c r="M187"/>
      <c r="N187"/>
      <c r="O187"/>
      <c r="P187"/>
      <c r="Q187"/>
      <c r="R187"/>
      <c r="S187"/>
      <c r="T187"/>
      <c r="U187"/>
      <c r="V187"/>
      <c r="W187"/>
      <c r="X187"/>
      <c r="Y187"/>
      <c r="Z187"/>
      <c r="AA187"/>
      <c r="AB187"/>
      <c r="AC187"/>
      <c r="AD187"/>
      <c r="AE187"/>
      <c r="AF187"/>
      <c r="AG187"/>
      <c r="AH187"/>
      <c r="AI187"/>
      <c r="AJ187"/>
      <c r="AK187"/>
      <c r="AL187"/>
      <c r="AM187"/>
    </row>
    <row r="188" spans="1:47" s="76" customFormat="1" ht="33" customHeight="1" x14ac:dyDescent="0.25">
      <c r="A188" s="52"/>
      <c r="B188" s="52"/>
      <c r="C188" s="74" t="s">
        <v>189</v>
      </c>
      <c r="D188" s="119">
        <f>SUM(D52:D183)+SUM(D185:D187)</f>
        <v>10085001.02</v>
      </c>
      <c r="E188" s="397"/>
      <c r="F188" s="398"/>
      <c r="G188" s="398"/>
      <c r="H188" s="121">
        <f>SUM(H52:H183)</f>
        <v>8139.29</v>
      </c>
      <c r="I188" s="121">
        <f>SUM(I52:I183)</f>
        <v>10009724.439999999</v>
      </c>
      <c r="J188"/>
      <c r="K188"/>
      <c r="L188"/>
      <c r="M188"/>
      <c r="N188"/>
      <c r="O188"/>
      <c r="P188"/>
      <c r="Q188"/>
      <c r="R188"/>
      <c r="S188"/>
      <c r="T188"/>
      <c r="U188"/>
      <c r="V188"/>
      <c r="W188"/>
      <c r="X188"/>
      <c r="Y188"/>
      <c r="Z188"/>
      <c r="AA188"/>
      <c r="AB188"/>
      <c r="AC188"/>
      <c r="AD188"/>
      <c r="AE188"/>
      <c r="AF188"/>
      <c r="AG188"/>
      <c r="AH188"/>
      <c r="AI188"/>
      <c r="AJ188"/>
      <c r="AK188"/>
    </row>
    <row r="189" spans="1:47" s="76" customFormat="1" ht="33" customHeight="1" thickBot="1" x14ac:dyDescent="0.3">
      <c r="A189" s="55"/>
      <c r="B189" s="55"/>
      <c r="C189" s="75" t="s">
        <v>190</v>
      </c>
      <c r="D189" s="120">
        <f>D188/$C$6</f>
        <v>4118.0077664352793</v>
      </c>
      <c r="E189" s="399"/>
      <c r="F189" s="399"/>
      <c r="G189" s="399"/>
      <c r="H189" s="122">
        <f t="shared" ref="H189:I189" si="5">H188/$C$6</f>
        <v>3.3235157207023276</v>
      </c>
      <c r="I189" s="122">
        <f t="shared" si="5"/>
        <v>4087.270085749285</v>
      </c>
      <c r="J189"/>
      <c r="K189"/>
      <c r="L189"/>
      <c r="M189"/>
      <c r="N189"/>
      <c r="O189"/>
      <c r="P189"/>
      <c r="Q189"/>
      <c r="R189"/>
      <c r="S189"/>
      <c r="T189"/>
      <c r="U189"/>
      <c r="V189"/>
      <c r="W189"/>
      <c r="X189"/>
      <c r="Y189"/>
      <c r="Z189"/>
      <c r="AA189"/>
      <c r="AB189"/>
      <c r="AC189"/>
      <c r="AD189"/>
      <c r="AE189"/>
      <c r="AF189"/>
      <c r="AG189"/>
      <c r="AH189"/>
      <c r="AI189"/>
      <c r="AJ189"/>
      <c r="AK189"/>
    </row>
    <row r="190" spans="1:47" s="76" customFormat="1" ht="27" customHeight="1" x14ac:dyDescent="0.25">
      <c r="A190" s="55"/>
      <c r="B190" s="55"/>
      <c r="C190" s="54"/>
      <c r="D190" s="54"/>
      <c r="E190" s="54"/>
      <c r="F190" s="54"/>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row>
    <row r="191" spans="1:47" s="76" customFormat="1" ht="36" customHeight="1" x14ac:dyDescent="0.25">
      <c r="A191" s="404"/>
      <c r="B191" s="404"/>
      <c r="C191" s="404"/>
      <c r="D191" s="404"/>
      <c r="E191" s="404"/>
      <c r="F191" s="404"/>
      <c r="G191" s="404"/>
      <c r="H191" s="404"/>
      <c r="I191" s="404"/>
      <c r="J191" s="404"/>
      <c r="K191" s="404"/>
      <c r="L191" s="404"/>
      <c r="M191" s="404"/>
      <c r="N191" s="404"/>
      <c r="O191" s="404"/>
      <c r="P191" s="404"/>
      <c r="Q191" s="404"/>
      <c r="R191" s="404"/>
      <c r="S191" s="404"/>
      <c r="T191" s="404"/>
      <c r="U191"/>
      <c r="V191"/>
      <c r="W191"/>
      <c r="X191"/>
      <c r="Y191"/>
      <c r="Z191"/>
      <c r="AA191"/>
      <c r="AB191"/>
      <c r="AC191"/>
      <c r="AD191"/>
      <c r="AE191"/>
      <c r="AF191"/>
      <c r="AG191"/>
      <c r="AH191"/>
      <c r="AI191"/>
      <c r="AJ191"/>
      <c r="AK191"/>
      <c r="AL191"/>
      <c r="AM191"/>
      <c r="AN191"/>
      <c r="AO191"/>
      <c r="AP191"/>
      <c r="AQ191"/>
      <c r="AR191"/>
      <c r="AS191"/>
      <c r="AT191"/>
      <c r="AU191"/>
    </row>
    <row r="192" spans="1:47" ht="23.25" customHeight="1" x14ac:dyDescent="0.25">
      <c r="A192" s="308" t="s">
        <v>235</v>
      </c>
      <c r="B192" s="309"/>
      <c r="C192" s="314" t="s">
        <v>236</v>
      </c>
      <c r="D192" s="314" t="s">
        <v>193</v>
      </c>
      <c r="E192" s="256" t="s">
        <v>194</v>
      </c>
      <c r="F192" s="258"/>
      <c r="G192" s="257" t="s">
        <v>195</v>
      </c>
      <c r="H192" s="257"/>
      <c r="I192" s="257"/>
      <c r="J192" s="257"/>
      <c r="K192" s="257"/>
      <c r="L192" s="257"/>
      <c r="M192" s="257"/>
      <c r="N192" s="257"/>
      <c r="O192" s="256" t="s">
        <v>196</v>
      </c>
      <c r="P192" s="257"/>
      <c r="Q192" s="257"/>
      <c r="R192" s="258"/>
      <c r="S192" s="262" t="s">
        <v>197</v>
      </c>
      <c r="T192" s="258" t="s">
        <v>198</v>
      </c>
    </row>
    <row r="193" spans="1:20" ht="39.4" customHeight="1" x14ac:dyDescent="0.25">
      <c r="A193" s="405"/>
      <c r="B193" s="406"/>
      <c r="C193" s="327"/>
      <c r="D193" s="315"/>
      <c r="E193" s="259"/>
      <c r="F193" s="261"/>
      <c r="G193" s="260"/>
      <c r="H193" s="260"/>
      <c r="I193" s="260"/>
      <c r="J193" s="260"/>
      <c r="K193" s="260"/>
      <c r="L193" s="260"/>
      <c r="M193" s="260"/>
      <c r="N193" s="260"/>
      <c r="O193" s="259"/>
      <c r="P193" s="260"/>
      <c r="Q193" s="260"/>
      <c r="R193" s="261"/>
      <c r="S193" s="263"/>
      <c r="T193" s="261"/>
    </row>
    <row r="194" spans="1:20" ht="24.75" customHeight="1" x14ac:dyDescent="0.25">
      <c r="A194" s="407"/>
      <c r="B194" s="408"/>
      <c r="C194" s="328"/>
      <c r="D194" s="297" t="s">
        <v>199</v>
      </c>
      <c r="E194" s="298"/>
      <c r="F194" s="299"/>
      <c r="G194" s="297" t="s">
        <v>200</v>
      </c>
      <c r="H194" s="298"/>
      <c r="I194" s="298"/>
      <c r="J194" s="298"/>
      <c r="K194" s="298"/>
      <c r="L194" s="298"/>
      <c r="M194" s="298"/>
      <c r="N194" s="299"/>
      <c r="O194" s="297" t="s">
        <v>201</v>
      </c>
      <c r="P194" s="298"/>
      <c r="Q194" s="298"/>
      <c r="R194" s="299"/>
      <c r="S194" s="263"/>
      <c r="T194" s="258" t="s">
        <v>113</v>
      </c>
    </row>
    <row r="195" spans="1:20" ht="30" customHeight="1" x14ac:dyDescent="0.25">
      <c r="A195" s="77" t="s">
        <v>138</v>
      </c>
      <c r="B195" s="78"/>
      <c r="C195" s="79"/>
      <c r="D195" s="79" t="s">
        <v>202</v>
      </c>
      <c r="E195" s="79" t="s">
        <v>203</v>
      </c>
      <c r="F195" s="79" t="s">
        <v>204</v>
      </c>
      <c r="G195" s="79" t="s">
        <v>205</v>
      </c>
      <c r="H195" s="79" t="s">
        <v>206</v>
      </c>
      <c r="I195" s="79" t="s">
        <v>207</v>
      </c>
      <c r="J195" s="79" t="s">
        <v>208</v>
      </c>
      <c r="K195" s="79" t="s">
        <v>209</v>
      </c>
      <c r="L195" s="297" t="s">
        <v>210</v>
      </c>
      <c r="M195" s="299"/>
      <c r="N195" s="79" t="s">
        <v>211</v>
      </c>
      <c r="O195" s="79" t="s">
        <v>212</v>
      </c>
      <c r="P195" s="79" t="s">
        <v>213</v>
      </c>
      <c r="Q195" s="79" t="s">
        <v>214</v>
      </c>
      <c r="R195" s="79" t="s">
        <v>215</v>
      </c>
      <c r="S195" s="264"/>
      <c r="T195" s="261"/>
    </row>
    <row r="196" spans="1:20" ht="30" customHeight="1" x14ac:dyDescent="0.25">
      <c r="A196" s="80">
        <v>0.1</v>
      </c>
      <c r="B196" s="72" t="s">
        <v>156</v>
      </c>
      <c r="C196" s="320"/>
      <c r="D196" s="321"/>
      <c r="E196" s="321"/>
      <c r="F196" s="321"/>
      <c r="G196" s="321"/>
      <c r="H196" s="321"/>
      <c r="I196" s="321"/>
      <c r="J196" s="321"/>
      <c r="K196" s="321"/>
      <c r="L196" s="321"/>
      <c r="M196" s="321"/>
      <c r="N196" s="322"/>
      <c r="O196" s="28" t="s">
        <v>216</v>
      </c>
      <c r="P196" s="28"/>
      <c r="Q196" s="28"/>
      <c r="R196" s="28"/>
      <c r="S196" s="118">
        <f>SUM(C196:R196)</f>
        <v>0</v>
      </c>
      <c r="T196" s="25"/>
    </row>
    <row r="197" spans="1:20" ht="30" customHeight="1" x14ac:dyDescent="0.25">
      <c r="A197" s="71">
        <v>0.2</v>
      </c>
      <c r="B197" s="72" t="s">
        <v>158</v>
      </c>
      <c r="C197" s="323"/>
      <c r="D197" s="324"/>
      <c r="E197" s="324"/>
      <c r="F197" s="324"/>
      <c r="G197" s="324"/>
      <c r="H197" s="324"/>
      <c r="I197" s="324"/>
      <c r="J197" s="324"/>
      <c r="K197" s="324"/>
      <c r="L197" s="324"/>
      <c r="M197" s="324"/>
      <c r="N197" s="325"/>
      <c r="O197" s="28">
        <v>10876.6</v>
      </c>
      <c r="P197" s="28"/>
      <c r="Q197" s="28"/>
      <c r="R197" s="28"/>
      <c r="S197" s="118">
        <f t="shared" ref="S197:S211" si="6">SUM(C197:R197)</f>
        <v>10876.6</v>
      </c>
      <c r="T197" s="24"/>
    </row>
    <row r="198" spans="1:20" ht="30" customHeight="1" x14ac:dyDescent="0.25">
      <c r="A198" s="71">
        <v>0.3</v>
      </c>
      <c r="B198" s="72" t="s">
        <v>159</v>
      </c>
      <c r="C198" s="24"/>
      <c r="D198" s="24"/>
      <c r="E198" s="26"/>
      <c r="F198" s="27"/>
      <c r="G198" s="27"/>
      <c r="H198" s="28"/>
      <c r="I198" s="28"/>
      <c r="J198" s="28"/>
      <c r="K198" s="28"/>
      <c r="L198" s="385"/>
      <c r="M198" s="386"/>
      <c r="N198" s="387"/>
      <c r="O198" s="28" t="s">
        <v>216</v>
      </c>
      <c r="P198" s="28"/>
      <c r="Q198" s="28"/>
      <c r="R198" s="28"/>
      <c r="S198" s="118">
        <f t="shared" si="6"/>
        <v>0</v>
      </c>
      <c r="T198" s="24"/>
    </row>
    <row r="199" spans="1:20" ht="30" customHeight="1" x14ac:dyDescent="0.25">
      <c r="A199" s="71">
        <v>0.4</v>
      </c>
      <c r="B199" s="72" t="s">
        <v>160</v>
      </c>
      <c r="C199" s="24"/>
      <c r="D199" s="24"/>
      <c r="E199" s="26"/>
      <c r="F199" s="27"/>
      <c r="G199" s="29"/>
      <c r="H199" s="28"/>
      <c r="I199" s="28"/>
      <c r="J199" s="28"/>
      <c r="K199" s="28"/>
      <c r="L199" s="320"/>
      <c r="M199" s="321"/>
      <c r="N199" s="322"/>
      <c r="O199" s="28" t="s">
        <v>216</v>
      </c>
      <c r="P199" s="28"/>
      <c r="Q199" s="28"/>
      <c r="R199" s="28"/>
      <c r="S199" s="118">
        <f t="shared" si="6"/>
        <v>0</v>
      </c>
      <c r="T199" s="28"/>
    </row>
    <row r="200" spans="1:20" ht="30" customHeight="1" x14ac:dyDescent="0.25">
      <c r="A200" s="71">
        <v>0.5</v>
      </c>
      <c r="B200" s="72" t="s">
        <v>217</v>
      </c>
      <c r="C200" s="24"/>
      <c r="D200" s="24"/>
      <c r="E200" s="26"/>
      <c r="F200" s="27"/>
      <c r="G200" s="29"/>
      <c r="H200" s="28"/>
      <c r="I200" s="28"/>
      <c r="J200" s="28"/>
      <c r="K200" s="28"/>
      <c r="L200" s="320"/>
      <c r="M200" s="321"/>
      <c r="N200" s="322"/>
      <c r="O200" s="28" t="s">
        <v>216</v>
      </c>
      <c r="P200" s="28"/>
      <c r="Q200" s="28"/>
      <c r="R200" s="28"/>
      <c r="S200" s="118">
        <f t="shared" si="6"/>
        <v>0</v>
      </c>
      <c r="T200" s="28"/>
    </row>
    <row r="201" spans="1:20" ht="30" customHeight="1" x14ac:dyDescent="0.25">
      <c r="A201" s="71">
        <v>1</v>
      </c>
      <c r="B201" s="78" t="s">
        <v>161</v>
      </c>
      <c r="C201" s="24">
        <v>0</v>
      </c>
      <c r="D201" s="24">
        <v>478548.64199999999</v>
      </c>
      <c r="E201" s="30">
        <v>102006.773</v>
      </c>
      <c r="F201" s="24">
        <v>26720.331000000002</v>
      </c>
      <c r="G201" s="28"/>
      <c r="H201" s="28">
        <f>SUM(D201:F201)*0.01</f>
        <v>6072.7574600000007</v>
      </c>
      <c r="I201" s="28">
        <v>0</v>
      </c>
      <c r="J201" s="28"/>
      <c r="K201" s="28"/>
      <c r="L201" s="320"/>
      <c r="M201" s="321"/>
      <c r="N201" s="322"/>
      <c r="O201" s="28" t="s">
        <v>216</v>
      </c>
      <c r="P201" s="28">
        <v>26304.839000000004</v>
      </c>
      <c r="Q201" s="28">
        <v>4679.697000000001</v>
      </c>
      <c r="R201" s="28"/>
      <c r="S201" s="118">
        <f t="shared" si="6"/>
        <v>644333.03946000012</v>
      </c>
      <c r="T201" s="28">
        <v>-133474.462</v>
      </c>
    </row>
    <row r="202" spans="1:20" ht="30" customHeight="1" x14ac:dyDescent="0.25">
      <c r="A202" s="71">
        <v>2.1</v>
      </c>
      <c r="B202" s="72" t="s">
        <v>162</v>
      </c>
      <c r="C202" s="24">
        <v>0</v>
      </c>
      <c r="D202" s="24">
        <v>161578.34</v>
      </c>
      <c r="E202" s="30">
        <v>27204.936000000002</v>
      </c>
      <c r="F202" s="24">
        <v>8200.0160000000014</v>
      </c>
      <c r="G202" s="28"/>
      <c r="H202" s="28">
        <f t="shared" ref="H202:H215" si="7">SUM(D202:F202)*0.01</f>
        <v>1969.8329200000003</v>
      </c>
      <c r="I202" s="28">
        <v>0</v>
      </c>
      <c r="J202" s="28">
        <v>6370.1880000000001</v>
      </c>
      <c r="K202" s="28">
        <v>0</v>
      </c>
      <c r="L202" s="320"/>
      <c r="M202" s="321"/>
      <c r="N202" s="322"/>
      <c r="O202" s="28" t="s">
        <v>216</v>
      </c>
      <c r="P202" s="28">
        <v>6719.35</v>
      </c>
      <c r="Q202" s="28">
        <v>494.07600000000008</v>
      </c>
      <c r="R202" s="28">
        <v>1.32</v>
      </c>
      <c r="S202" s="118">
        <f t="shared" si="6"/>
        <v>212538.05892000001</v>
      </c>
      <c r="T202" s="24">
        <v>-44698.324000000001</v>
      </c>
    </row>
    <row r="203" spans="1:20" ht="30" customHeight="1" x14ac:dyDescent="0.25">
      <c r="A203" s="71">
        <v>2.2000000000000002</v>
      </c>
      <c r="B203" s="72" t="s">
        <v>163</v>
      </c>
      <c r="C203" s="24">
        <v>0</v>
      </c>
      <c r="D203" s="24">
        <v>285774.99500000005</v>
      </c>
      <c r="E203" s="30">
        <v>54158.005000000005</v>
      </c>
      <c r="F203" s="24">
        <v>18735.618000000002</v>
      </c>
      <c r="G203" s="28"/>
      <c r="H203" s="28">
        <f t="shared" si="7"/>
        <v>3586.6861800000006</v>
      </c>
      <c r="I203" s="28">
        <v>0</v>
      </c>
      <c r="J203" s="28"/>
      <c r="K203" s="28"/>
      <c r="L203" s="320"/>
      <c r="M203" s="321"/>
      <c r="N203" s="322"/>
      <c r="O203" s="28" t="s">
        <v>216</v>
      </c>
      <c r="P203" s="28">
        <v>13690.666000000001</v>
      </c>
      <c r="Q203" s="28">
        <v>1179.277</v>
      </c>
      <c r="R203" s="28"/>
      <c r="S203" s="118">
        <f>SUM(C203:R203)</f>
        <v>377125.24718000012</v>
      </c>
      <c r="T203" s="24">
        <v>-68628.648000000001</v>
      </c>
    </row>
    <row r="204" spans="1:20" ht="30" customHeight="1" x14ac:dyDescent="0.25">
      <c r="A204" s="71">
        <v>2.2999999999999998</v>
      </c>
      <c r="B204" s="72" t="s">
        <v>164</v>
      </c>
      <c r="C204" s="24">
        <v>0</v>
      </c>
      <c r="D204" s="24">
        <v>82952.506999999998</v>
      </c>
      <c r="E204" s="30">
        <v>8527.0130000000008</v>
      </c>
      <c r="F204" s="24">
        <v>7023.1260000000002</v>
      </c>
      <c r="G204" s="28"/>
      <c r="H204" s="28">
        <f t="shared" si="7"/>
        <v>985.02646000000016</v>
      </c>
      <c r="I204" s="28">
        <v>0</v>
      </c>
      <c r="J204" s="28">
        <v>18263.707000000002</v>
      </c>
      <c r="K204" s="28">
        <v>0</v>
      </c>
      <c r="L204" s="320"/>
      <c r="M204" s="321"/>
      <c r="N204" s="322"/>
      <c r="O204" s="28" t="s">
        <v>216</v>
      </c>
      <c r="P204" s="28">
        <v>1042.8880000000001</v>
      </c>
      <c r="Q204" s="28">
        <v>1890.4930000000002</v>
      </c>
      <c r="R204" s="28">
        <v>29.138999999999999</v>
      </c>
      <c r="S204" s="118">
        <f t="shared" si="6"/>
        <v>120713.89946</v>
      </c>
      <c r="T204" s="24">
        <v>-46052.468000000001</v>
      </c>
    </row>
    <row r="205" spans="1:20" ht="30" customHeight="1" x14ac:dyDescent="0.25">
      <c r="A205" s="71">
        <v>2.4</v>
      </c>
      <c r="B205" s="72" t="s">
        <v>165</v>
      </c>
      <c r="C205" s="24">
        <v>0</v>
      </c>
      <c r="D205" s="24">
        <v>15528.722000000002</v>
      </c>
      <c r="E205" s="30">
        <v>2515.4250000000002</v>
      </c>
      <c r="F205" s="24">
        <v>47.091000000000008</v>
      </c>
      <c r="G205" s="28"/>
      <c r="H205" s="28">
        <f t="shared" si="7"/>
        <v>180.91238000000001</v>
      </c>
      <c r="I205" s="28">
        <v>0</v>
      </c>
      <c r="J205" s="28">
        <v>1412.73</v>
      </c>
      <c r="K205" s="28">
        <v>0</v>
      </c>
      <c r="L205" s="320"/>
      <c r="M205" s="321"/>
      <c r="N205" s="322"/>
      <c r="O205" s="28" t="s">
        <v>216</v>
      </c>
      <c r="P205" s="28">
        <v>114.21300000000001</v>
      </c>
      <c r="Q205" s="28">
        <v>226.33600000000001</v>
      </c>
      <c r="R205" s="28"/>
      <c r="S205" s="118">
        <f t="shared" si="6"/>
        <v>20025.429380000001</v>
      </c>
      <c r="T205" s="24">
        <v>-1902.9230000000002</v>
      </c>
    </row>
    <row r="206" spans="1:20" ht="30" customHeight="1" x14ac:dyDescent="0.25">
      <c r="A206" s="71">
        <v>2.5</v>
      </c>
      <c r="B206" s="72" t="s">
        <v>166</v>
      </c>
      <c r="C206" s="24">
        <v>0</v>
      </c>
      <c r="D206" s="24">
        <v>161713.21100000001</v>
      </c>
      <c r="E206" s="30">
        <v>45956.581000000006</v>
      </c>
      <c r="F206" s="24">
        <v>3622.8500000000004</v>
      </c>
      <c r="G206" s="28"/>
      <c r="H206" s="28">
        <f t="shared" si="7"/>
        <v>2112.9264200000002</v>
      </c>
      <c r="I206" s="28">
        <v>2866.0169999999998</v>
      </c>
      <c r="J206" s="28">
        <v>158265.50300000003</v>
      </c>
      <c r="K206" s="28">
        <v>0</v>
      </c>
      <c r="L206" s="320"/>
      <c r="M206" s="321"/>
      <c r="N206" s="322"/>
      <c r="O206" s="28" t="s">
        <v>216</v>
      </c>
      <c r="P206" s="28">
        <v>2614.3590000000004</v>
      </c>
      <c r="Q206" s="28">
        <v>282.733</v>
      </c>
      <c r="R206" s="28">
        <v>17.347000000000001</v>
      </c>
      <c r="S206" s="118">
        <f t="shared" si="6"/>
        <v>377451.52742000006</v>
      </c>
      <c r="T206" s="24">
        <v>-56531.376000000011</v>
      </c>
    </row>
    <row r="207" spans="1:20" ht="30" customHeight="1" x14ac:dyDescent="0.25">
      <c r="A207" s="71">
        <v>2.6</v>
      </c>
      <c r="B207" s="72" t="s">
        <v>167</v>
      </c>
      <c r="C207" s="24">
        <v>0</v>
      </c>
      <c r="D207" s="24">
        <v>17928.504000000001</v>
      </c>
      <c r="E207" s="30">
        <v>1522.2239999999999</v>
      </c>
      <c r="F207" s="24">
        <v>0</v>
      </c>
      <c r="G207" s="28"/>
      <c r="H207" s="28">
        <f t="shared" si="7"/>
        <v>194.50728000000001</v>
      </c>
      <c r="I207" s="28">
        <v>914.28700000000003</v>
      </c>
      <c r="J207" s="28">
        <v>4782.3490000000002</v>
      </c>
      <c r="K207" s="28">
        <v>0</v>
      </c>
      <c r="L207" s="320"/>
      <c r="M207" s="321"/>
      <c r="N207" s="322"/>
      <c r="O207" s="28" t="s">
        <v>216</v>
      </c>
      <c r="P207" s="28">
        <v>182.65500000000003</v>
      </c>
      <c r="Q207" s="28">
        <v>1.5840000000000001</v>
      </c>
      <c r="R207" s="28">
        <v>2.431</v>
      </c>
      <c r="S207" s="118">
        <f t="shared" si="6"/>
        <v>25528.541279999998</v>
      </c>
      <c r="T207" s="24">
        <v>-1012.869</v>
      </c>
    </row>
    <row r="208" spans="1:20" ht="30" customHeight="1" x14ac:dyDescent="0.25">
      <c r="A208" s="71">
        <v>2.7</v>
      </c>
      <c r="B208" s="72" t="s">
        <v>168</v>
      </c>
      <c r="C208" s="24">
        <v>0</v>
      </c>
      <c r="D208" s="24">
        <v>22560.560000000001</v>
      </c>
      <c r="E208" s="30">
        <v>8394.4629999999997</v>
      </c>
      <c r="F208" s="24">
        <v>1874.3120000000001</v>
      </c>
      <c r="G208" s="28"/>
      <c r="H208" s="28">
        <f t="shared" si="7"/>
        <v>328.29334999999998</v>
      </c>
      <c r="I208" s="28">
        <v>0</v>
      </c>
      <c r="J208" s="28"/>
      <c r="K208" s="28"/>
      <c r="L208" s="320"/>
      <c r="M208" s="321"/>
      <c r="N208" s="322"/>
      <c r="O208" s="28" t="s">
        <v>216</v>
      </c>
      <c r="P208" s="28">
        <v>437.66800000000001</v>
      </c>
      <c r="Q208" s="28">
        <v>46.431000000000004</v>
      </c>
      <c r="R208" s="28">
        <v>23.309000000000005</v>
      </c>
      <c r="S208" s="118">
        <f t="shared" si="6"/>
        <v>33665.036349999995</v>
      </c>
      <c r="T208" s="24">
        <v>-2238.9290000000001</v>
      </c>
    </row>
    <row r="209" spans="1:47" ht="30" customHeight="1" x14ac:dyDescent="0.25">
      <c r="A209" s="71">
        <v>2.8</v>
      </c>
      <c r="B209" s="72" t="s">
        <v>169</v>
      </c>
      <c r="C209" s="24">
        <v>-10021.297</v>
      </c>
      <c r="D209" s="24">
        <v>19035.346000000001</v>
      </c>
      <c r="E209" s="30">
        <v>1851.8720000000001</v>
      </c>
      <c r="F209" s="24">
        <v>0</v>
      </c>
      <c r="G209" s="28"/>
      <c r="H209" s="28">
        <f t="shared" si="7"/>
        <v>208.87218000000001</v>
      </c>
      <c r="I209" s="28">
        <v>12583.285000000002</v>
      </c>
      <c r="J209" s="28">
        <v>20972.149000000001</v>
      </c>
      <c r="K209" s="28">
        <v>0</v>
      </c>
      <c r="L209" s="320"/>
      <c r="M209" s="321"/>
      <c r="N209" s="322"/>
      <c r="O209" s="28" t="s">
        <v>216</v>
      </c>
      <c r="P209" s="28">
        <v>22.220000000000002</v>
      </c>
      <c r="Q209" s="28">
        <v>10080.994000000002</v>
      </c>
      <c r="R209" s="28">
        <v>3.0140000000000007</v>
      </c>
      <c r="S209" s="118">
        <f t="shared" si="6"/>
        <v>54736.455180000012</v>
      </c>
      <c r="T209" s="24">
        <v>0</v>
      </c>
    </row>
    <row r="210" spans="1:47" ht="30" customHeight="1" x14ac:dyDescent="0.25">
      <c r="A210" s="71">
        <v>3</v>
      </c>
      <c r="B210" s="78" t="s">
        <v>170</v>
      </c>
      <c r="C210" s="24">
        <v>0</v>
      </c>
      <c r="D210" s="24">
        <v>39967.180000000008</v>
      </c>
      <c r="E210" s="24">
        <v>8265.0040000000008</v>
      </c>
      <c r="F210" s="24">
        <v>6414.1550000000007</v>
      </c>
      <c r="G210" s="28"/>
      <c r="H210" s="28">
        <f t="shared" si="7"/>
        <v>546.46339000000012</v>
      </c>
      <c r="I210" s="28">
        <v>34566.224000000002</v>
      </c>
      <c r="J210" s="28">
        <v>64097.407000000007</v>
      </c>
      <c r="K210" s="28">
        <v>0</v>
      </c>
      <c r="L210" s="320"/>
      <c r="M210" s="321"/>
      <c r="N210" s="322"/>
      <c r="O210" s="28" t="s">
        <v>216</v>
      </c>
      <c r="P210" s="28">
        <v>2419.7910000000002</v>
      </c>
      <c r="Q210" s="28">
        <v>3197.81</v>
      </c>
      <c r="R210" s="28">
        <v>8.7890000000000015</v>
      </c>
      <c r="S210" s="118">
        <f t="shared" ref="S210" si="8">SUM(C210:R210)</f>
        <v>159482.82339000001</v>
      </c>
      <c r="T210" s="24">
        <v>-11397.056</v>
      </c>
    </row>
    <row r="211" spans="1:47" ht="30" customHeight="1" x14ac:dyDescent="0.25">
      <c r="A211" s="71">
        <v>4</v>
      </c>
      <c r="B211" s="78" t="s">
        <v>218</v>
      </c>
      <c r="C211" s="24">
        <v>-1169.421</v>
      </c>
      <c r="D211" s="24">
        <v>2480.8300000000004</v>
      </c>
      <c r="E211" s="30">
        <v>187.57200000000003</v>
      </c>
      <c r="F211" s="24">
        <v>107.27200000000001</v>
      </c>
      <c r="G211" s="28"/>
      <c r="H211" s="28">
        <f t="shared" si="7"/>
        <v>27.756740000000004</v>
      </c>
      <c r="I211" s="28">
        <v>0</v>
      </c>
      <c r="J211" s="28">
        <v>10727.442000000001</v>
      </c>
      <c r="K211" s="28">
        <v>0</v>
      </c>
      <c r="L211" s="323"/>
      <c r="M211" s="324"/>
      <c r="N211" s="325"/>
      <c r="O211" s="28" t="s">
        <v>216</v>
      </c>
      <c r="P211" s="28">
        <v>3.5200000000000005</v>
      </c>
      <c r="Q211" s="28">
        <v>1178.8810000000001</v>
      </c>
      <c r="R211" s="28">
        <v>0.47300000000000003</v>
      </c>
      <c r="S211" s="118">
        <f t="shared" si="6"/>
        <v>13544.32574</v>
      </c>
      <c r="T211" s="27">
        <v>0</v>
      </c>
    </row>
    <row r="212" spans="1:47" ht="30" customHeight="1" x14ac:dyDescent="0.25">
      <c r="A212" s="71">
        <v>5</v>
      </c>
      <c r="B212" s="78" t="s">
        <v>172</v>
      </c>
      <c r="C212" s="24">
        <v>0</v>
      </c>
      <c r="D212" s="24">
        <v>182721.81400000001</v>
      </c>
      <c r="E212" s="30">
        <v>30946.058000000001</v>
      </c>
      <c r="F212" s="24">
        <v>2374.4490000000005</v>
      </c>
      <c r="G212" s="28">
        <v>45664</v>
      </c>
      <c r="H212" s="28">
        <f t="shared" si="7"/>
        <v>2160.4232099999999</v>
      </c>
      <c r="I212" s="28">
        <v>4620.7480000000005</v>
      </c>
      <c r="J212" s="28">
        <v>375755.88600000006</v>
      </c>
      <c r="K212" s="28">
        <v>0</v>
      </c>
      <c r="L212" s="21">
        <v>860994</v>
      </c>
      <c r="M212" s="21">
        <v>383259</v>
      </c>
      <c r="N212" s="21">
        <v>15223.604000000001</v>
      </c>
      <c r="O212" s="28" t="s">
        <v>216</v>
      </c>
      <c r="P212" s="28">
        <v>5614.3230000000003</v>
      </c>
      <c r="Q212" s="28">
        <v>501.86400000000003</v>
      </c>
      <c r="R212" s="28">
        <v>61.49</v>
      </c>
      <c r="S212" s="118">
        <f t="shared" ref="S212:S215" si="9">SUM(C212:R212)</f>
        <v>1909897.6592100002</v>
      </c>
      <c r="T212" s="27">
        <v>-812138.88800000004</v>
      </c>
    </row>
    <row r="213" spans="1:47" ht="30" customHeight="1" x14ac:dyDescent="0.25">
      <c r="A213" s="71">
        <v>6</v>
      </c>
      <c r="B213" s="78" t="s">
        <v>173</v>
      </c>
      <c r="C213" s="24"/>
      <c r="D213" s="24"/>
      <c r="E213" s="30"/>
      <c r="F213" s="24"/>
      <c r="G213" s="28"/>
      <c r="H213" s="28">
        <f t="shared" si="7"/>
        <v>0</v>
      </c>
      <c r="I213" s="28"/>
      <c r="J213" s="28"/>
      <c r="K213" s="28"/>
      <c r="L213" s="388"/>
      <c r="M213" s="389"/>
      <c r="N213" s="390"/>
      <c r="O213" s="28" t="s">
        <v>216</v>
      </c>
      <c r="P213" s="28"/>
      <c r="Q213" s="28"/>
      <c r="R213" s="28"/>
      <c r="S213" s="118">
        <f t="shared" si="9"/>
        <v>0</v>
      </c>
      <c r="T213" s="24"/>
    </row>
    <row r="214" spans="1:47" ht="30" customHeight="1" x14ac:dyDescent="0.25">
      <c r="A214" s="71">
        <v>7</v>
      </c>
      <c r="B214" s="78" t="s">
        <v>174</v>
      </c>
      <c r="C214" s="24"/>
      <c r="D214" s="24" t="s">
        <v>361</v>
      </c>
      <c r="E214" s="30" t="s">
        <v>361</v>
      </c>
      <c r="F214" s="24"/>
      <c r="G214" s="28" t="s">
        <v>361</v>
      </c>
      <c r="H214" s="28">
        <f t="shared" si="7"/>
        <v>0</v>
      </c>
      <c r="I214" s="28" t="s">
        <v>361</v>
      </c>
      <c r="J214" s="28" t="s">
        <v>361</v>
      </c>
      <c r="K214" s="28" t="s">
        <v>361</v>
      </c>
      <c r="L214" s="391"/>
      <c r="M214" s="392"/>
      <c r="N214" s="393"/>
      <c r="O214" s="28" t="s">
        <v>216</v>
      </c>
      <c r="P214" s="28"/>
      <c r="Q214" s="28"/>
      <c r="R214" s="28"/>
      <c r="S214" s="118">
        <f t="shared" si="9"/>
        <v>0</v>
      </c>
      <c r="T214" s="24"/>
    </row>
    <row r="215" spans="1:47" ht="30" customHeight="1" x14ac:dyDescent="0.25">
      <c r="A215" s="71">
        <v>8</v>
      </c>
      <c r="B215" s="78" t="s">
        <v>175</v>
      </c>
      <c r="C215" s="24">
        <v>-16202.659000000001</v>
      </c>
      <c r="D215" s="24">
        <v>11652.355</v>
      </c>
      <c r="E215" s="30">
        <v>11460.966</v>
      </c>
      <c r="F215" s="24">
        <v>2098.558</v>
      </c>
      <c r="G215" s="28" t="s">
        <v>361</v>
      </c>
      <c r="H215" s="28">
        <f t="shared" si="7"/>
        <v>252.11879000000002</v>
      </c>
      <c r="I215" s="28">
        <v>0</v>
      </c>
      <c r="J215" s="28">
        <v>3832.7190000000001</v>
      </c>
      <c r="K215" s="28">
        <v>0</v>
      </c>
      <c r="L215" s="394"/>
      <c r="M215" s="395"/>
      <c r="N215" s="396"/>
      <c r="O215" s="28" t="s">
        <v>216</v>
      </c>
      <c r="P215" s="28">
        <v>105.072</v>
      </c>
      <c r="Q215" s="28">
        <v>16423.297000000002</v>
      </c>
      <c r="R215" s="28">
        <v>1.7490000000000003</v>
      </c>
      <c r="S215" s="118">
        <f t="shared" si="9"/>
        <v>29624.175790000001</v>
      </c>
      <c r="T215" s="24">
        <v>-8172.2960000000003</v>
      </c>
    </row>
    <row r="216" spans="1:47" ht="30" customHeight="1" x14ac:dyDescent="0.25">
      <c r="A216" s="306" t="s">
        <v>222</v>
      </c>
      <c r="B216" s="307"/>
      <c r="C216" s="303"/>
      <c r="D216" s="304"/>
      <c r="E216" s="305"/>
      <c r="F216" s="24">
        <v>296271</v>
      </c>
      <c r="G216" s="277"/>
      <c r="H216" s="278"/>
      <c r="I216" s="278"/>
      <c r="J216" s="278"/>
      <c r="K216" s="278"/>
      <c r="L216" s="278"/>
      <c r="M216" s="278"/>
      <c r="N216" s="278"/>
      <c r="O216" s="278"/>
      <c r="P216" s="278"/>
      <c r="Q216" s="278"/>
      <c r="R216" s="279"/>
      <c r="S216" s="118">
        <f>F216</f>
        <v>296271</v>
      </c>
      <c r="T216" s="136"/>
    </row>
    <row r="217" spans="1:47" ht="27" customHeight="1" x14ac:dyDescent="0.25">
      <c r="A217" s="353" t="s">
        <v>114</v>
      </c>
      <c r="B217" s="354"/>
      <c r="C217" s="114">
        <f>SUM(C198:C215)</f>
        <v>-27393.377</v>
      </c>
      <c r="D217" s="114">
        <f t="shared" ref="D217:K217" si="10">SUM(D198:D215)</f>
        <v>1482443.0059999998</v>
      </c>
      <c r="E217" s="115">
        <f t="shared" si="10"/>
        <v>302996.89199999999</v>
      </c>
      <c r="F217" s="114">
        <f>SUM(F198:F216)</f>
        <v>373488.77799999999</v>
      </c>
      <c r="G217" s="114">
        <f>SUM(G198:G215)</f>
        <v>45664</v>
      </c>
      <c r="H217" s="114">
        <f t="shared" si="10"/>
        <v>18626.576760000004</v>
      </c>
      <c r="I217" s="114">
        <f t="shared" si="10"/>
        <v>55550.561000000002</v>
      </c>
      <c r="J217" s="114">
        <f t="shared" si="10"/>
        <v>664480.08000000007</v>
      </c>
      <c r="K217" s="114">
        <f t="shared" si="10"/>
        <v>0</v>
      </c>
      <c r="L217" s="400">
        <f>L212+M212</f>
        <v>1244253</v>
      </c>
      <c r="M217" s="401"/>
      <c r="N217" s="114">
        <f>N212</f>
        <v>15223.604000000001</v>
      </c>
      <c r="O217" s="114">
        <f>SUM(O196:O215)</f>
        <v>10876.6</v>
      </c>
      <c r="P217" s="114">
        <f t="shared" ref="P217:R217" si="11">SUM(P196:P215)</f>
        <v>59271.564000000013</v>
      </c>
      <c r="Q217" s="114">
        <f t="shared" si="11"/>
        <v>40183.473000000013</v>
      </c>
      <c r="R217" s="114">
        <f t="shared" si="11"/>
        <v>149.06099999999998</v>
      </c>
      <c r="S217" s="114">
        <f>SUM(S196:S216)</f>
        <v>4285813.8187600002</v>
      </c>
      <c r="T217" s="114">
        <f>SUM(T196:T215)</f>
        <v>-1186248.2390000001</v>
      </c>
    </row>
    <row r="218" spans="1:47" ht="27" customHeight="1" x14ac:dyDescent="0.25">
      <c r="A218" s="353" t="s">
        <v>237</v>
      </c>
      <c r="B218" s="354"/>
      <c r="C218" s="116">
        <f t="shared" ref="C218:K218" si="12">C217/$C$6</f>
        <v>-11.185535728868926</v>
      </c>
      <c r="D218" s="116">
        <f t="shared" si="12"/>
        <v>605.32584973458552</v>
      </c>
      <c r="E218" s="116">
        <f t="shared" si="12"/>
        <v>123.72269987750101</v>
      </c>
      <c r="F218" s="116">
        <f t="shared" si="12"/>
        <v>152.50664679461005</v>
      </c>
      <c r="G218" s="116">
        <f t="shared" si="12"/>
        <v>18.645977950183749</v>
      </c>
      <c r="H218" s="116">
        <f t="shared" si="12"/>
        <v>7.6057887954267063</v>
      </c>
      <c r="I218" s="116">
        <f t="shared" si="12"/>
        <v>22.682956717027359</v>
      </c>
      <c r="J218" s="116">
        <f t="shared" si="12"/>
        <v>271.3271049407922</v>
      </c>
      <c r="K218" s="116">
        <f t="shared" si="12"/>
        <v>0</v>
      </c>
      <c r="L218" s="402">
        <f>L217/$C$6</f>
        <v>508.06574111882401</v>
      </c>
      <c r="M218" s="403"/>
      <c r="N218" s="116">
        <f t="shared" ref="N218" si="13">N217/$C$6</f>
        <v>6.2162531645569628</v>
      </c>
      <c r="O218" s="116">
        <f t="shared" ref="O218" si="14">O217/$C$6</f>
        <v>4.4412413229889749</v>
      </c>
      <c r="P218" s="116">
        <f t="shared" ref="P218" si="15">P217/$C$6</f>
        <v>24.20235361371989</v>
      </c>
      <c r="Q218" s="116">
        <f t="shared" ref="Q218" si="16">Q217/$C$6</f>
        <v>16.408114740710499</v>
      </c>
      <c r="R218" s="116">
        <f t="shared" ref="R218" si="17">R217/$C$6</f>
        <v>6.0866067782768471E-2</v>
      </c>
      <c r="S218" s="116">
        <f t="shared" ref="S218" si="18">S217/$C$6</f>
        <v>1750.0260591098408</v>
      </c>
      <c r="T218" s="116">
        <f t="shared" ref="T218" si="19">T217/$C$6</f>
        <v>-484.38066108615766</v>
      </c>
    </row>
    <row r="219" spans="1:47" ht="15.75" customHeight="1" x14ac:dyDescent="0.25">
      <c r="A219" s="383" t="s">
        <v>223</v>
      </c>
      <c r="B219" s="384"/>
      <c r="C219" s="384"/>
      <c r="D219" s="384"/>
      <c r="E219" s="384"/>
      <c r="F219" s="384"/>
      <c r="G219" s="384"/>
      <c r="H219" s="384"/>
      <c r="I219" s="384"/>
      <c r="J219" s="384"/>
      <c r="K219" s="384"/>
      <c r="L219" s="384"/>
      <c r="M219" s="384"/>
      <c r="N219" s="384"/>
      <c r="O219" s="384"/>
      <c r="P219" s="384"/>
      <c r="Q219" s="384"/>
      <c r="R219" s="384"/>
      <c r="S219" s="384"/>
      <c r="T219" s="384"/>
    </row>
    <row r="220" spans="1:47" ht="15" customHeight="1" x14ac:dyDescent="0.25">
      <c r="A220" s="81" t="s">
        <v>224</v>
      </c>
      <c r="B220" s="81"/>
      <c r="C220" s="81"/>
      <c r="D220" s="81"/>
      <c r="E220" s="81"/>
      <c r="F220" s="81"/>
      <c r="G220" s="81"/>
      <c r="H220" s="81"/>
      <c r="I220" s="81"/>
      <c r="J220" s="81"/>
      <c r="K220" s="81"/>
      <c r="L220" s="81"/>
      <c r="M220" s="81"/>
      <c r="N220" s="81"/>
      <c r="O220" s="81"/>
      <c r="P220" s="135"/>
      <c r="Q220" s="135"/>
      <c r="R220" s="135"/>
      <c r="S220" s="135"/>
      <c r="T220" s="135"/>
    </row>
    <row r="221" spans="1:47" s="85" customFormat="1" ht="37.5" customHeight="1" x14ac:dyDescent="0.25">
      <c r="A221" s="135"/>
      <c r="B221" s="135"/>
      <c r="C221" s="135"/>
      <c r="D221" s="135"/>
      <c r="E221" s="135"/>
      <c r="F221" s="135"/>
      <c r="G221" s="135"/>
      <c r="H221" s="135"/>
      <c r="I221" s="135"/>
      <c r="J221" s="135"/>
      <c r="K221" s="135"/>
      <c r="L221" s="135"/>
      <c r="M221" s="135"/>
      <c r="N221" s="135"/>
      <c r="O221" s="135"/>
      <c r="P221" s="135"/>
      <c r="Q221" s="135"/>
      <c r="R221" s="135"/>
      <c r="S221" s="135"/>
      <c r="T221" s="135"/>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row>
    <row r="222" spans="1:47" ht="12.75" customHeight="1" x14ac:dyDescent="0.25">
      <c r="A222" s="135"/>
      <c r="B222" s="135"/>
      <c r="C222" s="135"/>
      <c r="D222" s="135"/>
      <c r="E222" s="135"/>
      <c r="F222" s="135"/>
      <c r="G222" s="135"/>
      <c r="H222" s="135"/>
      <c r="I222" s="135"/>
      <c r="J222" s="135"/>
      <c r="K222" s="135"/>
      <c r="L222" s="135"/>
      <c r="M222" s="135"/>
      <c r="N222" s="135"/>
      <c r="O222" s="135"/>
      <c r="P222" s="135"/>
      <c r="Q222" s="135"/>
      <c r="R222" s="135"/>
      <c r="S222" s="135"/>
      <c r="T222" s="135"/>
    </row>
    <row r="223" spans="1:47" ht="65.25" customHeight="1" x14ac:dyDescent="0.25">
      <c r="A223" s="135"/>
      <c r="B223" s="135"/>
      <c r="C223" s="135"/>
      <c r="D223" s="135"/>
      <c r="E223" s="135"/>
      <c r="F223" s="135"/>
      <c r="G223" s="135"/>
      <c r="H223" s="135"/>
      <c r="I223" s="135"/>
      <c r="J223" s="135"/>
      <c r="K223" s="135"/>
      <c r="L223" s="135"/>
      <c r="M223" s="135"/>
      <c r="N223" s="135"/>
      <c r="O223" s="135"/>
      <c r="P223" s="135"/>
      <c r="Q223" s="135"/>
      <c r="R223" s="135"/>
      <c r="S223" s="135"/>
      <c r="T223" s="135"/>
      <c r="U223" s="84"/>
    </row>
    <row r="224" spans="1:47" ht="12.75" customHeight="1" x14ac:dyDescent="0.25">
      <c r="A224" s="135"/>
      <c r="B224" s="135"/>
      <c r="C224" s="135"/>
      <c r="D224" s="135"/>
      <c r="E224" s="135"/>
      <c r="F224" s="135"/>
      <c r="G224" s="135"/>
      <c r="H224" s="135"/>
      <c r="I224" s="135"/>
      <c r="J224" s="135"/>
      <c r="K224" s="135"/>
      <c r="L224" s="135"/>
      <c r="M224" s="135"/>
      <c r="N224" s="135"/>
      <c r="O224" s="135"/>
      <c r="P224" s="135"/>
      <c r="Q224" s="135"/>
      <c r="R224" s="135"/>
      <c r="S224" s="135"/>
      <c r="T224" s="135"/>
    </row>
    <row r="225" spans="1:21" ht="26.65" customHeight="1" x14ac:dyDescent="0.25">
      <c r="A225" s="135"/>
      <c r="B225" s="135"/>
      <c r="C225" s="135"/>
      <c r="D225" s="135"/>
      <c r="E225" s="135"/>
      <c r="F225" s="135"/>
      <c r="G225" s="135"/>
      <c r="H225" s="135"/>
      <c r="I225" s="135"/>
      <c r="J225" s="135"/>
      <c r="K225" s="135"/>
      <c r="L225" s="135"/>
      <c r="M225" s="135"/>
      <c r="N225" s="135"/>
      <c r="O225" s="135"/>
      <c r="P225" s="135"/>
      <c r="Q225" s="135"/>
      <c r="R225" s="135"/>
      <c r="S225" s="135"/>
      <c r="T225" s="135"/>
      <c r="U225" s="84"/>
    </row>
    <row r="226" spans="1:21" ht="25.5" customHeight="1" x14ac:dyDescent="0.25">
      <c r="A226" s="135"/>
      <c r="B226" s="135"/>
      <c r="C226" s="135"/>
      <c r="D226" s="135"/>
      <c r="E226" s="135"/>
      <c r="F226" s="135"/>
      <c r="G226" s="135"/>
      <c r="H226" s="135"/>
      <c r="I226" s="135"/>
      <c r="J226" s="135"/>
      <c r="K226" s="135"/>
      <c r="L226" s="135"/>
      <c r="M226" s="135"/>
      <c r="N226" s="135"/>
      <c r="O226" s="135"/>
      <c r="P226" s="135"/>
      <c r="Q226" s="135"/>
      <c r="R226" s="135"/>
      <c r="S226" s="135"/>
      <c r="T226" s="135"/>
    </row>
    <row r="227" spans="1:21" ht="29.65" customHeight="1" x14ac:dyDescent="0.25">
      <c r="A227" s="135"/>
      <c r="B227" s="135"/>
      <c r="C227" s="135"/>
      <c r="D227" s="135"/>
      <c r="E227" s="135"/>
      <c r="F227" s="135"/>
      <c r="G227" s="135"/>
      <c r="H227" s="135"/>
      <c r="I227" s="135"/>
      <c r="J227" s="135"/>
      <c r="K227" s="135"/>
      <c r="L227" s="135"/>
      <c r="M227" s="135"/>
      <c r="N227" s="135"/>
      <c r="O227" s="135"/>
      <c r="P227" s="135"/>
      <c r="Q227" s="135"/>
      <c r="R227" s="135"/>
      <c r="S227" s="135"/>
      <c r="T227" s="135"/>
      <c r="U227" s="84"/>
    </row>
    <row r="228" spans="1:21" ht="29.25" customHeight="1" x14ac:dyDescent="0.25">
      <c r="A228" s="135"/>
      <c r="B228" s="135"/>
      <c r="C228" s="135"/>
      <c r="D228" s="135"/>
      <c r="E228" s="135"/>
      <c r="F228" s="135"/>
      <c r="G228" s="135"/>
      <c r="H228" s="135"/>
      <c r="I228" s="135"/>
      <c r="J228" s="135"/>
      <c r="K228" s="135"/>
      <c r="L228" s="135"/>
      <c r="M228" s="135"/>
      <c r="N228" s="135"/>
      <c r="O228" s="135"/>
      <c r="P228" s="135"/>
      <c r="Q228" s="135"/>
      <c r="R228" s="135"/>
      <c r="S228" s="135"/>
      <c r="T228" s="135"/>
    </row>
    <row r="229" spans="1:21" ht="33" customHeight="1" x14ac:dyDescent="0.25">
      <c r="A229" s="135"/>
      <c r="B229" s="135"/>
      <c r="C229" s="135"/>
      <c r="D229" s="135"/>
      <c r="E229" s="135"/>
      <c r="F229" s="135"/>
      <c r="G229" s="135"/>
      <c r="H229" s="135"/>
      <c r="I229" s="135"/>
      <c r="J229" s="135"/>
      <c r="K229" s="135"/>
      <c r="L229" s="135"/>
      <c r="M229" s="135"/>
      <c r="N229" s="135"/>
      <c r="O229" s="135"/>
      <c r="P229" s="135"/>
      <c r="Q229" s="135"/>
      <c r="R229" s="135"/>
      <c r="S229" s="135"/>
      <c r="T229" s="135"/>
      <c r="U229" s="84"/>
    </row>
    <row r="230" spans="1:21" ht="33" customHeight="1" x14ac:dyDescent="0.25">
      <c r="A230" s="135"/>
      <c r="B230" s="135"/>
      <c r="C230" s="135"/>
      <c r="D230" s="135"/>
      <c r="E230" s="135"/>
      <c r="F230" s="135"/>
      <c r="G230" s="135"/>
      <c r="H230" s="135"/>
      <c r="I230" s="135"/>
      <c r="J230" s="135"/>
      <c r="K230" s="135"/>
      <c r="L230" s="135"/>
      <c r="M230" s="135"/>
      <c r="N230" s="135"/>
      <c r="O230" s="135"/>
      <c r="P230" s="135"/>
      <c r="Q230" s="135"/>
      <c r="R230" s="135"/>
      <c r="S230" s="135"/>
      <c r="T230" s="135"/>
    </row>
    <row r="231" spans="1:21" ht="33.4" customHeight="1" x14ac:dyDescent="0.25">
      <c r="A231" s="135"/>
      <c r="B231" s="135"/>
      <c r="C231" s="135"/>
      <c r="D231" s="135"/>
      <c r="E231" s="135"/>
      <c r="F231" s="135"/>
      <c r="G231" s="135"/>
      <c r="H231" s="135"/>
      <c r="I231" s="135"/>
      <c r="J231" s="135"/>
      <c r="K231" s="135"/>
      <c r="L231" s="135"/>
      <c r="M231" s="135"/>
      <c r="N231" s="135"/>
      <c r="O231" s="135"/>
      <c r="P231" s="135"/>
      <c r="Q231" s="135"/>
      <c r="R231" s="135"/>
      <c r="S231" s="135"/>
      <c r="T231" s="135"/>
      <c r="U231" s="84"/>
    </row>
    <row r="232" spans="1:21" ht="29.65" customHeight="1" x14ac:dyDescent="0.25">
      <c r="A232" s="135"/>
      <c r="B232" s="135"/>
      <c r="C232" s="135"/>
      <c r="D232" s="135"/>
      <c r="E232" s="135"/>
      <c r="F232" s="135"/>
      <c r="G232" s="135"/>
      <c r="H232" s="135"/>
      <c r="I232" s="135"/>
      <c r="J232" s="135"/>
      <c r="K232" s="135"/>
      <c r="L232" s="135"/>
      <c r="M232" s="135"/>
      <c r="N232" s="135"/>
      <c r="O232" s="135"/>
      <c r="P232" s="135"/>
      <c r="Q232" s="135"/>
      <c r="R232" s="135"/>
      <c r="S232" s="135"/>
      <c r="T232" s="135"/>
    </row>
    <row r="233" spans="1:21" ht="34.9" customHeight="1" x14ac:dyDescent="0.25">
      <c r="A233" s="135"/>
      <c r="B233" s="135"/>
      <c r="C233" s="135"/>
      <c r="D233" s="135"/>
      <c r="E233" s="135"/>
      <c r="F233" s="135"/>
      <c r="G233" s="135"/>
      <c r="H233" s="135"/>
      <c r="I233" s="135"/>
      <c r="J233" s="135"/>
      <c r="K233" s="135"/>
      <c r="L233" s="135"/>
      <c r="M233" s="135"/>
      <c r="N233" s="135"/>
      <c r="O233" s="135"/>
      <c r="P233" s="135"/>
      <c r="Q233" s="135"/>
      <c r="R233" s="135"/>
      <c r="S233" s="135"/>
      <c r="T233" s="135"/>
      <c r="U233" s="84"/>
    </row>
    <row r="234" spans="1:21" ht="28.9" customHeight="1" x14ac:dyDescent="0.25">
      <c r="A234" s="135"/>
      <c r="B234" s="135"/>
      <c r="C234" s="135"/>
      <c r="D234" s="135"/>
      <c r="E234" s="135"/>
      <c r="F234" s="135"/>
      <c r="G234" s="135"/>
      <c r="H234" s="135"/>
      <c r="I234" s="135"/>
      <c r="J234" s="135"/>
      <c r="K234" s="135"/>
      <c r="L234" s="135"/>
      <c r="M234" s="135"/>
      <c r="N234" s="135"/>
      <c r="O234" s="135"/>
      <c r="P234" s="135"/>
      <c r="Q234" s="135"/>
      <c r="R234" s="135"/>
      <c r="S234" s="135"/>
      <c r="T234" s="135"/>
    </row>
    <row r="235" spans="1:21" ht="31.9" customHeight="1" x14ac:dyDescent="0.25">
      <c r="A235" s="135"/>
      <c r="B235" s="135"/>
      <c r="C235" s="135"/>
      <c r="D235" s="135"/>
      <c r="E235" s="135"/>
      <c r="F235" s="135"/>
      <c r="G235" s="135"/>
      <c r="H235" s="135"/>
      <c r="I235" s="135"/>
      <c r="J235" s="135"/>
      <c r="K235" s="135"/>
      <c r="L235" s="135"/>
      <c r="M235" s="135"/>
      <c r="N235" s="135"/>
      <c r="O235" s="135"/>
      <c r="P235" s="135"/>
      <c r="Q235" s="135"/>
      <c r="R235" s="135"/>
      <c r="S235" s="135"/>
      <c r="T235" s="135"/>
      <c r="U235" s="84"/>
    </row>
    <row r="236" spans="1:21" ht="33" customHeight="1" x14ac:dyDescent="0.25">
      <c r="A236" s="135"/>
      <c r="B236" s="135"/>
      <c r="C236" s="135"/>
      <c r="D236" s="135"/>
      <c r="E236" s="135"/>
      <c r="F236" s="135"/>
      <c r="G236" s="135"/>
      <c r="H236" s="135"/>
      <c r="I236" s="135"/>
      <c r="J236" s="135"/>
      <c r="K236" s="135"/>
      <c r="L236" s="135"/>
      <c r="M236" s="135"/>
      <c r="N236" s="135"/>
      <c r="O236" s="135"/>
      <c r="P236" s="135"/>
      <c r="Q236" s="135"/>
      <c r="R236" s="135"/>
      <c r="S236" s="135"/>
      <c r="T236" s="135"/>
    </row>
    <row r="237" spans="1:21" ht="34.15" customHeight="1" x14ac:dyDescent="0.25">
      <c r="A237" s="135"/>
      <c r="B237" s="135"/>
      <c r="C237" s="135"/>
      <c r="D237" s="135"/>
      <c r="E237" s="135"/>
      <c r="F237" s="135"/>
      <c r="G237" s="135"/>
      <c r="H237" s="135"/>
      <c r="I237" s="135"/>
      <c r="J237" s="135"/>
      <c r="K237" s="135"/>
      <c r="L237" s="135"/>
      <c r="M237" s="135"/>
      <c r="N237" s="135"/>
      <c r="O237" s="135"/>
      <c r="P237" s="135"/>
      <c r="Q237" s="135"/>
      <c r="R237" s="135"/>
      <c r="S237" s="135"/>
      <c r="T237" s="135"/>
      <c r="U237" s="84"/>
    </row>
    <row r="238" spans="1:21" ht="30.4" customHeight="1" x14ac:dyDescent="0.25">
      <c r="A238" s="135"/>
      <c r="B238" s="135"/>
      <c r="C238" s="135"/>
      <c r="D238" s="135"/>
      <c r="E238" s="135"/>
      <c r="F238" s="135"/>
      <c r="G238" s="135"/>
      <c r="H238" s="135"/>
      <c r="I238" s="135"/>
      <c r="J238" s="135"/>
      <c r="K238" s="135"/>
      <c r="L238" s="135"/>
      <c r="M238" s="135"/>
      <c r="N238" s="135"/>
      <c r="O238" s="135"/>
      <c r="P238" s="135"/>
      <c r="Q238" s="135"/>
      <c r="R238" s="135"/>
      <c r="S238" s="135"/>
      <c r="T238" s="135"/>
    </row>
    <row r="239" spans="1:21" ht="32.65" customHeight="1" x14ac:dyDescent="0.25">
      <c r="A239" s="135"/>
      <c r="B239" s="135"/>
      <c r="C239" s="135"/>
      <c r="D239" s="135"/>
      <c r="E239" s="135"/>
      <c r="F239" s="135"/>
      <c r="G239" s="135"/>
      <c r="H239" s="135"/>
      <c r="I239" s="135"/>
      <c r="J239" s="135"/>
      <c r="K239" s="135"/>
      <c r="L239" s="135"/>
      <c r="M239" s="135"/>
      <c r="N239" s="135"/>
      <c r="O239" s="135"/>
      <c r="P239" s="135"/>
      <c r="Q239" s="135"/>
      <c r="R239" s="135"/>
      <c r="S239" s="135"/>
      <c r="T239" s="135"/>
      <c r="U239" s="84"/>
    </row>
    <row r="240" spans="1:21" ht="31.5" customHeight="1" x14ac:dyDescent="0.25">
      <c r="A240" s="135"/>
      <c r="B240" s="135"/>
      <c r="C240" s="135"/>
      <c r="D240" s="135"/>
      <c r="E240" s="135"/>
      <c r="F240" s="135"/>
      <c r="G240" s="135"/>
      <c r="H240" s="135"/>
      <c r="I240" s="135"/>
      <c r="J240" s="135"/>
      <c r="K240" s="135"/>
      <c r="L240" s="135"/>
      <c r="M240" s="135"/>
      <c r="N240" s="135"/>
      <c r="O240" s="135"/>
      <c r="P240" s="135"/>
      <c r="Q240" s="135"/>
      <c r="R240" s="135"/>
      <c r="S240" s="135"/>
      <c r="T240" s="135"/>
    </row>
    <row r="241" spans="1:21" ht="38.25" customHeight="1" x14ac:dyDescent="0.25">
      <c r="A241" s="135"/>
      <c r="B241" s="135"/>
      <c r="C241" s="135"/>
      <c r="D241" s="135"/>
      <c r="E241" s="135"/>
      <c r="F241" s="135"/>
      <c r="G241" s="135"/>
      <c r="H241" s="135"/>
      <c r="I241" s="135"/>
      <c r="J241" s="135"/>
      <c r="K241" s="135"/>
      <c r="L241" s="135"/>
      <c r="M241" s="135"/>
      <c r="N241" s="135"/>
      <c r="O241" s="135"/>
      <c r="P241" s="135"/>
      <c r="Q241" s="135"/>
      <c r="R241" s="135"/>
      <c r="S241" s="135"/>
      <c r="T241" s="135"/>
      <c r="U241" s="84"/>
    </row>
    <row r="242" spans="1:21" ht="24.75" customHeight="1" x14ac:dyDescent="0.25">
      <c r="A242" s="135"/>
      <c r="B242" s="135"/>
      <c r="C242" s="135"/>
      <c r="D242" s="135"/>
      <c r="E242" s="135"/>
      <c r="F242" s="135"/>
      <c r="G242" s="135"/>
      <c r="H242" s="135"/>
      <c r="I242" s="135"/>
      <c r="J242" s="135"/>
      <c r="K242" s="135"/>
      <c r="L242" s="135"/>
      <c r="M242" s="135"/>
      <c r="N242" s="135"/>
      <c r="O242" s="135"/>
      <c r="P242" s="135"/>
      <c r="Q242" s="135"/>
      <c r="R242" s="135"/>
      <c r="S242" s="135"/>
      <c r="T242" s="135"/>
    </row>
    <row r="243" spans="1:21" ht="25.5" customHeight="1" x14ac:dyDescent="0.25">
      <c r="A243" s="135"/>
      <c r="B243" s="135"/>
      <c r="C243" s="135"/>
      <c r="D243" s="135"/>
      <c r="E243" s="135"/>
      <c r="F243" s="135"/>
      <c r="G243" s="135"/>
      <c r="H243" s="135"/>
      <c r="I243" s="135"/>
      <c r="J243" s="135"/>
      <c r="K243" s="135"/>
      <c r="L243" s="135"/>
      <c r="M243" s="135"/>
      <c r="N243" s="135"/>
      <c r="O243" s="135"/>
      <c r="P243" s="135"/>
      <c r="Q243" s="135"/>
      <c r="R243" s="135"/>
      <c r="S243" s="135"/>
      <c r="T243" s="135"/>
      <c r="U243" s="84"/>
    </row>
    <row r="244" spans="1:21" ht="31.5" customHeight="1" x14ac:dyDescent="0.25">
      <c r="A244" s="135"/>
      <c r="B244" s="135"/>
      <c r="C244" s="135"/>
      <c r="D244" s="135"/>
      <c r="E244" s="135"/>
      <c r="F244" s="135"/>
      <c r="G244" s="135"/>
      <c r="H244" s="135"/>
      <c r="I244" s="135"/>
      <c r="J244" s="135"/>
      <c r="K244" s="135"/>
      <c r="L244" s="135"/>
      <c r="M244" s="135"/>
      <c r="N244" s="135"/>
      <c r="O244" s="135"/>
      <c r="P244" s="135"/>
      <c r="Q244" s="135"/>
      <c r="R244" s="135"/>
      <c r="S244" s="135"/>
      <c r="T244" s="135"/>
    </row>
    <row r="245" spans="1:21" ht="25.9" customHeight="1" x14ac:dyDescent="0.25">
      <c r="A245" s="135"/>
      <c r="B245" s="135"/>
      <c r="C245" s="135"/>
      <c r="D245" s="135"/>
      <c r="E245" s="135"/>
      <c r="F245" s="135"/>
      <c r="G245" s="135"/>
      <c r="H245" s="135"/>
      <c r="I245" s="135"/>
      <c r="J245" s="135"/>
      <c r="K245" s="135"/>
      <c r="L245" s="135"/>
      <c r="M245" s="135"/>
      <c r="N245" s="135"/>
      <c r="O245" s="135"/>
      <c r="P245" s="135"/>
      <c r="Q245" s="135"/>
      <c r="R245" s="135"/>
      <c r="S245" s="135"/>
      <c r="T245" s="135"/>
      <c r="U245" s="84"/>
    </row>
    <row r="246" spans="1:21" ht="33" customHeight="1" x14ac:dyDescent="0.25">
      <c r="A246" s="135"/>
      <c r="B246" s="135"/>
      <c r="C246" s="135"/>
      <c r="D246" s="135"/>
      <c r="E246" s="135"/>
      <c r="F246" s="135"/>
      <c r="G246" s="135"/>
      <c r="H246" s="135"/>
      <c r="I246" s="135"/>
      <c r="J246" s="135"/>
      <c r="K246" s="135"/>
      <c r="L246" s="135"/>
      <c r="M246" s="135"/>
      <c r="N246" s="135"/>
      <c r="O246" s="135"/>
      <c r="P246" s="135"/>
      <c r="Q246" s="135"/>
      <c r="R246" s="135"/>
      <c r="S246" s="135"/>
      <c r="T246" s="135"/>
    </row>
    <row r="247" spans="1:21" ht="37.9" customHeight="1" x14ac:dyDescent="0.25">
      <c r="A247" s="135"/>
      <c r="B247" s="135"/>
      <c r="C247" s="135"/>
      <c r="D247" s="135"/>
      <c r="E247" s="135"/>
      <c r="F247" s="135"/>
      <c r="G247" s="135"/>
      <c r="H247" s="135"/>
      <c r="I247" s="135"/>
      <c r="J247" s="135"/>
      <c r="K247" s="135"/>
      <c r="L247" s="135"/>
      <c r="M247" s="135"/>
      <c r="N247" s="135"/>
      <c r="O247" s="135"/>
      <c r="P247" s="135"/>
      <c r="Q247" s="135"/>
      <c r="R247" s="135"/>
      <c r="S247" s="135"/>
      <c r="T247" s="135"/>
      <c r="U247" s="84"/>
    </row>
    <row r="248" spans="1:21" ht="37.9" customHeight="1" x14ac:dyDescent="0.25">
      <c r="A248" s="135"/>
      <c r="B248" s="135"/>
      <c r="C248" s="135"/>
      <c r="D248" s="135"/>
      <c r="E248" s="135"/>
      <c r="F248" s="135"/>
      <c r="G248" s="135"/>
      <c r="H248" s="135"/>
      <c r="I248" s="135"/>
      <c r="J248" s="135"/>
      <c r="K248" s="135"/>
      <c r="L248" s="135"/>
      <c r="M248" s="135"/>
      <c r="N248" s="135"/>
      <c r="O248" s="135"/>
      <c r="P248" s="135"/>
      <c r="Q248" s="135"/>
      <c r="R248" s="135"/>
      <c r="S248" s="135"/>
      <c r="T248" s="135"/>
    </row>
    <row r="249" spans="1:21" ht="23" x14ac:dyDescent="0.25">
      <c r="A249" s="135"/>
      <c r="B249" s="135"/>
      <c r="C249" s="135"/>
      <c r="D249" s="135"/>
      <c r="E249" s="135"/>
      <c r="F249" s="135"/>
      <c r="G249" s="135"/>
      <c r="H249" s="135"/>
      <c r="I249" s="135"/>
      <c r="J249" s="135"/>
      <c r="K249" s="135"/>
      <c r="L249" s="135"/>
      <c r="M249" s="135"/>
      <c r="N249" s="135"/>
      <c r="O249" s="135"/>
      <c r="P249" s="135"/>
      <c r="Q249" s="135"/>
      <c r="R249" s="135"/>
      <c r="S249" s="135"/>
      <c r="T249" s="135"/>
      <c r="U249" s="84"/>
    </row>
    <row r="250" spans="1:21" ht="12.75" customHeight="1" x14ac:dyDescent="0.25">
      <c r="A250" s="135"/>
      <c r="B250" s="135"/>
      <c r="C250" s="135"/>
      <c r="D250" s="135"/>
      <c r="E250" s="135"/>
      <c r="F250" s="135"/>
      <c r="G250" s="135"/>
      <c r="H250" s="135"/>
      <c r="I250" s="135"/>
      <c r="J250" s="135"/>
      <c r="K250" s="135"/>
      <c r="L250" s="135"/>
      <c r="M250" s="135"/>
      <c r="N250" s="135"/>
      <c r="O250" s="135"/>
      <c r="P250" s="135"/>
      <c r="Q250" s="135"/>
      <c r="R250" s="135"/>
      <c r="S250" s="135"/>
      <c r="T250" s="135"/>
    </row>
    <row r="251" spans="1:21" ht="23" x14ac:dyDescent="0.25">
      <c r="A251" s="135"/>
      <c r="B251" s="135"/>
      <c r="C251" s="135"/>
      <c r="D251" s="135"/>
      <c r="E251" s="135"/>
      <c r="F251" s="135"/>
      <c r="G251" s="135"/>
      <c r="H251" s="135"/>
      <c r="I251" s="135"/>
      <c r="J251" s="135"/>
      <c r="K251" s="135"/>
      <c r="L251" s="135"/>
      <c r="M251" s="135"/>
      <c r="N251" s="135"/>
      <c r="O251" s="135"/>
      <c r="P251" s="135"/>
      <c r="Q251" s="135"/>
      <c r="R251" s="135"/>
      <c r="S251" s="135"/>
      <c r="T251" s="135"/>
      <c r="U251" s="84"/>
    </row>
    <row r="252" spans="1:21" ht="23" x14ac:dyDescent="0.25">
      <c r="A252" s="135"/>
      <c r="B252" s="135"/>
      <c r="C252" s="135"/>
      <c r="D252" s="135"/>
      <c r="E252" s="135"/>
      <c r="F252" s="135"/>
      <c r="G252" s="135"/>
      <c r="H252" s="135"/>
      <c r="I252" s="135"/>
      <c r="J252" s="135"/>
      <c r="K252" s="135"/>
      <c r="L252" s="135"/>
      <c r="M252" s="135"/>
      <c r="N252" s="135"/>
      <c r="O252" s="135"/>
      <c r="P252" s="135"/>
      <c r="Q252" s="135"/>
      <c r="R252" s="135"/>
      <c r="S252" s="135"/>
      <c r="T252" s="135"/>
    </row>
    <row r="253" spans="1:21" ht="23" x14ac:dyDescent="0.25">
      <c r="A253" s="135"/>
      <c r="B253" s="135"/>
      <c r="C253" s="135"/>
      <c r="D253" s="135"/>
      <c r="E253" s="135"/>
      <c r="F253" s="135"/>
      <c r="G253" s="135"/>
      <c r="H253" s="135"/>
      <c r="I253" s="135"/>
      <c r="J253" s="135"/>
      <c r="K253" s="135"/>
      <c r="L253" s="135"/>
      <c r="M253" s="135"/>
      <c r="N253" s="135"/>
      <c r="O253" s="135"/>
      <c r="P253" s="135"/>
      <c r="Q253" s="135"/>
      <c r="R253" s="135"/>
      <c r="S253" s="135"/>
      <c r="T253" s="135"/>
      <c r="U253" s="84"/>
    </row>
    <row r="254" spans="1:21" ht="23" x14ac:dyDescent="0.25">
      <c r="A254" s="135"/>
      <c r="B254" s="135"/>
      <c r="C254" s="135"/>
      <c r="D254" s="135"/>
      <c r="E254" s="135"/>
      <c r="F254" s="135"/>
      <c r="G254" s="135"/>
      <c r="H254" s="135"/>
      <c r="I254" s="135"/>
      <c r="J254" s="135"/>
      <c r="K254" s="135"/>
      <c r="L254" s="135"/>
      <c r="M254" s="135"/>
      <c r="N254" s="135"/>
      <c r="O254" s="135"/>
      <c r="P254" s="135"/>
      <c r="Q254" s="135"/>
      <c r="R254" s="135"/>
      <c r="S254" s="135"/>
      <c r="T254" s="135"/>
    </row>
    <row r="255" spans="1:21" ht="23" x14ac:dyDescent="0.25">
      <c r="A255" s="135"/>
      <c r="B255" s="135"/>
      <c r="C255" s="135"/>
      <c r="D255" s="135"/>
      <c r="E255" s="135"/>
      <c r="F255" s="135"/>
      <c r="G255" s="135"/>
      <c r="H255" s="135"/>
      <c r="I255" s="135"/>
      <c r="J255" s="135"/>
      <c r="K255" s="135"/>
      <c r="L255" s="135"/>
      <c r="M255" s="135"/>
      <c r="N255" s="135"/>
      <c r="O255" s="135"/>
      <c r="P255" s="135"/>
      <c r="Q255" s="135"/>
      <c r="R255" s="135"/>
      <c r="S255" s="135"/>
      <c r="T255" s="135"/>
      <c r="U255" s="84"/>
    </row>
    <row r="256" spans="1:21" ht="23" x14ac:dyDescent="0.25">
      <c r="A256" s="135"/>
      <c r="B256" s="135"/>
      <c r="C256" s="135"/>
      <c r="D256" s="135"/>
      <c r="E256" s="135"/>
      <c r="F256" s="135"/>
      <c r="G256" s="135"/>
      <c r="H256" s="135"/>
      <c r="I256" s="135"/>
      <c r="J256" s="135"/>
      <c r="K256" s="135"/>
      <c r="L256" s="135"/>
      <c r="M256" s="135"/>
      <c r="N256" s="135"/>
      <c r="O256" s="135"/>
      <c r="P256" s="135"/>
      <c r="Q256" s="135"/>
      <c r="R256" s="135"/>
      <c r="S256" s="135"/>
      <c r="T256" s="135"/>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49">
    <mergeCell ref="I5:J5"/>
    <mergeCell ref="A29:F29"/>
    <mergeCell ref="A17:B18"/>
    <mergeCell ref="C17:F17"/>
    <mergeCell ref="I4:J4"/>
    <mergeCell ref="I3:J3"/>
    <mergeCell ref="H2:J2"/>
    <mergeCell ref="J187:L187"/>
    <mergeCell ref="A184:B184"/>
    <mergeCell ref="H184:I184"/>
    <mergeCell ref="H185:I185"/>
    <mergeCell ref="H187:I187"/>
    <mergeCell ref="F183:G183"/>
    <mergeCell ref="F176:G176"/>
    <mergeCell ref="F175:G175"/>
    <mergeCell ref="F137:G137"/>
    <mergeCell ref="J84:L84"/>
    <mergeCell ref="J98:L98"/>
    <mergeCell ref="J105:L105"/>
    <mergeCell ref="J115:L115"/>
    <mergeCell ref="J120:L120"/>
    <mergeCell ref="J129:L129"/>
    <mergeCell ref="J184:L184"/>
    <mergeCell ref="J185:L185"/>
    <mergeCell ref="J186:L186"/>
    <mergeCell ref="J177:L177"/>
    <mergeCell ref="J183:L183"/>
    <mergeCell ref="J52:L52"/>
    <mergeCell ref="J53:L53"/>
    <mergeCell ref="J54:L54"/>
    <mergeCell ref="J55:L55"/>
    <mergeCell ref="J56:L56"/>
    <mergeCell ref="J61:L61"/>
    <mergeCell ref="J67:L67"/>
    <mergeCell ref="J75:L75"/>
    <mergeCell ref="J82:L82"/>
    <mergeCell ref="J175:L175"/>
    <mergeCell ref="J176:L176"/>
    <mergeCell ref="J137:L137"/>
    <mergeCell ref="A30:B30"/>
    <mergeCell ref="C30:F30"/>
    <mergeCell ref="A31:B31"/>
    <mergeCell ref="C31:F31"/>
    <mergeCell ref="C44:E44"/>
    <mergeCell ref="A34:B38"/>
    <mergeCell ref="A40:B44"/>
    <mergeCell ref="C40:E40"/>
    <mergeCell ref="C15:F15"/>
    <mergeCell ref="A16:B16"/>
    <mergeCell ref="C16:F16"/>
    <mergeCell ref="C36:E36"/>
    <mergeCell ref="C37:E37"/>
    <mergeCell ref="A32:B32"/>
    <mergeCell ref="C32:F32"/>
    <mergeCell ref="A20:I20"/>
    <mergeCell ref="C27:I27"/>
    <mergeCell ref="A24:B24"/>
    <mergeCell ref="C24:E24"/>
    <mergeCell ref="F24:I26"/>
    <mergeCell ref="F105:G105"/>
    <mergeCell ref="F115:G115"/>
    <mergeCell ref="F120:G120"/>
    <mergeCell ref="F129:G129"/>
    <mergeCell ref="C41:E41"/>
    <mergeCell ref="C42:E42"/>
    <mergeCell ref="C43:E43"/>
    <mergeCell ref="C38:E38"/>
    <mergeCell ref="C34:E34"/>
    <mergeCell ref="C35:E35"/>
    <mergeCell ref="B45:F46"/>
    <mergeCell ref="F67:G67"/>
    <mergeCell ref="F75:G75"/>
    <mergeCell ref="A191:T191"/>
    <mergeCell ref="A192:B194"/>
    <mergeCell ref="C192:C194"/>
    <mergeCell ref="D192:D193"/>
    <mergeCell ref="E192:F193"/>
    <mergeCell ref="G192:N193"/>
    <mergeCell ref="O192:R193"/>
    <mergeCell ref="S192:S195"/>
    <mergeCell ref="A1:B1"/>
    <mergeCell ref="C1:F1"/>
    <mergeCell ref="A2:B2"/>
    <mergeCell ref="C2:F2"/>
    <mergeCell ref="C3:F3"/>
    <mergeCell ref="A4:B4"/>
    <mergeCell ref="C4:F4"/>
    <mergeCell ref="A13:B13"/>
    <mergeCell ref="C13:F13"/>
    <mergeCell ref="A10:B10"/>
    <mergeCell ref="C10:F10"/>
    <mergeCell ref="A12:B12"/>
    <mergeCell ref="C12:F12"/>
    <mergeCell ref="A5:B5"/>
    <mergeCell ref="F84:G84"/>
    <mergeCell ref="F98:G98"/>
    <mergeCell ref="A217:B217"/>
    <mergeCell ref="L217:M217"/>
    <mergeCell ref="A218:B218"/>
    <mergeCell ref="L218:M218"/>
    <mergeCell ref="C216:E216"/>
    <mergeCell ref="T192:T193"/>
    <mergeCell ref="D194:F194"/>
    <mergeCell ref="G194:N194"/>
    <mergeCell ref="O194:R194"/>
    <mergeCell ref="T194:T195"/>
    <mergeCell ref="L195:M195"/>
    <mergeCell ref="A216:B216"/>
    <mergeCell ref="A219:T219"/>
    <mergeCell ref="H47:I47"/>
    <mergeCell ref="A48:B48"/>
    <mergeCell ref="A49:B51"/>
    <mergeCell ref="E49:E51"/>
    <mergeCell ref="F49:G51"/>
    <mergeCell ref="E52:E55"/>
    <mergeCell ref="F52:G52"/>
    <mergeCell ref="F53:G53"/>
    <mergeCell ref="F54:G54"/>
    <mergeCell ref="F55:G55"/>
    <mergeCell ref="A47:B47"/>
    <mergeCell ref="C47:D47"/>
    <mergeCell ref="E47:E48"/>
    <mergeCell ref="F47:G48"/>
    <mergeCell ref="G216:R216"/>
    <mergeCell ref="C196:N197"/>
    <mergeCell ref="L198:N211"/>
    <mergeCell ref="L213:N215"/>
    <mergeCell ref="F56:G56"/>
    <mergeCell ref="F61:G61"/>
    <mergeCell ref="E188:G188"/>
    <mergeCell ref="E189:G189"/>
    <mergeCell ref="F82:G82"/>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704850</xdr:colOff>
                    <xdr:row>17</xdr:row>
                    <xdr:rowOff>69850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1771650</xdr:colOff>
                    <xdr:row>16</xdr:row>
                    <xdr:rowOff>419100</xdr:rowOff>
                  </from>
                  <to>
                    <xdr:col>4</xdr:col>
                    <xdr:colOff>209550</xdr:colOff>
                    <xdr:row>18</xdr:row>
                    <xdr:rowOff>69850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796875" defaultRowHeight="12.5" x14ac:dyDescent="0.25"/>
  <cols>
    <col min="1" max="1" width="14.26953125" style="45" customWidth="1"/>
    <col min="2" max="2" width="69.1796875" customWidth="1"/>
    <col min="3" max="3" width="35" style="48" customWidth="1"/>
    <col min="4" max="4" width="37.453125" style="48" customWidth="1"/>
    <col min="5" max="5" width="36.26953125" style="48" customWidth="1"/>
    <col min="6" max="6" width="27" style="48" customWidth="1"/>
    <col min="7" max="7" width="35.453125" customWidth="1"/>
    <col min="8" max="8" width="24.1796875" customWidth="1"/>
    <col min="9" max="9" width="19.81640625" customWidth="1"/>
    <col min="10" max="10" width="43.453125" customWidth="1"/>
    <col min="11" max="11" width="21.26953125" customWidth="1"/>
    <col min="12" max="12" width="22.453125" customWidth="1"/>
    <col min="13" max="13" width="22.26953125" customWidth="1"/>
    <col min="14" max="14" width="17.1796875" customWidth="1"/>
    <col min="15" max="15" width="29.453125" customWidth="1"/>
    <col min="16" max="18" width="10.54296875" bestFit="1" customWidth="1"/>
    <col min="19" max="19" width="18.7265625" customWidth="1"/>
    <col min="20" max="20" width="27.81640625" customWidth="1"/>
    <col min="26" max="26" width="46" bestFit="1" customWidth="1"/>
    <col min="27" max="27" width="126.453125" customWidth="1"/>
  </cols>
  <sheetData>
    <row r="1" spans="1:11" ht="18" customHeight="1" x14ac:dyDescent="0.25">
      <c r="A1" s="465" t="s">
        <v>36</v>
      </c>
      <c r="B1" s="465"/>
      <c r="C1" s="465"/>
      <c r="D1" s="465"/>
      <c r="E1" s="465"/>
      <c r="F1" s="465"/>
    </row>
    <row r="2" spans="1:11" ht="13" x14ac:dyDescent="0.3">
      <c r="A2" s="197" t="s">
        <v>37</v>
      </c>
      <c r="B2" s="197"/>
      <c r="C2" s="436"/>
      <c r="D2" s="436"/>
      <c r="E2" s="436"/>
      <c r="F2" s="436"/>
      <c r="H2" s="474" t="s">
        <v>86</v>
      </c>
      <c r="I2" s="475"/>
      <c r="J2" s="476"/>
    </row>
    <row r="3" spans="1:11" ht="13" x14ac:dyDescent="0.25">
      <c r="A3" s="198" t="s">
        <v>38</v>
      </c>
      <c r="B3" s="336"/>
      <c r="C3" s="436"/>
      <c r="D3" s="436"/>
      <c r="E3" s="436"/>
      <c r="F3" s="436"/>
      <c r="H3" s="126"/>
      <c r="I3" s="477" t="s">
        <v>87</v>
      </c>
      <c r="J3" s="478"/>
      <c r="K3" s="143"/>
    </row>
    <row r="4" spans="1:11" ht="13" x14ac:dyDescent="0.25">
      <c r="A4" s="197" t="s">
        <v>88</v>
      </c>
      <c r="B4" s="197"/>
      <c r="C4" s="436"/>
      <c r="D4" s="436"/>
      <c r="E4" s="436"/>
      <c r="F4" s="436"/>
      <c r="H4" s="144"/>
      <c r="I4" s="477" t="s">
        <v>89</v>
      </c>
      <c r="J4" s="478"/>
      <c r="K4" s="143"/>
    </row>
    <row r="5" spans="1:11" ht="22.5" customHeight="1" x14ac:dyDescent="0.25">
      <c r="A5" s="197" t="s">
        <v>40</v>
      </c>
      <c r="B5" s="197"/>
      <c r="C5" s="436"/>
      <c r="D5" s="436"/>
      <c r="E5" s="436"/>
      <c r="F5" s="436"/>
      <c r="H5" s="145"/>
      <c r="I5" s="490" t="s">
        <v>90</v>
      </c>
      <c r="J5" s="335"/>
    </row>
    <row r="6" spans="1:11" ht="14.5" x14ac:dyDescent="0.25">
      <c r="A6" s="197" t="s">
        <v>41</v>
      </c>
      <c r="B6" s="197"/>
      <c r="C6" s="436"/>
      <c r="D6" s="436"/>
      <c r="E6" s="436"/>
      <c r="F6" s="436"/>
    </row>
    <row r="7" spans="1:11" x14ac:dyDescent="0.25">
      <c r="A7"/>
      <c r="C7"/>
      <c r="D7"/>
      <c r="E7"/>
      <c r="F7"/>
    </row>
    <row r="8" spans="1:11" ht="21" customHeight="1" x14ac:dyDescent="0.25">
      <c r="A8" s="465" t="s">
        <v>91</v>
      </c>
      <c r="B8" s="465"/>
      <c r="C8" s="465"/>
      <c r="D8" s="465"/>
      <c r="E8" s="465"/>
      <c r="F8" s="465"/>
    </row>
    <row r="9" spans="1:11" s="43" customFormat="1" x14ac:dyDescent="0.25">
      <c r="A9" s="197" t="s">
        <v>42</v>
      </c>
      <c r="B9" s="197"/>
      <c r="C9" s="436"/>
      <c r="D9" s="436"/>
      <c r="E9" s="436"/>
      <c r="F9" s="436"/>
      <c r="G9" s="175"/>
      <c r="H9" s="175"/>
      <c r="I9" s="175"/>
      <c r="J9" s="175"/>
    </row>
    <row r="10" spans="1:11" s="43" customFormat="1" ht="13" x14ac:dyDescent="0.25">
      <c r="A10" s="197" t="s">
        <v>92</v>
      </c>
      <c r="B10" s="197"/>
      <c r="C10" s="466"/>
      <c r="D10" s="466"/>
      <c r="E10" s="466"/>
      <c r="F10" s="466"/>
      <c r="G10" s="176"/>
      <c r="H10" s="175"/>
      <c r="I10" s="175"/>
      <c r="J10" s="175"/>
    </row>
    <row r="11" spans="1:11" ht="13" x14ac:dyDescent="0.3">
      <c r="A11" s="104"/>
      <c r="B11" s="105" t="s">
        <v>93</v>
      </c>
      <c r="C11" s="471" t="s">
        <v>94</v>
      </c>
      <c r="D11" s="472"/>
      <c r="E11" s="472"/>
      <c r="F11" s="473"/>
      <c r="G11" s="169"/>
      <c r="H11" s="168"/>
      <c r="I11" s="168"/>
      <c r="J11" s="168"/>
    </row>
    <row r="12" spans="1:11" ht="64.5" customHeight="1" x14ac:dyDescent="0.3">
      <c r="A12" s="198" t="s">
        <v>95</v>
      </c>
      <c r="B12" s="336"/>
      <c r="C12" s="467" t="s">
        <v>96</v>
      </c>
      <c r="D12" s="468"/>
      <c r="E12" s="468"/>
      <c r="F12" s="469"/>
      <c r="G12" s="169"/>
      <c r="H12" s="168"/>
      <c r="I12" s="168"/>
      <c r="J12" s="168"/>
    </row>
    <row r="13" spans="1:11" ht="32.25" customHeight="1" x14ac:dyDescent="0.3">
      <c r="A13" s="197" t="s">
        <v>97</v>
      </c>
      <c r="B13" s="197"/>
      <c r="C13" s="437" t="s">
        <v>238</v>
      </c>
      <c r="D13" s="437"/>
      <c r="E13" s="437"/>
      <c r="F13" s="437"/>
      <c r="G13" s="170"/>
      <c r="H13" s="168"/>
      <c r="I13" s="168"/>
      <c r="J13" s="168"/>
    </row>
    <row r="14" spans="1:11" ht="32.25" customHeight="1" x14ac:dyDescent="0.3">
      <c r="A14" s="198" t="s">
        <v>98</v>
      </c>
      <c r="B14" s="336"/>
      <c r="C14" s="436" t="s">
        <v>99</v>
      </c>
      <c r="D14" s="436"/>
      <c r="E14" s="436"/>
      <c r="F14" s="436"/>
      <c r="G14" s="169"/>
      <c r="H14" s="169"/>
      <c r="I14" s="168"/>
      <c r="J14" s="168"/>
    </row>
    <row r="15" spans="1:11" ht="32.25" customHeight="1" x14ac:dyDescent="0.3">
      <c r="A15" s="276" t="s">
        <v>100</v>
      </c>
      <c r="B15" s="276"/>
      <c r="C15" s="437" t="s">
        <v>226</v>
      </c>
      <c r="D15" s="437"/>
      <c r="E15" s="437"/>
      <c r="F15" s="437"/>
      <c r="G15" s="170"/>
      <c r="H15" s="168"/>
      <c r="I15" s="168"/>
      <c r="J15" s="168"/>
    </row>
    <row r="16" spans="1:11" ht="37.15" customHeight="1" x14ac:dyDescent="0.3">
      <c r="A16" s="276" t="s">
        <v>227</v>
      </c>
      <c r="B16" s="276"/>
      <c r="C16" s="437"/>
      <c r="D16" s="437"/>
      <c r="E16" s="437"/>
      <c r="F16" s="437"/>
      <c r="G16" s="51"/>
    </row>
    <row r="17" spans="1:47" ht="37.15" customHeight="1" x14ac:dyDescent="0.3">
      <c r="A17" s="349" t="s">
        <v>103</v>
      </c>
      <c r="B17" s="350"/>
      <c r="C17" s="467" t="s">
        <v>104</v>
      </c>
      <c r="D17" s="468"/>
      <c r="E17" s="468"/>
      <c r="F17" s="469"/>
      <c r="G17" s="51"/>
    </row>
    <row r="18" spans="1:47" ht="37.15" customHeight="1" x14ac:dyDescent="0.3">
      <c r="A18" s="351"/>
      <c r="B18" s="352"/>
      <c r="C18" s="467" t="s">
        <v>105</v>
      </c>
      <c r="D18" s="468"/>
      <c r="E18" s="468"/>
      <c r="F18" s="469"/>
      <c r="G18" s="51"/>
    </row>
    <row r="19" spans="1:47" ht="37.15" customHeight="1" x14ac:dyDescent="0.3">
      <c r="A19" s="51"/>
      <c r="B19" s="51"/>
      <c r="C19" s="51"/>
      <c r="D19" s="51"/>
      <c r="E19" s="51"/>
      <c r="F19" s="51"/>
      <c r="G19" s="51"/>
    </row>
    <row r="20" spans="1:47" ht="29.25" customHeight="1" x14ac:dyDescent="0.3">
      <c r="A20" s="483" t="s">
        <v>239</v>
      </c>
      <c r="B20" s="441"/>
      <c r="C20" s="236" t="s">
        <v>240</v>
      </c>
      <c r="D20" s="236"/>
      <c r="E20" s="236"/>
      <c r="F20" s="58" t="s">
        <v>241</v>
      </c>
      <c r="G20" s="51"/>
    </row>
    <row r="21" spans="1:47" ht="37.15" customHeight="1" x14ac:dyDescent="0.3">
      <c r="A21" s="483"/>
      <c r="B21" s="441"/>
      <c r="C21" s="436" t="s">
        <v>242</v>
      </c>
      <c r="D21" s="436"/>
      <c r="E21" s="436"/>
      <c r="F21" s="41"/>
      <c r="G21" s="51"/>
    </row>
    <row r="22" spans="1:47" ht="37.15" customHeight="1" x14ac:dyDescent="0.3">
      <c r="A22" s="483"/>
      <c r="B22" s="441"/>
      <c r="C22" s="487"/>
      <c r="D22" s="487"/>
      <c r="E22" s="487"/>
      <c r="F22" s="41"/>
      <c r="G22" s="51"/>
    </row>
    <row r="23" spans="1:47" ht="37.15" customHeight="1" x14ac:dyDescent="0.3">
      <c r="A23" s="484"/>
      <c r="B23" s="443"/>
      <c r="C23" s="436"/>
      <c r="D23" s="436"/>
      <c r="E23" s="436"/>
      <c r="F23" s="41"/>
      <c r="G23" s="51"/>
    </row>
    <row r="24" spans="1:47" ht="32.25" customHeight="1" x14ac:dyDescent="0.3">
      <c r="A24" s="51"/>
      <c r="B24" s="51"/>
      <c r="C24" s="51"/>
      <c r="D24" s="51"/>
      <c r="E24" s="51"/>
      <c r="F24" s="51"/>
      <c r="G24" s="51"/>
    </row>
    <row r="25" spans="1:47" ht="32.25" customHeight="1" x14ac:dyDescent="0.3">
      <c r="A25" s="494" t="s">
        <v>243</v>
      </c>
      <c r="B25" s="494"/>
      <c r="C25" s="465"/>
      <c r="D25" s="465"/>
      <c r="E25" s="465"/>
      <c r="F25" s="465"/>
      <c r="G25" s="51"/>
    </row>
    <row r="26" spans="1:47" ht="32.25" customHeight="1" x14ac:dyDescent="0.3">
      <c r="A26" s="276" t="s">
        <v>244</v>
      </c>
      <c r="B26" s="276"/>
      <c r="C26" s="437" t="s">
        <v>226</v>
      </c>
      <c r="D26" s="437"/>
      <c r="E26" s="437"/>
      <c r="F26" s="437"/>
      <c r="G26" s="51"/>
    </row>
    <row r="27" spans="1:47" ht="32.25" customHeight="1" x14ac:dyDescent="0.3">
      <c r="A27" s="276" t="s">
        <v>245</v>
      </c>
      <c r="B27" s="276"/>
      <c r="C27" s="437" t="s">
        <v>226</v>
      </c>
      <c r="D27" s="437"/>
      <c r="E27" s="437"/>
      <c r="F27" s="437"/>
      <c r="G27" s="51"/>
    </row>
    <row r="28" spans="1:47" ht="32.25" customHeight="1" x14ac:dyDescent="0.3">
      <c r="A28" s="276" t="s">
        <v>246</v>
      </c>
      <c r="B28" s="276"/>
      <c r="C28" s="437" t="s">
        <v>226</v>
      </c>
      <c r="D28" s="437"/>
      <c r="E28" s="437"/>
      <c r="F28" s="437"/>
      <c r="G28" s="51"/>
    </row>
    <row r="29" spans="1:47" ht="32.25" customHeight="1" x14ac:dyDescent="0.3">
      <c r="A29" s="276" t="s">
        <v>247</v>
      </c>
      <c r="B29" s="276"/>
      <c r="C29" s="437" t="s">
        <v>226</v>
      </c>
      <c r="D29" s="437"/>
      <c r="E29" s="437"/>
      <c r="F29" s="437"/>
      <c r="G29" s="51"/>
    </row>
    <row r="30" spans="1:47" s="52" customFormat="1" ht="13" x14ac:dyDescent="0.3">
      <c r="A30" s="90"/>
      <c r="B30" s="90"/>
      <c r="C30" s="91"/>
      <c r="D30" s="91"/>
      <c r="E30" s="91"/>
      <c r="F30" s="91"/>
      <c r="G30" s="51"/>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3">
      <c r="A31" s="449"/>
      <c r="B31" s="449"/>
      <c r="C31" s="450"/>
      <c r="D31" s="450"/>
      <c r="E31" s="450"/>
      <c r="F31" s="450"/>
      <c r="G31" s="51"/>
    </row>
    <row r="32" spans="1:47" ht="40.15" customHeight="1" x14ac:dyDescent="0.25">
      <c r="A32" s="440" t="s">
        <v>248</v>
      </c>
      <c r="B32" s="483"/>
      <c r="C32" s="483"/>
      <c r="D32" s="483"/>
      <c r="E32" s="483"/>
      <c r="F32" s="483"/>
      <c r="G32" s="483"/>
      <c r="H32" s="483"/>
      <c r="I32" s="483"/>
    </row>
    <row r="33" spans="1:47" s="46" customFormat="1" ht="33.75" customHeight="1" x14ac:dyDescent="0.25">
      <c r="A33" s="357"/>
      <c r="B33" s="358"/>
      <c r="C33" s="137" t="s">
        <v>107</v>
      </c>
      <c r="D33" s="137" t="s">
        <v>108</v>
      </c>
      <c r="E33" s="137" t="s">
        <v>249</v>
      </c>
      <c r="F33" s="86" t="s">
        <v>110</v>
      </c>
      <c r="G33" s="86" t="s">
        <v>111</v>
      </c>
      <c r="H33" s="86" t="s">
        <v>112</v>
      </c>
      <c r="I33" s="86" t="s">
        <v>113</v>
      </c>
      <c r="J33"/>
      <c r="K33"/>
      <c r="L33"/>
      <c r="M33"/>
      <c r="N33"/>
      <c r="O33"/>
      <c r="P33"/>
    </row>
    <row r="34" spans="1:47" s="46" customFormat="1" ht="33.75" customHeight="1" x14ac:dyDescent="0.25">
      <c r="A34" s="353" t="s">
        <v>114</v>
      </c>
      <c r="B34" s="354"/>
      <c r="C34" s="112">
        <f>'Detailed planning stage'!C22</f>
        <v>2158928.676</v>
      </c>
      <c r="D34" s="112">
        <f>'Detailed planning stage'!D22</f>
        <v>894801.91576000012</v>
      </c>
      <c r="E34" s="112">
        <f>'Detailed planning stage'!E22</f>
        <v>3026337.2147600004</v>
      </c>
      <c r="F34" s="112">
        <f>'Detailed planning stage'!F22</f>
        <v>784321.21776000015</v>
      </c>
      <c r="G34" s="112">
        <f>'Detailed planning stage'!G22</f>
        <v>1259476.6040000001</v>
      </c>
      <c r="H34" s="112">
        <f>'Detailed planning stage'!H22</f>
        <v>110480.69800000003</v>
      </c>
      <c r="I34" s="112">
        <f>'Detailed planning stage'!I22</f>
        <v>-1186248.2390000001</v>
      </c>
      <c r="J34"/>
      <c r="K34"/>
      <c r="L34"/>
      <c r="M34"/>
      <c r="N34"/>
      <c r="O34"/>
      <c r="P34"/>
    </row>
    <row r="35" spans="1:47" ht="33.75" customHeight="1" x14ac:dyDescent="0.25">
      <c r="A35" s="353" t="s">
        <v>115</v>
      </c>
      <c r="B35" s="354"/>
      <c r="C35" s="113">
        <f>'Detailed planning stage'!C23</f>
        <v>881.55519640669661</v>
      </c>
      <c r="D35" s="113">
        <f>'Detailed planning stage'!D23</f>
        <v>365.37440414863215</v>
      </c>
      <c r="E35" s="113">
        <f>'Detailed planning stage'!E23</f>
        <v>1235.7440648264599</v>
      </c>
      <c r="F35" s="113">
        <f>'Detailed planning stage'!F23</f>
        <v>320.26182840343006</v>
      </c>
      <c r="G35" s="113">
        <f>'Detailed planning stage'!G23</f>
        <v>514.28199428338098</v>
      </c>
      <c r="H35" s="113">
        <f>'Detailed planning stage'!H23</f>
        <v>45.112575745202136</v>
      </c>
      <c r="I35" s="113">
        <f>'Detailed planning stage'!I23</f>
        <v>-484.38066108615766</v>
      </c>
      <c r="Q35" s="57"/>
    </row>
    <row r="36" spans="1:47" s="52" customFormat="1" ht="13" x14ac:dyDescent="0.3">
      <c r="A36" s="449"/>
      <c r="B36" s="449"/>
      <c r="C36" s="450"/>
      <c r="D36" s="450"/>
      <c r="E36" s="450"/>
      <c r="F36" s="450"/>
      <c r="G36" s="51"/>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2" customFormat="1" ht="13" x14ac:dyDescent="0.3">
      <c r="A37" s="90"/>
      <c r="B37" s="90"/>
      <c r="C37" s="91"/>
      <c r="D37" s="91"/>
      <c r="E37" s="91"/>
      <c r="F37" s="91"/>
      <c r="G37" s="51"/>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5">
      <c r="A38" s="442" t="s">
        <v>250</v>
      </c>
      <c r="B38" s="484"/>
      <c r="C38" s="484"/>
      <c r="D38" s="484"/>
      <c r="E38" s="484"/>
      <c r="F38" s="484"/>
      <c r="G38" s="484"/>
      <c r="H38" s="484"/>
      <c r="I38" s="484"/>
      <c r="Q38" s="57"/>
    </row>
    <row r="39" spans="1:47" ht="33.75" customHeight="1" x14ac:dyDescent="0.25">
      <c r="A39" s="481"/>
      <c r="B39" s="482"/>
      <c r="C39" s="53" t="s">
        <v>251</v>
      </c>
      <c r="D39" s="137" t="s">
        <v>108</v>
      </c>
      <c r="E39" s="137" t="s">
        <v>249</v>
      </c>
      <c r="F39" s="53" t="s">
        <v>110</v>
      </c>
      <c r="G39" s="53" t="s">
        <v>111</v>
      </c>
      <c r="H39" s="53" t="s">
        <v>112</v>
      </c>
      <c r="I39" s="53" t="s">
        <v>113</v>
      </c>
      <c r="Q39" s="57"/>
    </row>
    <row r="40" spans="1:47" ht="35.65" customHeight="1" x14ac:dyDescent="0.25">
      <c r="A40" s="353" t="s">
        <v>114</v>
      </c>
      <c r="B40" s="354"/>
      <c r="C40" s="112">
        <f>D121+E121+F121</f>
        <v>0</v>
      </c>
      <c r="D40" s="112">
        <f>G121+H121+I121+J121+K121+O121+P121+Q121+R121</f>
        <v>0</v>
      </c>
      <c r="E40" s="112">
        <f>C121+D121+E121+F121+G121+H121+I121+J121+K121+O121+P121+Q121+R121</f>
        <v>0</v>
      </c>
      <c r="F40" s="112">
        <f>G121+H121+I121+J121+K121</f>
        <v>0</v>
      </c>
      <c r="G40" s="112" t="e">
        <f>L121+N121</f>
        <v>#VALUE!</v>
      </c>
      <c r="H40" s="112">
        <f>O121+P121+Q121+R121</f>
        <v>0</v>
      </c>
      <c r="I40" s="112">
        <f>T121</f>
        <v>0</v>
      </c>
      <c r="Q40" s="57"/>
    </row>
    <row r="41" spans="1:47" ht="37.9" customHeight="1" x14ac:dyDescent="0.25">
      <c r="A41" s="353" t="s">
        <v>115</v>
      </c>
      <c r="B41" s="354"/>
      <c r="C41" s="113" t="e">
        <f t="shared" ref="C41:I41" si="0">C40/$C$6</f>
        <v>#DIV/0!</v>
      </c>
      <c r="D41" s="113" t="e">
        <f t="shared" si="0"/>
        <v>#DIV/0!</v>
      </c>
      <c r="E41" s="113" t="e">
        <f t="shared" si="0"/>
        <v>#DIV/0!</v>
      </c>
      <c r="F41" s="113" t="e">
        <f t="shared" si="0"/>
        <v>#DIV/0!</v>
      </c>
      <c r="G41" s="113" t="e">
        <f t="shared" si="0"/>
        <v>#VALUE!</v>
      </c>
      <c r="H41" s="113" t="e">
        <f t="shared" si="0"/>
        <v>#DIV/0!</v>
      </c>
      <c r="I41" s="113" t="e">
        <f t="shared" si="0"/>
        <v>#DIV/0!</v>
      </c>
      <c r="Q41" s="57"/>
    </row>
    <row r="42" spans="1:47" ht="37.9" customHeight="1" x14ac:dyDescent="0.25">
      <c r="A42" s="353" t="s">
        <v>116</v>
      </c>
      <c r="B42" s="354"/>
      <c r="C42" s="446"/>
      <c r="D42" s="447"/>
      <c r="E42" s="448"/>
      <c r="F42" s="418"/>
      <c r="G42" s="419"/>
      <c r="H42" s="419"/>
      <c r="I42" s="420"/>
      <c r="Q42" s="57"/>
    </row>
    <row r="43" spans="1:47" ht="37.9" customHeight="1" x14ac:dyDescent="0.25">
      <c r="A43" s="353" t="s">
        <v>230</v>
      </c>
      <c r="B43" s="354"/>
      <c r="C43" s="138" t="e">
        <f>VLOOKUP($C$42,'WLC benchmarks'!$B$10:$E$13,2, TRUE)</f>
        <v>#N/A</v>
      </c>
      <c r="D43" s="138" t="e">
        <f>VLOOKUP($C$42,'WLC benchmarks'!$B$10:$E$13,3, TRUE)</f>
        <v>#N/A</v>
      </c>
      <c r="E43" s="138" t="e">
        <f>VLOOKUP($C$42,'WLC benchmarks'!$B$10:$E$13,4, TRUE)</f>
        <v>#N/A</v>
      </c>
      <c r="F43" s="421"/>
      <c r="G43" s="422"/>
      <c r="H43" s="422"/>
      <c r="I43" s="423"/>
      <c r="Q43" s="57"/>
    </row>
    <row r="44" spans="1:47" ht="37.9" customHeight="1" x14ac:dyDescent="0.25">
      <c r="A44" s="353" t="s">
        <v>252</v>
      </c>
      <c r="B44" s="354"/>
      <c r="C44" s="139" t="e">
        <f>VLOOKUP($C$42,'WLC benchmarks'!$B$16:$E$19,2, TRUE)</f>
        <v>#N/A</v>
      </c>
      <c r="D44" s="139" t="e">
        <f>VLOOKUP($C$42,'WLC benchmarks'!$B$16:$E$19,3, TRUE)</f>
        <v>#N/A</v>
      </c>
      <c r="E44" s="139" t="e">
        <f>VLOOKUP($C$42,'WLC benchmarks'!$B$16:$E$19,4, TRUE)</f>
        <v>#N/A</v>
      </c>
      <c r="F44" s="424"/>
      <c r="G44" s="425"/>
      <c r="H44" s="425"/>
      <c r="I44" s="426"/>
      <c r="Q44" s="57"/>
    </row>
    <row r="45" spans="1:47" ht="47.25" customHeight="1" x14ac:dyDescent="0.25">
      <c r="A45" s="353" t="s">
        <v>253</v>
      </c>
      <c r="B45" s="354"/>
      <c r="C45" s="437" t="s">
        <v>254</v>
      </c>
      <c r="D45" s="437"/>
      <c r="E45" s="437"/>
      <c r="F45" s="437"/>
      <c r="G45" s="437"/>
      <c r="H45" s="437"/>
      <c r="I45" s="437"/>
      <c r="Q45" s="57"/>
    </row>
    <row r="46" spans="1:47" ht="84" customHeight="1" x14ac:dyDescent="0.25">
      <c r="A46" s="353" t="s">
        <v>255</v>
      </c>
      <c r="B46" s="354"/>
      <c r="C46" s="436" t="s">
        <v>121</v>
      </c>
      <c r="D46" s="436"/>
      <c r="E46" s="436"/>
      <c r="F46" s="436"/>
      <c r="G46" s="436"/>
      <c r="H46" s="436"/>
      <c r="I46" s="436"/>
      <c r="Q46" s="57"/>
    </row>
    <row r="47" spans="1:47" s="52" customFormat="1" ht="13" x14ac:dyDescent="0.3">
      <c r="A47" s="90"/>
      <c r="B47" s="90"/>
      <c r="C47" s="91"/>
      <c r="D47" s="91"/>
      <c r="E47" s="91"/>
      <c r="F47" s="91"/>
      <c r="G47" s="51"/>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2" customFormat="1" ht="24" customHeight="1" x14ac:dyDescent="0.3">
      <c r="A48" s="491" t="s">
        <v>122</v>
      </c>
      <c r="B48" s="492"/>
      <c r="C48" s="492"/>
      <c r="D48" s="492"/>
      <c r="E48" s="492"/>
      <c r="F48" s="493"/>
      <c r="G48" s="51"/>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2" customFormat="1" ht="27.75" customHeight="1" x14ac:dyDescent="0.3">
      <c r="A49" s="276" t="s">
        <v>256</v>
      </c>
      <c r="B49" s="276"/>
      <c r="C49" s="437"/>
      <c r="D49" s="437"/>
      <c r="E49" s="437"/>
      <c r="F49" s="437"/>
      <c r="G49" s="51"/>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2" customFormat="1" ht="33.75" customHeight="1" x14ac:dyDescent="0.3">
      <c r="A50" s="276" t="s">
        <v>257</v>
      </c>
      <c r="B50" s="276"/>
      <c r="C50" s="436"/>
      <c r="D50" s="436"/>
      <c r="E50" s="436"/>
      <c r="F50" s="436"/>
      <c r="G50" s="51"/>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2" customFormat="1" ht="48.75" customHeight="1" x14ac:dyDescent="0.3">
      <c r="A51" s="276" t="s">
        <v>258</v>
      </c>
      <c r="B51" s="276"/>
      <c r="C51" s="436" t="s">
        <v>55</v>
      </c>
      <c r="D51" s="436"/>
      <c r="E51" s="436"/>
      <c r="F51" s="436"/>
      <c r="G51" s="51"/>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2" customFormat="1" ht="13" x14ac:dyDescent="0.3">
      <c r="A52" s="90"/>
      <c r="B52" s="90"/>
      <c r="C52" s="91"/>
      <c r="D52" s="91"/>
      <c r="E52" s="91"/>
      <c r="F52" s="91"/>
      <c r="G52" s="51"/>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6" customFormat="1" ht="29" x14ac:dyDescent="0.3">
      <c r="A53" s="483" t="s">
        <v>259</v>
      </c>
      <c r="B53" s="441"/>
      <c r="C53" s="236" t="s">
        <v>260</v>
      </c>
      <c r="D53" s="236"/>
      <c r="E53" s="236"/>
      <c r="F53" s="58" t="s">
        <v>261</v>
      </c>
      <c r="G53" s="51"/>
      <c r="H53" s="56"/>
      <c r="I53" s="56"/>
      <c r="J53" s="59"/>
      <c r="K53" s="59"/>
      <c r="L53" s="59"/>
      <c r="M53" s="59"/>
      <c r="N53" s="57"/>
      <c r="O53" s="57"/>
      <c r="P53" s="57"/>
      <c r="Q53" s="57"/>
    </row>
    <row r="54" spans="1:49" s="63" customFormat="1" ht="13" x14ac:dyDescent="0.3">
      <c r="A54" s="483"/>
      <c r="B54" s="441"/>
      <c r="C54" s="436" t="s">
        <v>128</v>
      </c>
      <c r="D54" s="436"/>
      <c r="E54" s="436"/>
      <c r="F54" s="41"/>
      <c r="G54" s="51"/>
    </row>
    <row r="55" spans="1:49" s="46" customFormat="1" ht="13" x14ac:dyDescent="0.3">
      <c r="A55" s="483"/>
      <c r="B55" s="441"/>
      <c r="C55" s="487"/>
      <c r="D55" s="487"/>
      <c r="E55" s="487"/>
      <c r="F55" s="41"/>
      <c r="G55" s="51"/>
    </row>
    <row r="56" spans="1:49" s="46" customFormat="1" ht="12.75" customHeight="1" x14ac:dyDescent="0.3">
      <c r="A56" s="484"/>
      <c r="B56" s="443"/>
      <c r="C56" s="436"/>
      <c r="D56" s="436"/>
      <c r="E56" s="436"/>
      <c r="F56" s="41"/>
      <c r="G56" s="51"/>
    </row>
    <row r="57" spans="1:49" s="52" customFormat="1" ht="13" x14ac:dyDescent="0.3">
      <c r="A57"/>
      <c r="B57" s="51"/>
      <c r="C57" s="51"/>
      <c r="D57" s="51"/>
      <c r="E57" s="51"/>
      <c r="F57" s="5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2" customFormat="1" ht="14.25" customHeight="1" x14ac:dyDescent="0.25">
      <c r="A58" s="438" t="s">
        <v>262</v>
      </c>
      <c r="B58" s="439"/>
      <c r="C58" s="433" t="s">
        <v>263</v>
      </c>
      <c r="D58" s="434"/>
      <c r="E58" s="434"/>
      <c r="F58" s="435"/>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2" customFormat="1" ht="13" x14ac:dyDescent="0.25">
      <c r="A59" s="440"/>
      <c r="B59" s="441"/>
      <c r="C59" s="433" t="s">
        <v>264</v>
      </c>
      <c r="D59" s="434"/>
      <c r="E59" s="434"/>
      <c r="F59" s="435"/>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2" customFormat="1" ht="13" x14ac:dyDescent="0.25">
      <c r="A60" s="440"/>
      <c r="B60" s="441"/>
      <c r="C60" s="433"/>
      <c r="D60" s="434"/>
      <c r="E60" s="434"/>
      <c r="F60" s="435"/>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2" customFormat="1" ht="13" x14ac:dyDescent="0.25">
      <c r="A61" s="442"/>
      <c r="B61" s="443"/>
      <c r="C61" s="433"/>
      <c r="D61" s="434"/>
      <c r="E61" s="434"/>
      <c r="F61" s="435"/>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2" customFormat="1" ht="13.15" customHeight="1" x14ac:dyDescent="0.3">
      <c r="A62"/>
      <c r="B62" s="51"/>
      <c r="C62" s="51"/>
      <c r="D62" s="51"/>
      <c r="E62" s="51"/>
      <c r="F62" s="51"/>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2" customFormat="1" ht="24" customHeight="1" x14ac:dyDescent="0.25">
      <c r="A63" s="485" t="s">
        <v>133</v>
      </c>
      <c r="B63" s="486"/>
      <c r="C63" s="240" t="s">
        <v>134</v>
      </c>
      <c r="D63" s="241"/>
      <c r="E63" s="374" t="s">
        <v>135</v>
      </c>
      <c r="F63" s="252" t="s">
        <v>136</v>
      </c>
      <c r="G63" s="253"/>
      <c r="H63" s="240" t="s">
        <v>137</v>
      </c>
      <c r="I63" s="371"/>
      <c r="J63" s="92"/>
      <c r="K63"/>
      <c r="L63"/>
      <c r="M63"/>
      <c r="N63"/>
      <c r="O63"/>
      <c r="P63"/>
      <c r="Q63"/>
      <c r="R63"/>
      <c r="S63"/>
      <c r="T63"/>
      <c r="U63"/>
      <c r="V63"/>
      <c r="W63"/>
      <c r="X63"/>
      <c r="Y63"/>
      <c r="Z63"/>
      <c r="AA63"/>
      <c r="AB63"/>
      <c r="AC63"/>
      <c r="AD63"/>
      <c r="AE63"/>
      <c r="AF63"/>
      <c r="AG63"/>
      <c r="AH63"/>
      <c r="AI63"/>
      <c r="AJ63"/>
      <c r="AK63"/>
      <c r="AL63"/>
    </row>
    <row r="64" spans="1:49" s="52" customFormat="1" ht="55.5" customHeight="1" x14ac:dyDescent="0.25">
      <c r="A64" s="479" t="s">
        <v>138</v>
      </c>
      <c r="B64" s="480"/>
      <c r="C64" s="64" t="s">
        <v>139</v>
      </c>
      <c r="D64" s="64" t="s">
        <v>140</v>
      </c>
      <c r="E64" s="375"/>
      <c r="F64" s="254"/>
      <c r="G64" s="255"/>
      <c r="H64" s="64" t="s">
        <v>141</v>
      </c>
      <c r="I64" s="64" t="s">
        <v>142</v>
      </c>
      <c r="J64" s="93"/>
      <c r="K64"/>
      <c r="L64"/>
      <c r="M64"/>
      <c r="N64"/>
      <c r="O64"/>
      <c r="P64"/>
      <c r="Q64"/>
      <c r="R64"/>
      <c r="S64"/>
      <c r="T64"/>
      <c r="U64"/>
      <c r="V64"/>
      <c r="W64"/>
      <c r="X64"/>
      <c r="Y64"/>
      <c r="Z64"/>
      <c r="AA64"/>
      <c r="AB64"/>
      <c r="AC64"/>
      <c r="AD64"/>
      <c r="AE64"/>
      <c r="AF64"/>
      <c r="AG64"/>
      <c r="AH64"/>
      <c r="AI64"/>
      <c r="AJ64"/>
      <c r="AK64"/>
      <c r="AL64"/>
    </row>
    <row r="65" spans="1:38" s="52" customFormat="1" ht="102" customHeight="1" x14ac:dyDescent="0.25">
      <c r="A65" s="453" t="s">
        <v>143</v>
      </c>
      <c r="B65" s="454"/>
      <c r="C65" s="65" t="s">
        <v>144</v>
      </c>
      <c r="D65" s="88" t="s">
        <v>145</v>
      </c>
      <c r="E65" s="249" t="s">
        <v>146</v>
      </c>
      <c r="F65" s="226" t="s">
        <v>147</v>
      </c>
      <c r="G65" s="227"/>
      <c r="H65" s="88" t="s">
        <v>148</v>
      </c>
      <c r="I65" s="88" t="s">
        <v>149</v>
      </c>
      <c r="J65" s="94"/>
      <c r="K65"/>
      <c r="L65"/>
      <c r="M65"/>
      <c r="N65"/>
      <c r="O65"/>
      <c r="P65"/>
      <c r="Q65"/>
      <c r="R65"/>
      <c r="S65"/>
      <c r="T65"/>
      <c r="U65"/>
      <c r="V65"/>
      <c r="W65"/>
      <c r="X65"/>
      <c r="Y65"/>
      <c r="Z65"/>
      <c r="AA65"/>
      <c r="AB65"/>
      <c r="AC65"/>
      <c r="AD65"/>
      <c r="AE65"/>
      <c r="AF65"/>
      <c r="AG65"/>
      <c r="AH65"/>
      <c r="AI65"/>
      <c r="AJ65"/>
      <c r="AK65"/>
      <c r="AL65"/>
    </row>
    <row r="66" spans="1:38" s="52" customFormat="1" ht="13.15" customHeight="1" x14ac:dyDescent="0.25">
      <c r="A66" s="455"/>
      <c r="B66" s="456"/>
      <c r="C66" s="67" t="s">
        <v>150</v>
      </c>
      <c r="D66" s="88" t="s">
        <v>151</v>
      </c>
      <c r="E66" s="250"/>
      <c r="F66" s="228"/>
      <c r="G66" s="229"/>
      <c r="H66" s="88" t="s">
        <v>152</v>
      </c>
      <c r="I66" s="88" t="s">
        <v>153</v>
      </c>
      <c r="J66" s="94"/>
      <c r="K66"/>
      <c r="L66"/>
      <c r="M66"/>
      <c r="N66"/>
      <c r="O66"/>
      <c r="P66"/>
      <c r="Q66"/>
      <c r="R66"/>
      <c r="S66"/>
      <c r="T66"/>
      <c r="U66"/>
      <c r="V66"/>
      <c r="W66"/>
      <c r="X66"/>
      <c r="Y66"/>
      <c r="Z66"/>
      <c r="AA66"/>
      <c r="AB66"/>
      <c r="AC66"/>
      <c r="AD66"/>
      <c r="AE66"/>
      <c r="AF66"/>
      <c r="AG66"/>
      <c r="AH66"/>
      <c r="AI66"/>
      <c r="AJ66"/>
      <c r="AK66"/>
      <c r="AL66"/>
    </row>
    <row r="67" spans="1:38" s="52" customFormat="1" ht="13.15" customHeight="1" x14ac:dyDescent="0.25">
      <c r="A67" s="455"/>
      <c r="B67" s="456"/>
      <c r="C67" s="67" t="s">
        <v>154</v>
      </c>
      <c r="D67" s="89" t="s">
        <v>155</v>
      </c>
      <c r="E67" s="251"/>
      <c r="F67" s="230"/>
      <c r="G67" s="231"/>
      <c r="H67" s="89" t="s">
        <v>148</v>
      </c>
      <c r="I67" s="89" t="s">
        <v>148</v>
      </c>
      <c r="J67" s="94"/>
      <c r="K67"/>
      <c r="L67"/>
      <c r="M67"/>
      <c r="N67"/>
      <c r="O67"/>
      <c r="P67"/>
      <c r="Q67"/>
      <c r="R67"/>
      <c r="S67"/>
      <c r="T67"/>
      <c r="U67"/>
      <c r="V67"/>
      <c r="W67"/>
      <c r="X67"/>
      <c r="Y67"/>
      <c r="Z67"/>
      <c r="AA67"/>
      <c r="AB67"/>
      <c r="AC67"/>
      <c r="AD67"/>
      <c r="AE67"/>
      <c r="AF67"/>
      <c r="AG67"/>
      <c r="AH67"/>
      <c r="AI67"/>
      <c r="AJ67"/>
      <c r="AK67"/>
      <c r="AL67"/>
    </row>
    <row r="68" spans="1:38" s="52" customFormat="1" ht="30" customHeight="1" x14ac:dyDescent="0.25">
      <c r="A68" s="69">
        <v>0.1</v>
      </c>
      <c r="B68" s="70" t="s">
        <v>156</v>
      </c>
      <c r="C68" s="40"/>
      <c r="D68" s="13"/>
      <c r="E68" s="376"/>
      <c r="F68" s="444"/>
      <c r="G68" s="445"/>
      <c r="H68" s="17"/>
      <c r="I68" s="17"/>
      <c r="J68" s="228" t="s">
        <v>157</v>
      </c>
      <c r="K68" s="300"/>
      <c r="L68" s="300"/>
      <c r="M68"/>
      <c r="N68"/>
      <c r="O68"/>
      <c r="P68"/>
      <c r="Q68"/>
      <c r="R68"/>
      <c r="S68"/>
      <c r="T68"/>
      <c r="U68"/>
      <c r="V68"/>
      <c r="W68"/>
      <c r="X68"/>
      <c r="Y68"/>
      <c r="Z68"/>
      <c r="AA68"/>
      <c r="AB68"/>
      <c r="AC68"/>
      <c r="AD68"/>
      <c r="AE68"/>
      <c r="AF68"/>
      <c r="AG68"/>
      <c r="AH68"/>
      <c r="AI68"/>
      <c r="AJ68"/>
      <c r="AK68"/>
      <c r="AL68"/>
    </row>
    <row r="69" spans="1:38" s="52" customFormat="1" ht="30" customHeight="1" x14ac:dyDescent="0.25">
      <c r="A69" s="71">
        <v>0.2</v>
      </c>
      <c r="B69" s="72" t="s">
        <v>158</v>
      </c>
      <c r="C69" s="14"/>
      <c r="D69" s="15"/>
      <c r="E69" s="377"/>
      <c r="F69" s="444"/>
      <c r="G69" s="445"/>
      <c r="H69" s="17"/>
      <c r="I69" s="17"/>
      <c r="J69" s="228"/>
      <c r="K69" s="300"/>
      <c r="L69" s="300"/>
      <c r="M69"/>
      <c r="N69"/>
      <c r="O69"/>
      <c r="P69"/>
      <c r="Q69"/>
      <c r="R69"/>
      <c r="S69"/>
      <c r="T69"/>
      <c r="U69"/>
      <c r="V69"/>
      <c r="W69"/>
      <c r="X69"/>
      <c r="Y69"/>
      <c r="Z69"/>
      <c r="AA69"/>
      <c r="AB69"/>
      <c r="AC69"/>
      <c r="AD69"/>
      <c r="AE69"/>
      <c r="AF69"/>
      <c r="AG69"/>
      <c r="AH69"/>
      <c r="AI69"/>
      <c r="AJ69"/>
      <c r="AK69"/>
      <c r="AL69"/>
    </row>
    <row r="70" spans="1:38" s="52" customFormat="1" ht="30" customHeight="1" x14ac:dyDescent="0.25">
      <c r="A70" s="71">
        <v>0.3</v>
      </c>
      <c r="B70" s="72" t="s">
        <v>159</v>
      </c>
      <c r="C70" s="14"/>
      <c r="D70" s="15"/>
      <c r="E70" s="377"/>
      <c r="F70" s="444"/>
      <c r="G70" s="445"/>
      <c r="H70" s="17"/>
      <c r="I70" s="17"/>
      <c r="J70" s="228"/>
      <c r="K70" s="300"/>
      <c r="L70" s="300"/>
      <c r="M70"/>
      <c r="N70"/>
      <c r="O70"/>
      <c r="P70"/>
      <c r="Q70"/>
      <c r="R70"/>
      <c r="S70"/>
      <c r="T70"/>
      <c r="U70"/>
      <c r="V70"/>
      <c r="W70"/>
      <c r="X70"/>
      <c r="Y70"/>
      <c r="Z70"/>
      <c r="AA70"/>
      <c r="AB70"/>
      <c r="AC70"/>
      <c r="AD70"/>
      <c r="AE70"/>
      <c r="AF70"/>
      <c r="AG70"/>
      <c r="AH70"/>
      <c r="AI70"/>
      <c r="AJ70"/>
      <c r="AK70"/>
      <c r="AL70"/>
    </row>
    <row r="71" spans="1:38" s="52" customFormat="1" ht="30" customHeight="1" x14ac:dyDescent="0.25">
      <c r="A71" s="71">
        <v>0.4</v>
      </c>
      <c r="B71" s="72" t="s">
        <v>160</v>
      </c>
      <c r="C71" s="14"/>
      <c r="D71" s="15"/>
      <c r="E71" s="378"/>
      <c r="F71" s="444"/>
      <c r="G71" s="445"/>
      <c r="H71" s="17"/>
      <c r="I71" s="17"/>
      <c r="J71" s="228"/>
      <c r="K71" s="300"/>
      <c r="L71" s="300"/>
      <c r="M71"/>
      <c r="N71"/>
      <c r="O71"/>
      <c r="P71"/>
      <c r="Q71"/>
      <c r="R71"/>
      <c r="S71"/>
      <c r="T71"/>
      <c r="U71"/>
      <c r="V71"/>
      <c r="W71"/>
      <c r="X71"/>
      <c r="Y71"/>
      <c r="Z71"/>
      <c r="AA71"/>
      <c r="AB71"/>
      <c r="AC71"/>
      <c r="AD71"/>
      <c r="AE71"/>
      <c r="AF71"/>
      <c r="AG71"/>
      <c r="AH71"/>
      <c r="AI71"/>
      <c r="AJ71"/>
      <c r="AK71"/>
      <c r="AL71"/>
    </row>
    <row r="72" spans="1:38" s="52" customFormat="1" ht="30" customHeight="1" x14ac:dyDescent="0.25">
      <c r="A72" s="71">
        <v>1</v>
      </c>
      <c r="B72" s="72" t="s">
        <v>161</v>
      </c>
      <c r="C72" s="14"/>
      <c r="D72" s="15"/>
      <c r="E72" s="19"/>
      <c r="F72" s="444"/>
      <c r="G72" s="445"/>
      <c r="H72" s="17"/>
      <c r="I72" s="17"/>
      <c r="J72" s="228"/>
      <c r="K72" s="300"/>
      <c r="L72" s="300"/>
      <c r="M72"/>
      <c r="N72"/>
      <c r="O72"/>
      <c r="P72"/>
      <c r="Q72"/>
      <c r="R72"/>
      <c r="S72"/>
      <c r="T72"/>
      <c r="U72"/>
      <c r="V72"/>
      <c r="W72"/>
      <c r="X72"/>
      <c r="Y72"/>
      <c r="Z72"/>
      <c r="AA72"/>
      <c r="AB72"/>
      <c r="AC72"/>
      <c r="AD72"/>
      <c r="AE72"/>
      <c r="AF72"/>
      <c r="AG72"/>
      <c r="AH72"/>
      <c r="AI72"/>
      <c r="AJ72"/>
      <c r="AK72"/>
      <c r="AL72"/>
    </row>
    <row r="73" spans="1:38" s="52" customFormat="1" ht="30" customHeight="1" x14ac:dyDescent="0.25">
      <c r="A73" s="73">
        <v>2.1</v>
      </c>
      <c r="B73" s="72" t="s">
        <v>162</v>
      </c>
      <c r="C73" s="14"/>
      <c r="D73" s="15"/>
      <c r="E73" s="19"/>
      <c r="F73" s="444"/>
      <c r="G73" s="445"/>
      <c r="H73" s="17"/>
      <c r="I73" s="17"/>
      <c r="J73" s="228"/>
      <c r="K73" s="300"/>
      <c r="L73" s="300"/>
      <c r="M73"/>
      <c r="N73"/>
      <c r="O73"/>
      <c r="P73"/>
      <c r="Q73"/>
      <c r="R73"/>
      <c r="S73"/>
      <c r="T73"/>
      <c r="U73"/>
      <c r="V73"/>
      <c r="W73"/>
      <c r="X73"/>
      <c r="Y73"/>
      <c r="Z73"/>
      <c r="AA73"/>
      <c r="AB73"/>
      <c r="AC73"/>
      <c r="AD73"/>
      <c r="AE73"/>
      <c r="AF73"/>
      <c r="AG73"/>
      <c r="AH73"/>
      <c r="AI73"/>
      <c r="AJ73"/>
      <c r="AK73"/>
      <c r="AL73"/>
    </row>
    <row r="74" spans="1:38" s="52" customFormat="1" ht="30" customHeight="1" x14ac:dyDescent="0.25">
      <c r="A74" s="71">
        <v>2.2000000000000002</v>
      </c>
      <c r="B74" s="72" t="s">
        <v>163</v>
      </c>
      <c r="C74" s="14"/>
      <c r="D74" s="15"/>
      <c r="E74" s="19"/>
      <c r="F74" s="444"/>
      <c r="G74" s="445"/>
      <c r="H74" s="17"/>
      <c r="I74" s="17"/>
      <c r="J74" s="228"/>
      <c r="K74" s="300"/>
      <c r="L74" s="300"/>
      <c r="M74"/>
      <c r="N74"/>
      <c r="O74"/>
      <c r="P74"/>
      <c r="Q74"/>
      <c r="R74"/>
      <c r="S74"/>
      <c r="T74"/>
      <c r="U74"/>
      <c r="V74"/>
      <c r="W74"/>
      <c r="X74"/>
      <c r="Y74"/>
      <c r="Z74"/>
      <c r="AA74"/>
      <c r="AB74"/>
      <c r="AC74"/>
      <c r="AD74"/>
      <c r="AE74"/>
      <c r="AF74"/>
      <c r="AG74"/>
      <c r="AH74"/>
      <c r="AI74"/>
      <c r="AJ74"/>
      <c r="AK74"/>
      <c r="AL74"/>
    </row>
    <row r="75" spans="1:38" s="52" customFormat="1" ht="30" customHeight="1" x14ac:dyDescent="0.25">
      <c r="A75" s="71">
        <v>2.2999999999999998</v>
      </c>
      <c r="B75" s="72" t="s">
        <v>164</v>
      </c>
      <c r="C75" s="14"/>
      <c r="D75" s="15"/>
      <c r="E75" s="19"/>
      <c r="F75" s="444"/>
      <c r="G75" s="445"/>
      <c r="H75" s="17"/>
      <c r="I75" s="17"/>
      <c r="J75" s="228"/>
      <c r="K75" s="300"/>
      <c r="L75" s="300"/>
      <c r="M75"/>
      <c r="N75"/>
      <c r="O75"/>
      <c r="P75"/>
      <c r="Q75"/>
      <c r="R75"/>
      <c r="S75"/>
      <c r="T75"/>
      <c r="U75"/>
      <c r="V75"/>
      <c r="W75"/>
      <c r="X75"/>
      <c r="Y75"/>
      <c r="Z75"/>
      <c r="AA75"/>
      <c r="AB75"/>
      <c r="AC75"/>
      <c r="AD75"/>
      <c r="AE75"/>
      <c r="AF75"/>
      <c r="AG75"/>
      <c r="AH75"/>
      <c r="AI75"/>
      <c r="AJ75"/>
      <c r="AK75"/>
      <c r="AL75"/>
    </row>
    <row r="76" spans="1:38" s="52" customFormat="1" ht="30" customHeight="1" x14ac:dyDescent="0.25">
      <c r="A76" s="71">
        <v>2.4</v>
      </c>
      <c r="B76" s="72" t="s">
        <v>165</v>
      </c>
      <c r="C76" s="14"/>
      <c r="D76" s="15"/>
      <c r="E76" s="19"/>
      <c r="F76" s="444"/>
      <c r="G76" s="445"/>
      <c r="H76" s="17"/>
      <c r="I76" s="17"/>
      <c r="J76" s="228"/>
      <c r="K76" s="300"/>
      <c r="L76" s="300"/>
      <c r="M76"/>
      <c r="N76"/>
      <c r="O76"/>
      <c r="P76"/>
      <c r="Q76"/>
      <c r="R76"/>
      <c r="S76"/>
      <c r="T76"/>
      <c r="U76"/>
      <c r="V76"/>
      <c r="W76"/>
      <c r="X76"/>
      <c r="Y76"/>
      <c r="Z76"/>
      <c r="AA76"/>
      <c r="AB76"/>
      <c r="AC76"/>
      <c r="AD76"/>
      <c r="AE76"/>
      <c r="AF76"/>
      <c r="AG76"/>
      <c r="AH76"/>
      <c r="AI76"/>
      <c r="AJ76"/>
      <c r="AK76"/>
      <c r="AL76"/>
    </row>
    <row r="77" spans="1:38" s="52" customFormat="1" ht="30" customHeight="1" x14ac:dyDescent="0.25">
      <c r="A77" s="71">
        <v>2.5</v>
      </c>
      <c r="B77" s="72" t="s">
        <v>166</v>
      </c>
      <c r="C77" s="14"/>
      <c r="D77" s="15"/>
      <c r="E77" s="19"/>
      <c r="F77" s="444"/>
      <c r="G77" s="445"/>
      <c r="H77" s="17"/>
      <c r="I77" s="17"/>
      <c r="J77" s="228"/>
      <c r="K77" s="300"/>
      <c r="L77" s="300"/>
      <c r="M77"/>
      <c r="N77"/>
      <c r="O77"/>
      <c r="P77"/>
      <c r="Q77"/>
      <c r="R77"/>
      <c r="S77"/>
      <c r="T77"/>
      <c r="U77"/>
      <c r="V77"/>
      <c r="W77"/>
      <c r="X77"/>
      <c r="Y77"/>
      <c r="Z77"/>
      <c r="AA77"/>
      <c r="AB77"/>
      <c r="AC77"/>
      <c r="AD77"/>
      <c r="AE77"/>
      <c r="AF77"/>
      <c r="AG77"/>
      <c r="AH77"/>
      <c r="AI77"/>
      <c r="AJ77"/>
      <c r="AK77"/>
      <c r="AL77"/>
    </row>
    <row r="78" spans="1:38" s="52" customFormat="1" ht="30" customHeight="1" x14ac:dyDescent="0.25">
      <c r="A78" s="71">
        <v>2.6</v>
      </c>
      <c r="B78" s="72" t="s">
        <v>167</v>
      </c>
      <c r="C78" s="14"/>
      <c r="D78" s="15"/>
      <c r="E78" s="19"/>
      <c r="F78" s="444"/>
      <c r="G78" s="445"/>
      <c r="H78" s="17"/>
      <c r="I78" s="17"/>
      <c r="J78" s="228"/>
      <c r="K78" s="300"/>
      <c r="L78" s="300"/>
      <c r="M78"/>
      <c r="N78"/>
      <c r="O78"/>
      <c r="P78"/>
      <c r="Q78"/>
      <c r="R78"/>
      <c r="S78"/>
      <c r="T78"/>
      <c r="U78"/>
      <c r="V78"/>
      <c r="W78"/>
      <c r="X78"/>
      <c r="Y78"/>
      <c r="Z78"/>
      <c r="AA78"/>
      <c r="AB78"/>
      <c r="AC78"/>
      <c r="AD78"/>
      <c r="AE78"/>
      <c r="AF78"/>
      <c r="AG78"/>
      <c r="AH78"/>
      <c r="AI78"/>
      <c r="AJ78"/>
      <c r="AK78"/>
      <c r="AL78"/>
    </row>
    <row r="79" spans="1:38" s="52" customFormat="1" ht="30" customHeight="1" x14ac:dyDescent="0.25">
      <c r="A79" s="71">
        <v>2.7</v>
      </c>
      <c r="B79" s="72" t="s">
        <v>168</v>
      </c>
      <c r="C79" s="14"/>
      <c r="D79" s="15"/>
      <c r="E79" s="19"/>
      <c r="F79" s="444"/>
      <c r="G79" s="445"/>
      <c r="H79" s="17"/>
      <c r="I79" s="17"/>
      <c r="J79" s="228"/>
      <c r="K79" s="300"/>
      <c r="L79" s="300"/>
      <c r="M79"/>
      <c r="N79"/>
      <c r="O79"/>
      <c r="P79"/>
      <c r="Q79"/>
      <c r="R79"/>
      <c r="S79"/>
      <c r="T79"/>
      <c r="U79"/>
      <c r="V79"/>
      <c r="W79"/>
      <c r="X79"/>
      <c r="Y79"/>
      <c r="Z79"/>
      <c r="AA79"/>
      <c r="AB79"/>
      <c r="AC79"/>
      <c r="AD79"/>
      <c r="AE79"/>
      <c r="AF79"/>
      <c r="AG79"/>
      <c r="AH79"/>
      <c r="AI79"/>
      <c r="AJ79"/>
      <c r="AK79"/>
      <c r="AL79"/>
    </row>
    <row r="80" spans="1:38" s="52" customFormat="1" ht="30" customHeight="1" x14ac:dyDescent="0.25">
      <c r="A80" s="71">
        <v>2.8</v>
      </c>
      <c r="B80" s="72" t="s">
        <v>169</v>
      </c>
      <c r="C80" s="14"/>
      <c r="D80" s="15"/>
      <c r="E80" s="19"/>
      <c r="F80" s="444"/>
      <c r="G80" s="445"/>
      <c r="H80" s="17"/>
      <c r="I80" s="17"/>
      <c r="J80" s="228"/>
      <c r="K80" s="300"/>
      <c r="L80" s="300"/>
      <c r="M80"/>
      <c r="N80"/>
      <c r="O80"/>
      <c r="P80"/>
      <c r="Q80"/>
      <c r="R80"/>
      <c r="S80"/>
      <c r="T80"/>
      <c r="U80"/>
      <c r="V80"/>
      <c r="W80"/>
      <c r="X80"/>
      <c r="Y80"/>
      <c r="Z80"/>
      <c r="AA80"/>
      <c r="AB80"/>
      <c r="AC80"/>
      <c r="AD80"/>
      <c r="AE80"/>
      <c r="AF80"/>
      <c r="AG80"/>
      <c r="AH80"/>
      <c r="AI80"/>
      <c r="AJ80"/>
      <c r="AK80"/>
      <c r="AL80"/>
    </row>
    <row r="81" spans="1:47" s="52" customFormat="1" ht="30" customHeight="1" x14ac:dyDescent="0.25">
      <c r="A81" s="71">
        <v>3</v>
      </c>
      <c r="B81" s="72" t="s">
        <v>170</v>
      </c>
      <c r="C81" s="14"/>
      <c r="D81" s="15"/>
      <c r="E81" s="19"/>
      <c r="F81" s="444"/>
      <c r="G81" s="445"/>
      <c r="H81" s="17"/>
      <c r="I81" s="17"/>
      <c r="J81" s="228"/>
      <c r="K81" s="300"/>
      <c r="L81" s="300"/>
      <c r="M81"/>
      <c r="N81"/>
      <c r="O81"/>
      <c r="P81"/>
      <c r="Q81"/>
      <c r="R81"/>
      <c r="S81"/>
      <c r="T81"/>
      <c r="U81"/>
      <c r="V81"/>
      <c r="W81"/>
      <c r="X81"/>
      <c r="Y81"/>
      <c r="Z81"/>
      <c r="AA81"/>
      <c r="AB81"/>
      <c r="AC81"/>
      <c r="AD81"/>
      <c r="AE81"/>
      <c r="AF81"/>
      <c r="AG81"/>
      <c r="AH81"/>
      <c r="AI81"/>
      <c r="AJ81"/>
      <c r="AK81"/>
      <c r="AL81"/>
    </row>
    <row r="82" spans="1:47" s="52" customFormat="1" ht="30" customHeight="1" x14ac:dyDescent="0.25">
      <c r="A82" s="71">
        <v>4</v>
      </c>
      <c r="B82" s="72" t="s">
        <v>171</v>
      </c>
      <c r="C82" s="14"/>
      <c r="D82" s="15"/>
      <c r="E82" s="19"/>
      <c r="F82" s="444"/>
      <c r="G82" s="445"/>
      <c r="H82" s="17"/>
      <c r="I82" s="17"/>
      <c r="J82" s="228"/>
      <c r="K82" s="300"/>
      <c r="L82" s="300"/>
      <c r="M82"/>
      <c r="N82"/>
      <c r="O82"/>
      <c r="P82"/>
      <c r="Q82"/>
      <c r="R82"/>
      <c r="S82"/>
      <c r="T82"/>
      <c r="U82"/>
      <c r="V82"/>
      <c r="W82"/>
      <c r="X82"/>
      <c r="Y82"/>
      <c r="Z82"/>
      <c r="AA82"/>
      <c r="AB82"/>
      <c r="AC82"/>
      <c r="AD82"/>
      <c r="AE82"/>
      <c r="AF82"/>
      <c r="AG82"/>
      <c r="AH82"/>
      <c r="AI82"/>
      <c r="AJ82"/>
      <c r="AK82"/>
      <c r="AL82"/>
    </row>
    <row r="83" spans="1:47" s="52" customFormat="1" ht="30" customHeight="1" x14ac:dyDescent="0.25">
      <c r="A83" s="71">
        <v>5</v>
      </c>
      <c r="B83" s="72" t="s">
        <v>172</v>
      </c>
      <c r="C83" s="14"/>
      <c r="D83" s="15"/>
      <c r="E83" s="19"/>
      <c r="F83" s="444"/>
      <c r="G83" s="445"/>
      <c r="H83" s="17"/>
      <c r="I83" s="17"/>
      <c r="J83" s="111"/>
      <c r="K83" s="95"/>
      <c r="L83" s="95"/>
      <c r="M83"/>
      <c r="N83"/>
      <c r="O83"/>
      <c r="P83"/>
      <c r="Q83"/>
      <c r="R83"/>
      <c r="S83"/>
      <c r="T83"/>
      <c r="U83"/>
      <c r="V83"/>
      <c r="W83"/>
      <c r="X83"/>
      <c r="Y83"/>
      <c r="Z83"/>
      <c r="AA83"/>
      <c r="AB83"/>
      <c r="AC83"/>
      <c r="AD83"/>
      <c r="AE83"/>
      <c r="AF83"/>
      <c r="AG83"/>
      <c r="AH83"/>
      <c r="AI83"/>
      <c r="AJ83"/>
      <c r="AK83"/>
      <c r="AL83"/>
    </row>
    <row r="84" spans="1:47" s="76" customFormat="1" ht="30" customHeight="1" x14ac:dyDescent="0.25">
      <c r="A84" s="71">
        <v>6</v>
      </c>
      <c r="B84" s="72" t="s">
        <v>173</v>
      </c>
      <c r="C84" s="14"/>
      <c r="D84" s="15"/>
      <c r="E84" s="19"/>
      <c r="F84" s="444"/>
      <c r="G84" s="445"/>
      <c r="H84" s="17"/>
      <c r="I84" s="17"/>
      <c r="J84" s="228"/>
      <c r="K84" s="300"/>
      <c r="L84" s="300"/>
      <c r="M84"/>
      <c r="N84"/>
      <c r="O84"/>
      <c r="P84"/>
      <c r="Q84"/>
      <c r="R84"/>
      <c r="S84"/>
      <c r="T84"/>
      <c r="U84"/>
      <c r="V84"/>
      <c r="W84"/>
      <c r="X84"/>
      <c r="Y84"/>
      <c r="Z84"/>
      <c r="AA84"/>
      <c r="AB84"/>
      <c r="AC84"/>
      <c r="AD84"/>
      <c r="AE84"/>
      <c r="AF84"/>
      <c r="AG84"/>
      <c r="AH84"/>
      <c r="AI84"/>
      <c r="AJ84"/>
    </row>
    <row r="85" spans="1:47" s="76" customFormat="1" ht="30" customHeight="1" x14ac:dyDescent="0.25">
      <c r="A85" s="71">
        <v>7</v>
      </c>
      <c r="B85" s="72" t="s">
        <v>174</v>
      </c>
      <c r="C85" s="14"/>
      <c r="D85" s="15"/>
      <c r="E85" s="19"/>
      <c r="F85" s="444"/>
      <c r="G85" s="445"/>
      <c r="H85" s="17"/>
      <c r="I85" s="17"/>
      <c r="J85" s="228"/>
      <c r="K85" s="300"/>
      <c r="L85" s="300"/>
      <c r="M85"/>
      <c r="N85"/>
      <c r="O85"/>
      <c r="P85"/>
      <c r="Q85"/>
      <c r="R85"/>
      <c r="S85"/>
      <c r="T85"/>
      <c r="U85"/>
      <c r="V85"/>
      <c r="W85"/>
      <c r="X85"/>
      <c r="Y85"/>
      <c r="Z85"/>
      <c r="AA85"/>
      <c r="AB85"/>
      <c r="AC85"/>
      <c r="AD85"/>
      <c r="AE85"/>
      <c r="AF85"/>
      <c r="AG85"/>
      <c r="AH85"/>
      <c r="AI85"/>
      <c r="AJ85"/>
    </row>
    <row r="86" spans="1:47" s="76" customFormat="1" ht="30" customHeight="1" x14ac:dyDescent="0.25">
      <c r="A86" s="69">
        <v>8</v>
      </c>
      <c r="B86" s="70" t="s">
        <v>175</v>
      </c>
      <c r="C86" s="16"/>
      <c r="D86" s="13"/>
      <c r="E86" s="127"/>
      <c r="F86" s="444"/>
      <c r="G86" s="445"/>
      <c r="H86" s="18"/>
      <c r="I86" s="18"/>
      <c r="J86" s="111"/>
      <c r="K86" s="95"/>
      <c r="L86" s="95"/>
      <c r="M86"/>
      <c r="N86"/>
      <c r="O86"/>
      <c r="P86"/>
      <c r="Q86"/>
      <c r="R86"/>
      <c r="S86"/>
      <c r="T86"/>
      <c r="U86"/>
      <c r="V86"/>
      <c r="W86"/>
      <c r="X86"/>
      <c r="Y86"/>
      <c r="Z86"/>
      <c r="AA86"/>
      <c r="AB86"/>
      <c r="AC86"/>
      <c r="AD86"/>
      <c r="AE86"/>
      <c r="AF86"/>
      <c r="AG86"/>
      <c r="AH86"/>
      <c r="AI86"/>
      <c r="AJ86"/>
    </row>
    <row r="87" spans="1:47" s="76" customFormat="1" ht="30" customHeight="1" x14ac:dyDescent="0.25">
      <c r="A87" s="69"/>
      <c r="B87" s="70"/>
      <c r="C87" s="16"/>
      <c r="D87" s="13"/>
      <c r="E87" s="20"/>
      <c r="F87" s="451"/>
      <c r="G87" s="452"/>
      <c r="H87" s="18"/>
      <c r="I87" s="18"/>
      <c r="J87" s="228"/>
      <c r="K87" s="300"/>
      <c r="L87" s="300"/>
      <c r="M87"/>
      <c r="N87"/>
      <c r="O87"/>
      <c r="P87"/>
      <c r="Q87"/>
      <c r="R87"/>
      <c r="S87"/>
      <c r="T87"/>
      <c r="U87"/>
      <c r="V87"/>
      <c r="W87"/>
      <c r="X87"/>
      <c r="Y87"/>
      <c r="Z87"/>
      <c r="AA87"/>
      <c r="AB87"/>
      <c r="AC87"/>
      <c r="AD87"/>
      <c r="AE87"/>
      <c r="AF87"/>
      <c r="AG87"/>
      <c r="AH87"/>
      <c r="AI87"/>
      <c r="AJ87"/>
    </row>
    <row r="88" spans="1:47" s="76" customFormat="1" ht="31.5" customHeight="1" x14ac:dyDescent="0.25">
      <c r="A88" s="479" t="s">
        <v>176</v>
      </c>
      <c r="B88" s="480"/>
      <c r="C88" s="64" t="s">
        <v>177</v>
      </c>
      <c r="D88" s="64" t="s">
        <v>233</v>
      </c>
      <c r="E88" s="161" t="s">
        <v>234</v>
      </c>
      <c r="F88" s="179" t="s">
        <v>180</v>
      </c>
      <c r="G88" s="180" t="s">
        <v>181</v>
      </c>
      <c r="H88" s="470"/>
      <c r="I88" s="470"/>
      <c r="J88" s="95"/>
      <c r="K88" s="95"/>
      <c r="L88" s="95"/>
      <c r="M88"/>
      <c r="N88"/>
      <c r="O88"/>
      <c r="P88"/>
      <c r="Q88"/>
      <c r="R88"/>
      <c r="S88"/>
      <c r="T88"/>
      <c r="U88"/>
      <c r="V88"/>
      <c r="W88"/>
      <c r="X88"/>
      <c r="Y88"/>
      <c r="Z88"/>
      <c r="AA88"/>
      <c r="AB88"/>
      <c r="AC88"/>
      <c r="AD88"/>
      <c r="AE88"/>
      <c r="AF88"/>
      <c r="AG88"/>
      <c r="AH88"/>
      <c r="AI88"/>
      <c r="AJ88"/>
    </row>
    <row r="89" spans="1:47" s="76" customFormat="1" ht="19.5" customHeight="1" x14ac:dyDescent="0.25">
      <c r="A89" s="71" t="s">
        <v>182</v>
      </c>
      <c r="B89" s="72" t="s">
        <v>183</v>
      </c>
      <c r="C89" s="14"/>
      <c r="D89" s="15"/>
      <c r="E89" s="19"/>
      <c r="F89" s="172"/>
      <c r="G89" s="173"/>
      <c r="H89" s="470"/>
      <c r="I89" s="470"/>
      <c r="J89" s="319" t="s">
        <v>184</v>
      </c>
      <c r="K89" s="319"/>
      <c r="L89" s="319"/>
      <c r="M89"/>
      <c r="N89"/>
      <c r="O89"/>
      <c r="P89"/>
      <c r="Q89"/>
      <c r="R89"/>
      <c r="S89"/>
      <c r="T89"/>
      <c r="U89"/>
      <c r="V89"/>
      <c r="W89"/>
      <c r="X89"/>
      <c r="Y89"/>
      <c r="Z89"/>
      <c r="AA89"/>
      <c r="AB89"/>
      <c r="AC89"/>
      <c r="AD89"/>
      <c r="AE89"/>
      <c r="AF89"/>
      <c r="AG89"/>
      <c r="AH89"/>
      <c r="AI89"/>
      <c r="AJ89"/>
    </row>
    <row r="90" spans="1:47" s="76" customFormat="1" ht="19.5" customHeight="1" x14ac:dyDescent="0.25">
      <c r="A90" s="71" t="s">
        <v>185</v>
      </c>
      <c r="B90" s="72" t="s">
        <v>186</v>
      </c>
      <c r="C90" s="14"/>
      <c r="D90" s="15"/>
      <c r="E90" s="19"/>
      <c r="F90" s="160"/>
      <c r="G90" s="174"/>
      <c r="H90" s="488"/>
      <c r="I90" s="489"/>
      <c r="J90" s="300"/>
      <c r="K90" s="300"/>
      <c r="L90" s="300"/>
      <c r="M90"/>
      <c r="N90"/>
      <c r="O90"/>
      <c r="P90"/>
      <c r="Q90"/>
      <c r="R90"/>
      <c r="S90"/>
      <c r="T90"/>
      <c r="U90"/>
      <c r="V90"/>
      <c r="W90"/>
      <c r="X90"/>
      <c r="Y90"/>
      <c r="Z90"/>
      <c r="AA90"/>
      <c r="AB90"/>
      <c r="AC90"/>
      <c r="AD90"/>
      <c r="AE90"/>
      <c r="AF90"/>
      <c r="AG90"/>
      <c r="AH90"/>
      <c r="AI90"/>
      <c r="AJ90"/>
    </row>
    <row r="91" spans="1:47" s="76" customFormat="1" ht="19.5" customHeight="1" x14ac:dyDescent="0.25">
      <c r="A91" s="71" t="s">
        <v>187</v>
      </c>
      <c r="B91" s="72" t="s">
        <v>188</v>
      </c>
      <c r="C91" s="14"/>
      <c r="D91" s="15"/>
      <c r="E91" s="19"/>
      <c r="F91" s="160"/>
      <c r="G91" s="174"/>
      <c r="H91" s="470"/>
      <c r="I91" s="470"/>
      <c r="J91" s="300"/>
      <c r="K91" s="300"/>
      <c r="L91" s="300"/>
      <c r="M91"/>
      <c r="N91"/>
      <c r="O91"/>
      <c r="P91"/>
      <c r="Q91"/>
      <c r="R91"/>
      <c r="S91"/>
      <c r="T91"/>
      <c r="U91"/>
      <c r="V91"/>
      <c r="W91"/>
      <c r="X91"/>
      <c r="Y91"/>
      <c r="Z91"/>
      <c r="AA91"/>
      <c r="AB91"/>
      <c r="AC91"/>
      <c r="AD91"/>
      <c r="AE91"/>
      <c r="AF91"/>
      <c r="AG91"/>
      <c r="AH91"/>
      <c r="AI91"/>
      <c r="AJ91"/>
    </row>
    <row r="92" spans="1:47" s="76" customFormat="1" ht="24.75" customHeight="1" x14ac:dyDescent="0.25">
      <c r="A92" s="52"/>
      <c r="B92" s="52"/>
      <c r="C92" s="132" t="s">
        <v>189</v>
      </c>
      <c r="D92" s="133">
        <f>SUM(D68:D87)+SUM(D89:D91)</f>
        <v>0</v>
      </c>
      <c r="E92" s="398"/>
      <c r="F92" s="398"/>
      <c r="G92" s="398"/>
      <c r="H92" s="128">
        <f>SUM(H68:H87)</f>
        <v>0</v>
      </c>
      <c r="I92" s="128">
        <f>SUM(I68:I87)</f>
        <v>0</v>
      </c>
      <c r="J92" s="95"/>
      <c r="K92"/>
      <c r="L92"/>
      <c r="M92"/>
      <c r="N92"/>
      <c r="O92"/>
      <c r="P92"/>
      <c r="Q92"/>
      <c r="R92"/>
      <c r="S92"/>
      <c r="T92"/>
      <c r="U92"/>
      <c r="V92"/>
      <c r="W92"/>
      <c r="X92"/>
      <c r="Y92"/>
      <c r="Z92"/>
      <c r="AA92"/>
      <c r="AB92"/>
      <c r="AC92"/>
      <c r="AD92"/>
      <c r="AE92"/>
      <c r="AF92"/>
      <c r="AG92"/>
      <c r="AH92"/>
      <c r="AI92"/>
      <c r="AJ92"/>
    </row>
    <row r="93" spans="1:47" s="76" customFormat="1" ht="23.5" thickBot="1" x14ac:dyDescent="0.3">
      <c r="A93" s="55"/>
      <c r="B93" s="55"/>
      <c r="C93" s="130" t="s">
        <v>190</v>
      </c>
      <c r="D93" s="131" t="e">
        <f>D92/$C$6</f>
        <v>#DIV/0!</v>
      </c>
      <c r="E93" s="399"/>
      <c r="F93" s="399"/>
      <c r="G93" s="399"/>
      <c r="H93" s="122" t="e">
        <f>H92/$C$6</f>
        <v>#DIV/0!</v>
      </c>
      <c r="I93" s="122" t="e">
        <f>I92/$C$6</f>
        <v>#DIV/0!</v>
      </c>
      <c r="J93" s="54"/>
      <c r="K93" s="96"/>
      <c r="L93" s="55"/>
      <c r="M93" s="55"/>
      <c r="U93"/>
      <c r="V93"/>
      <c r="W93"/>
      <c r="X93"/>
      <c r="Y93"/>
      <c r="Z93"/>
      <c r="AA93"/>
      <c r="AB93"/>
      <c r="AC93"/>
      <c r="AD93"/>
      <c r="AE93"/>
      <c r="AF93"/>
      <c r="AG93"/>
      <c r="AH93"/>
      <c r="AI93"/>
      <c r="AJ93"/>
      <c r="AK93"/>
      <c r="AL93"/>
      <c r="AM93"/>
      <c r="AN93"/>
      <c r="AO93"/>
      <c r="AP93"/>
      <c r="AQ93"/>
      <c r="AR93"/>
      <c r="AS93"/>
      <c r="AT93"/>
      <c r="AU93"/>
    </row>
    <row r="94" spans="1:47" ht="23.25" customHeight="1" x14ac:dyDescent="0.25">
      <c r="A94" s="55"/>
      <c r="B94" s="55"/>
      <c r="C94" s="54"/>
      <c r="D94" s="54"/>
      <c r="E94" s="54"/>
      <c r="F94" s="54"/>
    </row>
    <row r="95" spans="1:47" ht="39.4" customHeight="1" x14ac:dyDescent="0.25">
      <c r="A95" s="96"/>
      <c r="B95" s="96"/>
      <c r="C95" s="96"/>
      <c r="D95" s="96"/>
      <c r="E95" s="96"/>
      <c r="F95" s="96"/>
    </row>
    <row r="96" spans="1:47" ht="27" customHeight="1" x14ac:dyDescent="0.25">
      <c r="A96" s="457" t="s">
        <v>265</v>
      </c>
      <c r="B96" s="458"/>
      <c r="C96" s="314" t="s">
        <v>236</v>
      </c>
      <c r="D96" s="314" t="s">
        <v>193</v>
      </c>
      <c r="E96" s="256" t="s">
        <v>194</v>
      </c>
      <c r="F96" s="258"/>
      <c r="G96" s="257" t="s">
        <v>195</v>
      </c>
      <c r="H96" s="257"/>
      <c r="I96" s="257"/>
      <c r="J96" s="257"/>
      <c r="K96" s="257"/>
      <c r="L96" s="257"/>
      <c r="M96" s="257"/>
      <c r="N96" s="258"/>
      <c r="O96" s="256" t="s">
        <v>196</v>
      </c>
      <c r="P96" s="257"/>
      <c r="Q96" s="257"/>
      <c r="R96" s="258"/>
      <c r="S96" s="262" t="s">
        <v>197</v>
      </c>
      <c r="T96" s="314" t="s">
        <v>198</v>
      </c>
    </row>
    <row r="97" spans="1:20" ht="27" customHeight="1" x14ac:dyDescent="0.25">
      <c r="A97" s="459"/>
      <c r="B97" s="460"/>
      <c r="C97" s="464"/>
      <c r="D97" s="315"/>
      <c r="E97" s="259"/>
      <c r="F97" s="261"/>
      <c r="G97" s="260"/>
      <c r="H97" s="260"/>
      <c r="I97" s="260"/>
      <c r="J97" s="260"/>
      <c r="K97" s="260"/>
      <c r="L97" s="260"/>
      <c r="M97" s="260"/>
      <c r="N97" s="261"/>
      <c r="O97" s="259"/>
      <c r="P97" s="260"/>
      <c r="Q97" s="260"/>
      <c r="R97" s="261"/>
      <c r="S97" s="263"/>
      <c r="T97" s="315"/>
    </row>
    <row r="98" spans="1:20" ht="27" customHeight="1" x14ac:dyDescent="0.25">
      <c r="A98" s="461"/>
      <c r="B98" s="462"/>
      <c r="C98" s="464"/>
      <c r="D98" s="297" t="s">
        <v>199</v>
      </c>
      <c r="E98" s="298"/>
      <c r="F98" s="299"/>
      <c r="G98" s="297" t="s">
        <v>200</v>
      </c>
      <c r="H98" s="298"/>
      <c r="I98" s="298"/>
      <c r="J98" s="298"/>
      <c r="K98" s="298"/>
      <c r="L98" s="298"/>
      <c r="M98" s="298"/>
      <c r="N98" s="299"/>
      <c r="O98" s="297" t="s">
        <v>201</v>
      </c>
      <c r="P98" s="298"/>
      <c r="Q98" s="298"/>
      <c r="R98" s="299"/>
      <c r="S98" s="263"/>
      <c r="T98" s="314" t="s">
        <v>113</v>
      </c>
    </row>
    <row r="99" spans="1:20" ht="27" customHeight="1" x14ac:dyDescent="0.25">
      <c r="A99" s="77" t="s">
        <v>138</v>
      </c>
      <c r="B99" s="78"/>
      <c r="C99" s="315"/>
      <c r="D99" s="79" t="s">
        <v>202</v>
      </c>
      <c r="E99" s="79" t="s">
        <v>203</v>
      </c>
      <c r="F99" s="79" t="s">
        <v>204</v>
      </c>
      <c r="G99" s="79" t="s">
        <v>205</v>
      </c>
      <c r="H99" s="79" t="s">
        <v>206</v>
      </c>
      <c r="I99" s="79" t="s">
        <v>207</v>
      </c>
      <c r="J99" s="79" t="s">
        <v>208</v>
      </c>
      <c r="K99" s="79" t="s">
        <v>209</v>
      </c>
      <c r="L99" s="297" t="s">
        <v>210</v>
      </c>
      <c r="M99" s="299"/>
      <c r="N99" s="79" t="s">
        <v>211</v>
      </c>
      <c r="O99" s="79" t="s">
        <v>212</v>
      </c>
      <c r="P99" s="79" t="s">
        <v>213</v>
      </c>
      <c r="Q99" s="79" t="s">
        <v>214</v>
      </c>
      <c r="R99" s="79" t="s">
        <v>215</v>
      </c>
      <c r="S99" s="264"/>
      <c r="T99" s="315"/>
    </row>
    <row r="100" spans="1:20" ht="30" customHeight="1" x14ac:dyDescent="0.25">
      <c r="A100" s="80">
        <v>0.1</v>
      </c>
      <c r="B100" s="72" t="s">
        <v>156</v>
      </c>
      <c r="C100" s="385"/>
      <c r="D100" s="386"/>
      <c r="E100" s="386"/>
      <c r="F100" s="386"/>
      <c r="G100" s="386"/>
      <c r="H100" s="386"/>
      <c r="I100" s="386"/>
      <c r="J100" s="386"/>
      <c r="K100" s="386"/>
      <c r="L100" s="386"/>
      <c r="M100" s="386"/>
      <c r="N100" s="387"/>
      <c r="O100" s="34" t="s">
        <v>216</v>
      </c>
      <c r="P100" s="34"/>
      <c r="Q100" s="34"/>
      <c r="R100" s="34"/>
      <c r="S100" s="118">
        <f>SUM(C100:R100)</f>
        <v>0</v>
      </c>
      <c r="T100" s="37"/>
    </row>
    <row r="101" spans="1:20" ht="30" customHeight="1" x14ac:dyDescent="0.25">
      <c r="A101" s="71">
        <v>0.2</v>
      </c>
      <c r="B101" s="72" t="s">
        <v>158</v>
      </c>
      <c r="C101" s="323"/>
      <c r="D101" s="324"/>
      <c r="E101" s="324"/>
      <c r="F101" s="324"/>
      <c r="G101" s="324"/>
      <c r="H101" s="324"/>
      <c r="I101" s="324"/>
      <c r="J101" s="324"/>
      <c r="K101" s="324"/>
      <c r="L101" s="324"/>
      <c r="M101" s="324"/>
      <c r="N101" s="325"/>
      <c r="O101" s="34" t="s">
        <v>216</v>
      </c>
      <c r="P101" s="34"/>
      <c r="Q101" s="34"/>
      <c r="R101" s="34"/>
      <c r="S101" s="118">
        <f t="shared" ref="S101:S119" si="1">SUM(C101:R101)</f>
        <v>0</v>
      </c>
      <c r="T101" s="31"/>
    </row>
    <row r="102" spans="1:20" ht="30" customHeight="1" x14ac:dyDescent="0.25">
      <c r="A102" s="71">
        <v>0.3</v>
      </c>
      <c r="B102" s="72" t="s">
        <v>159</v>
      </c>
      <c r="C102" s="31"/>
      <c r="D102" s="31"/>
      <c r="E102" s="32"/>
      <c r="F102" s="33"/>
      <c r="G102" s="33"/>
      <c r="H102" s="34"/>
      <c r="I102" s="34"/>
      <c r="J102" s="34"/>
      <c r="K102" s="34"/>
      <c r="L102" s="385"/>
      <c r="M102" s="386"/>
      <c r="N102" s="387"/>
      <c r="O102" s="34" t="s">
        <v>216</v>
      </c>
      <c r="P102" s="34"/>
      <c r="Q102" s="34"/>
      <c r="R102" s="34"/>
      <c r="S102" s="118">
        <f t="shared" si="1"/>
        <v>0</v>
      </c>
      <c r="T102" s="31"/>
    </row>
    <row r="103" spans="1:20" ht="30" customHeight="1" x14ac:dyDescent="0.25">
      <c r="A103" s="71">
        <v>0.4</v>
      </c>
      <c r="B103" s="72" t="s">
        <v>160</v>
      </c>
      <c r="C103" s="31"/>
      <c r="D103" s="31"/>
      <c r="E103" s="32"/>
      <c r="F103" s="33"/>
      <c r="G103" s="35"/>
      <c r="H103" s="34"/>
      <c r="I103" s="34"/>
      <c r="J103" s="34"/>
      <c r="K103" s="34"/>
      <c r="L103" s="320"/>
      <c r="M103" s="321"/>
      <c r="N103" s="322"/>
      <c r="O103" s="34" t="s">
        <v>216</v>
      </c>
      <c r="P103" s="34"/>
      <c r="Q103" s="34"/>
      <c r="R103" s="34"/>
      <c r="S103" s="118">
        <f t="shared" si="1"/>
        <v>0</v>
      </c>
      <c r="T103" s="34"/>
    </row>
    <row r="104" spans="1:20" ht="30" customHeight="1" x14ac:dyDescent="0.25">
      <c r="A104" s="71">
        <v>0.5</v>
      </c>
      <c r="B104" s="72" t="s">
        <v>217</v>
      </c>
      <c r="C104" s="31"/>
      <c r="D104" s="31"/>
      <c r="E104" s="32"/>
      <c r="F104" s="33"/>
      <c r="G104" s="35"/>
      <c r="H104" s="34"/>
      <c r="I104" s="34"/>
      <c r="J104" s="34"/>
      <c r="K104" s="34"/>
      <c r="L104" s="320"/>
      <c r="M104" s="321"/>
      <c r="N104" s="322"/>
      <c r="O104" s="34" t="s">
        <v>216</v>
      </c>
      <c r="P104" s="34"/>
      <c r="Q104" s="34"/>
      <c r="R104" s="34"/>
      <c r="S104" s="118">
        <f t="shared" si="1"/>
        <v>0</v>
      </c>
      <c r="T104" s="34"/>
    </row>
    <row r="105" spans="1:20" ht="30" customHeight="1" x14ac:dyDescent="0.25">
      <c r="A105" s="71">
        <v>1</v>
      </c>
      <c r="B105" s="72" t="s">
        <v>161</v>
      </c>
      <c r="C105" s="31"/>
      <c r="D105" s="31"/>
      <c r="E105" s="36"/>
      <c r="F105" s="31"/>
      <c r="G105" s="34"/>
      <c r="H105" s="34"/>
      <c r="I105" s="34"/>
      <c r="J105" s="34"/>
      <c r="K105" s="34"/>
      <c r="L105" s="320"/>
      <c r="M105" s="321"/>
      <c r="N105" s="322"/>
      <c r="O105" s="34" t="s">
        <v>216</v>
      </c>
      <c r="P105" s="34"/>
      <c r="Q105" s="34"/>
      <c r="R105" s="34"/>
      <c r="S105" s="118">
        <f t="shared" si="1"/>
        <v>0</v>
      </c>
      <c r="T105" s="34"/>
    </row>
    <row r="106" spans="1:20" ht="30" customHeight="1" x14ac:dyDescent="0.25">
      <c r="A106" s="71">
        <v>2.1</v>
      </c>
      <c r="B106" s="72" t="s">
        <v>162</v>
      </c>
      <c r="C106" s="31"/>
      <c r="D106" s="31"/>
      <c r="E106" s="31"/>
      <c r="F106" s="31"/>
      <c r="G106" s="31"/>
      <c r="H106" s="34"/>
      <c r="I106" s="34"/>
      <c r="J106" s="34"/>
      <c r="K106" s="34"/>
      <c r="L106" s="320"/>
      <c r="M106" s="321"/>
      <c r="N106" s="322"/>
      <c r="O106" s="34" t="s">
        <v>216</v>
      </c>
      <c r="P106" s="34"/>
      <c r="Q106" s="34"/>
      <c r="R106" s="34"/>
      <c r="S106" s="118">
        <f t="shared" si="1"/>
        <v>0</v>
      </c>
      <c r="T106" s="31"/>
    </row>
    <row r="107" spans="1:20" ht="30" customHeight="1" x14ac:dyDescent="0.25">
      <c r="A107" s="71">
        <v>2.2000000000000002</v>
      </c>
      <c r="B107" s="72" t="s">
        <v>163</v>
      </c>
      <c r="C107" s="31"/>
      <c r="D107" s="31"/>
      <c r="E107" s="36"/>
      <c r="F107" s="31"/>
      <c r="G107" s="31"/>
      <c r="H107" s="34"/>
      <c r="I107" s="34"/>
      <c r="J107" s="34"/>
      <c r="K107" s="34"/>
      <c r="L107" s="320"/>
      <c r="M107" s="321"/>
      <c r="N107" s="322"/>
      <c r="O107" s="34" t="s">
        <v>216</v>
      </c>
      <c r="P107" s="34"/>
      <c r="Q107" s="34"/>
      <c r="R107" s="34"/>
      <c r="S107" s="118">
        <f t="shared" si="1"/>
        <v>0</v>
      </c>
      <c r="T107" s="31"/>
    </row>
    <row r="108" spans="1:20" ht="30" customHeight="1" x14ac:dyDescent="0.25">
      <c r="A108" s="71">
        <v>2.2999999999999998</v>
      </c>
      <c r="B108" s="72" t="s">
        <v>164</v>
      </c>
      <c r="C108" s="31"/>
      <c r="D108" s="31"/>
      <c r="E108" s="36"/>
      <c r="F108" s="31"/>
      <c r="G108" s="31"/>
      <c r="H108" s="34"/>
      <c r="I108" s="34"/>
      <c r="J108" s="34"/>
      <c r="K108" s="34"/>
      <c r="L108" s="320"/>
      <c r="M108" s="321"/>
      <c r="N108" s="322"/>
      <c r="O108" s="34" t="s">
        <v>216</v>
      </c>
      <c r="P108" s="34"/>
      <c r="Q108" s="34"/>
      <c r="R108" s="34"/>
      <c r="S108" s="118">
        <f t="shared" si="1"/>
        <v>0</v>
      </c>
      <c r="T108" s="31"/>
    </row>
    <row r="109" spans="1:20" ht="30" customHeight="1" x14ac:dyDescent="0.25">
      <c r="A109" s="71">
        <v>2.4</v>
      </c>
      <c r="B109" s="72" t="s">
        <v>165</v>
      </c>
      <c r="C109" s="31"/>
      <c r="D109" s="31"/>
      <c r="E109" s="36"/>
      <c r="F109" s="31"/>
      <c r="G109" s="31"/>
      <c r="H109" s="34"/>
      <c r="I109" s="34"/>
      <c r="J109" s="34"/>
      <c r="K109" s="34"/>
      <c r="L109" s="320"/>
      <c r="M109" s="321"/>
      <c r="N109" s="322"/>
      <c r="O109" s="34" t="s">
        <v>216</v>
      </c>
      <c r="P109" s="34"/>
      <c r="Q109" s="34"/>
      <c r="R109" s="34"/>
      <c r="S109" s="118">
        <f t="shared" si="1"/>
        <v>0</v>
      </c>
      <c r="T109" s="31"/>
    </row>
    <row r="110" spans="1:20" ht="30" customHeight="1" x14ac:dyDescent="0.25">
      <c r="A110" s="71">
        <v>2.5</v>
      </c>
      <c r="B110" s="72" t="s">
        <v>166</v>
      </c>
      <c r="C110" s="31"/>
      <c r="D110" s="31"/>
      <c r="E110" s="36"/>
      <c r="F110" s="31"/>
      <c r="G110" s="31"/>
      <c r="H110" s="34"/>
      <c r="I110" s="34"/>
      <c r="J110" s="34"/>
      <c r="K110" s="34"/>
      <c r="L110" s="320"/>
      <c r="M110" s="321"/>
      <c r="N110" s="322"/>
      <c r="O110" s="34" t="s">
        <v>216</v>
      </c>
      <c r="P110" s="34"/>
      <c r="Q110" s="34"/>
      <c r="R110" s="34"/>
      <c r="S110" s="118">
        <f t="shared" si="1"/>
        <v>0</v>
      </c>
      <c r="T110" s="31"/>
    </row>
    <row r="111" spans="1:20" ht="30" customHeight="1" x14ac:dyDescent="0.25">
      <c r="A111" s="71">
        <v>2.6</v>
      </c>
      <c r="B111" s="72" t="s">
        <v>167</v>
      </c>
      <c r="C111" s="31"/>
      <c r="D111" s="31"/>
      <c r="E111" s="36"/>
      <c r="F111" s="31"/>
      <c r="G111" s="31"/>
      <c r="H111" s="34"/>
      <c r="I111" s="34"/>
      <c r="J111" s="34"/>
      <c r="K111" s="34"/>
      <c r="L111" s="320"/>
      <c r="M111" s="321"/>
      <c r="N111" s="322"/>
      <c r="O111" s="34" t="s">
        <v>216</v>
      </c>
      <c r="P111" s="34"/>
      <c r="Q111" s="34"/>
      <c r="R111" s="34"/>
      <c r="S111" s="118">
        <f t="shared" si="1"/>
        <v>0</v>
      </c>
      <c r="T111" s="31"/>
    </row>
    <row r="112" spans="1:20" ht="30" customHeight="1" x14ac:dyDescent="0.25">
      <c r="A112" s="71">
        <v>2.7</v>
      </c>
      <c r="B112" s="72" t="s">
        <v>168</v>
      </c>
      <c r="C112" s="31"/>
      <c r="D112" s="31"/>
      <c r="E112" s="36"/>
      <c r="F112" s="31"/>
      <c r="G112" s="31"/>
      <c r="H112" s="34"/>
      <c r="I112" s="34"/>
      <c r="J112" s="34"/>
      <c r="K112" s="34"/>
      <c r="L112" s="320"/>
      <c r="M112" s="321"/>
      <c r="N112" s="322"/>
      <c r="O112" s="34" t="s">
        <v>216</v>
      </c>
      <c r="P112" s="34"/>
      <c r="Q112" s="34"/>
      <c r="R112" s="34"/>
      <c r="S112" s="118">
        <f t="shared" si="1"/>
        <v>0</v>
      </c>
      <c r="T112" s="31"/>
    </row>
    <row r="113" spans="1:20" ht="30" customHeight="1" x14ac:dyDescent="0.25">
      <c r="A113" s="71">
        <v>2.8</v>
      </c>
      <c r="B113" s="72" t="s">
        <v>169</v>
      </c>
      <c r="C113" s="31"/>
      <c r="D113" s="31"/>
      <c r="E113" s="36"/>
      <c r="F113" s="31"/>
      <c r="G113" s="31"/>
      <c r="H113" s="34"/>
      <c r="I113" s="34"/>
      <c r="J113" s="34"/>
      <c r="K113" s="34"/>
      <c r="L113" s="320"/>
      <c r="M113" s="321"/>
      <c r="N113" s="322"/>
      <c r="O113" s="34" t="s">
        <v>216</v>
      </c>
      <c r="P113" s="34"/>
      <c r="Q113" s="34"/>
      <c r="R113" s="34"/>
      <c r="S113" s="118">
        <f t="shared" si="1"/>
        <v>0</v>
      </c>
      <c r="T113" s="31"/>
    </row>
    <row r="114" spans="1:20" ht="30" customHeight="1" x14ac:dyDescent="0.25">
      <c r="A114" s="71">
        <v>3</v>
      </c>
      <c r="B114" s="72" t="s">
        <v>170</v>
      </c>
      <c r="C114" s="31"/>
      <c r="D114" s="31"/>
      <c r="E114" s="36"/>
      <c r="F114" s="31"/>
      <c r="G114" s="31"/>
      <c r="H114" s="34"/>
      <c r="I114" s="34"/>
      <c r="J114" s="34"/>
      <c r="K114" s="34"/>
      <c r="L114" s="320"/>
      <c r="M114" s="321"/>
      <c r="N114" s="322"/>
      <c r="O114" s="34" t="s">
        <v>216</v>
      </c>
      <c r="P114" s="34"/>
      <c r="Q114" s="34"/>
      <c r="R114" s="34"/>
      <c r="S114" s="118">
        <f t="shared" si="1"/>
        <v>0</v>
      </c>
      <c r="T114" s="31"/>
    </row>
    <row r="115" spans="1:20" ht="30" customHeight="1" x14ac:dyDescent="0.25">
      <c r="A115" s="71">
        <v>4</v>
      </c>
      <c r="B115" s="72" t="s">
        <v>218</v>
      </c>
      <c r="C115" s="33"/>
      <c r="D115" s="33"/>
      <c r="E115" s="32"/>
      <c r="F115" s="33"/>
      <c r="G115" s="33"/>
      <c r="H115" s="34"/>
      <c r="I115" s="34"/>
      <c r="J115" s="34"/>
      <c r="K115" s="34"/>
      <c r="L115" s="323"/>
      <c r="M115" s="324"/>
      <c r="N115" s="325"/>
      <c r="O115" s="34" t="s">
        <v>216</v>
      </c>
      <c r="P115" s="35"/>
      <c r="Q115" s="35"/>
      <c r="R115" s="35"/>
      <c r="S115" s="118">
        <f t="shared" si="1"/>
        <v>0</v>
      </c>
      <c r="T115" s="33"/>
    </row>
    <row r="116" spans="1:20" ht="30" customHeight="1" x14ac:dyDescent="0.25">
      <c r="A116" s="71">
        <v>5</v>
      </c>
      <c r="B116" s="72" t="s">
        <v>172</v>
      </c>
      <c r="C116" s="33"/>
      <c r="D116" s="33"/>
      <c r="E116" s="32"/>
      <c r="F116" s="33"/>
      <c r="G116" s="33"/>
      <c r="H116" s="34"/>
      <c r="I116" s="34"/>
      <c r="J116" s="34"/>
      <c r="K116" s="34"/>
      <c r="L116" s="31" t="s">
        <v>219</v>
      </c>
      <c r="M116" s="31" t="s">
        <v>220</v>
      </c>
      <c r="N116" s="31" t="s">
        <v>221</v>
      </c>
      <c r="O116" s="34" t="s">
        <v>216</v>
      </c>
      <c r="P116" s="35"/>
      <c r="Q116" s="35"/>
      <c r="R116" s="35"/>
      <c r="S116" s="118">
        <f t="shared" si="1"/>
        <v>0</v>
      </c>
      <c r="T116" s="33"/>
    </row>
    <row r="117" spans="1:20" ht="30" customHeight="1" x14ac:dyDescent="0.25">
      <c r="A117" s="71">
        <v>6</v>
      </c>
      <c r="B117" s="72" t="s">
        <v>173</v>
      </c>
      <c r="C117" s="33"/>
      <c r="D117" s="33"/>
      <c r="E117" s="32"/>
      <c r="F117" s="33"/>
      <c r="G117" s="31"/>
      <c r="H117" s="34"/>
      <c r="I117" s="34"/>
      <c r="J117" s="34"/>
      <c r="K117" s="34"/>
      <c r="L117" s="385"/>
      <c r="M117" s="386"/>
      <c r="N117" s="387"/>
      <c r="O117" s="34" t="s">
        <v>216</v>
      </c>
      <c r="P117" s="34"/>
      <c r="Q117" s="34"/>
      <c r="R117" s="34"/>
      <c r="S117" s="118">
        <f t="shared" si="1"/>
        <v>0</v>
      </c>
      <c r="T117" s="31"/>
    </row>
    <row r="118" spans="1:20" ht="30" customHeight="1" x14ac:dyDescent="0.25">
      <c r="A118" s="71">
        <v>7</v>
      </c>
      <c r="B118" s="72" t="s">
        <v>174</v>
      </c>
      <c r="C118" s="33"/>
      <c r="D118" s="33"/>
      <c r="E118" s="32"/>
      <c r="F118" s="33"/>
      <c r="G118" s="31"/>
      <c r="H118" s="34"/>
      <c r="I118" s="34"/>
      <c r="J118" s="34"/>
      <c r="K118" s="34"/>
      <c r="L118" s="320"/>
      <c r="M118" s="321"/>
      <c r="N118" s="322"/>
      <c r="O118" s="34" t="s">
        <v>216</v>
      </c>
      <c r="P118" s="34"/>
      <c r="Q118" s="34"/>
      <c r="R118" s="34"/>
      <c r="S118" s="118">
        <f t="shared" si="1"/>
        <v>0</v>
      </c>
      <c r="T118" s="31"/>
    </row>
    <row r="119" spans="1:20" ht="30" customHeight="1" x14ac:dyDescent="0.25">
      <c r="A119" s="71">
        <v>8</v>
      </c>
      <c r="B119" s="72" t="s">
        <v>175</v>
      </c>
      <c r="C119" s="33"/>
      <c r="D119" s="33"/>
      <c r="E119" s="32"/>
      <c r="F119" s="33"/>
      <c r="G119" s="31"/>
      <c r="H119" s="34"/>
      <c r="I119" s="34"/>
      <c r="J119" s="34"/>
      <c r="K119" s="34"/>
      <c r="L119" s="323"/>
      <c r="M119" s="324"/>
      <c r="N119" s="325"/>
      <c r="O119" s="34" t="s">
        <v>216</v>
      </c>
      <c r="P119" s="34"/>
      <c r="Q119" s="34"/>
      <c r="R119" s="34"/>
      <c r="S119" s="118">
        <f t="shared" si="1"/>
        <v>0</v>
      </c>
      <c r="T119" s="31"/>
    </row>
    <row r="120" spans="1:20" ht="30" customHeight="1" x14ac:dyDescent="0.25">
      <c r="A120" s="306" t="s">
        <v>222</v>
      </c>
      <c r="B120" s="307"/>
      <c r="C120" s="303"/>
      <c r="D120" s="304"/>
      <c r="E120" s="305"/>
      <c r="F120" s="33"/>
      <c r="G120" s="277"/>
      <c r="H120" s="278"/>
      <c r="I120" s="278"/>
      <c r="J120" s="278"/>
      <c r="K120" s="278"/>
      <c r="L120" s="278"/>
      <c r="M120" s="278"/>
      <c r="N120" s="278"/>
      <c r="O120" s="278"/>
      <c r="P120" s="278"/>
      <c r="Q120" s="278"/>
      <c r="R120" s="279"/>
      <c r="S120" s="118">
        <f>F120</f>
        <v>0</v>
      </c>
      <c r="T120" s="136"/>
    </row>
    <row r="121" spans="1:20" ht="18" customHeight="1" x14ac:dyDescent="0.25">
      <c r="A121" s="353" t="s">
        <v>114</v>
      </c>
      <c r="B121" s="354"/>
      <c r="C121" s="114">
        <f>SUM(C102:C119)</f>
        <v>0</v>
      </c>
      <c r="D121" s="114">
        <f t="shared" ref="D121:K121" si="2">SUM(D102:D119)</f>
        <v>0</v>
      </c>
      <c r="E121" s="115">
        <f t="shared" si="2"/>
        <v>0</v>
      </c>
      <c r="F121" s="114">
        <f>SUM(F102:F120)</f>
        <v>0</v>
      </c>
      <c r="G121" s="114">
        <f t="shared" si="2"/>
        <v>0</v>
      </c>
      <c r="H121" s="114">
        <f t="shared" si="2"/>
        <v>0</v>
      </c>
      <c r="I121" s="114">
        <f t="shared" si="2"/>
        <v>0</v>
      </c>
      <c r="J121" s="114">
        <f t="shared" si="2"/>
        <v>0</v>
      </c>
      <c r="K121" s="114">
        <f t="shared" si="2"/>
        <v>0</v>
      </c>
      <c r="L121" s="400" t="e">
        <f>L116+M116</f>
        <v>#VALUE!</v>
      </c>
      <c r="M121" s="401"/>
      <c r="N121" s="114" t="str">
        <f>N116</f>
        <v>Operational Water</v>
      </c>
      <c r="O121" s="114">
        <f>SUM(O100:O119)</f>
        <v>0</v>
      </c>
      <c r="P121" s="114">
        <f t="shared" ref="P121:T121" si="3">SUM(P100:P119)</f>
        <v>0</v>
      </c>
      <c r="Q121" s="114">
        <f t="shared" si="3"/>
        <v>0</v>
      </c>
      <c r="R121" s="114">
        <f t="shared" si="3"/>
        <v>0</v>
      </c>
      <c r="S121" s="114">
        <f>SUM(S100:S120)</f>
        <v>0</v>
      </c>
      <c r="T121" s="114">
        <f t="shared" si="3"/>
        <v>0</v>
      </c>
    </row>
    <row r="122" spans="1:20" ht="18" customHeight="1" x14ac:dyDescent="0.25">
      <c r="A122" s="353" t="s">
        <v>237</v>
      </c>
      <c r="B122" s="354"/>
      <c r="C122" s="116" t="e">
        <f t="shared" ref="C122:K122" si="4">C121/$C$6</f>
        <v>#DIV/0!</v>
      </c>
      <c r="D122" s="116" t="e">
        <f t="shared" si="4"/>
        <v>#DIV/0!</v>
      </c>
      <c r="E122" s="116" t="e">
        <f t="shared" si="4"/>
        <v>#DIV/0!</v>
      </c>
      <c r="F122" s="116" t="e">
        <f t="shared" si="4"/>
        <v>#DIV/0!</v>
      </c>
      <c r="G122" s="116" t="e">
        <f t="shared" si="4"/>
        <v>#DIV/0!</v>
      </c>
      <c r="H122" s="116" t="e">
        <f t="shared" si="4"/>
        <v>#DIV/0!</v>
      </c>
      <c r="I122" s="116" t="e">
        <f t="shared" si="4"/>
        <v>#DIV/0!</v>
      </c>
      <c r="J122" s="116" t="e">
        <f t="shared" si="4"/>
        <v>#DIV/0!</v>
      </c>
      <c r="K122" s="116" t="e">
        <f t="shared" si="4"/>
        <v>#DIV/0!</v>
      </c>
      <c r="L122" s="402" t="e">
        <f>L121/$C$6</f>
        <v>#VALUE!</v>
      </c>
      <c r="M122" s="403"/>
      <c r="N122" s="116" t="e">
        <f t="shared" ref="N122:T122" si="5">N121/$C$6</f>
        <v>#VALUE!</v>
      </c>
      <c r="O122" s="117" t="e">
        <f t="shared" si="5"/>
        <v>#DIV/0!</v>
      </c>
      <c r="P122" s="117" t="e">
        <f t="shared" si="5"/>
        <v>#DIV/0!</v>
      </c>
      <c r="Q122" s="117" t="e">
        <f t="shared" si="5"/>
        <v>#DIV/0!</v>
      </c>
      <c r="R122" s="117" t="e">
        <f t="shared" si="5"/>
        <v>#DIV/0!</v>
      </c>
      <c r="S122" s="117" t="e">
        <f t="shared" si="5"/>
        <v>#DIV/0!</v>
      </c>
      <c r="T122" s="116" t="e">
        <f t="shared" si="5"/>
        <v>#DIV/0!</v>
      </c>
    </row>
    <row r="123" spans="1:20" ht="13" x14ac:dyDescent="0.25">
      <c r="A123" s="97" t="s">
        <v>223</v>
      </c>
      <c r="B123" s="98"/>
      <c r="C123" s="98"/>
      <c r="D123" s="98"/>
      <c r="E123" s="98"/>
      <c r="F123" s="98"/>
      <c r="G123" s="98"/>
      <c r="H123" s="98"/>
      <c r="I123" s="98"/>
      <c r="J123" s="98"/>
      <c r="K123" s="98"/>
      <c r="L123" s="98"/>
      <c r="M123" s="98"/>
      <c r="N123" s="98"/>
      <c r="O123" s="98"/>
      <c r="P123" s="98"/>
      <c r="Q123" s="98"/>
      <c r="R123" s="98"/>
      <c r="S123" s="98"/>
      <c r="T123" s="98"/>
    </row>
    <row r="124" spans="1:20" ht="14.5" x14ac:dyDescent="0.25">
      <c r="A124" s="81" t="s">
        <v>266</v>
      </c>
      <c r="B124" s="81"/>
      <c r="C124" s="81"/>
      <c r="D124" s="81"/>
      <c r="E124" s="81"/>
      <c r="F124" s="81"/>
      <c r="G124" s="81"/>
      <c r="H124" s="81"/>
      <c r="I124" s="81"/>
      <c r="J124" s="81"/>
      <c r="K124" s="81"/>
      <c r="L124" s="81"/>
      <c r="M124" s="81"/>
      <c r="N124" s="81"/>
      <c r="O124" s="81"/>
      <c r="P124" s="81"/>
      <c r="Q124" s="463"/>
      <c r="R124" s="463"/>
      <c r="S124" s="463"/>
    </row>
    <row r="125" spans="1:20" ht="23.25" customHeight="1" x14ac:dyDescent="0.25">
      <c r="A125" s="81"/>
      <c r="B125" s="81"/>
      <c r="C125" s="81"/>
      <c r="D125" s="81"/>
      <c r="E125" s="81"/>
      <c r="F125" s="81"/>
      <c r="G125" s="81"/>
      <c r="H125" s="81"/>
      <c r="I125" s="81"/>
      <c r="J125" s="81"/>
      <c r="K125" s="81"/>
      <c r="L125" s="81"/>
      <c r="M125" s="81"/>
      <c r="N125" s="81"/>
      <c r="O125" s="81"/>
      <c r="P125" s="81"/>
    </row>
    <row r="126" spans="1:20" ht="23" x14ac:dyDescent="0.25">
      <c r="A126" s="96"/>
      <c r="B126" s="96"/>
      <c r="C126" s="96"/>
      <c r="D126" s="96"/>
      <c r="E126" s="96"/>
      <c r="F126" s="96"/>
    </row>
    <row r="127" spans="1:20" ht="13.5" customHeight="1" x14ac:dyDescent="0.25">
      <c r="A127" s="96"/>
      <c r="B127" s="96"/>
      <c r="C127" s="96"/>
      <c r="D127" s="96"/>
      <c r="E127" s="96"/>
      <c r="F127" s="96"/>
    </row>
    <row r="128" spans="1:20" ht="25.5" customHeight="1" x14ac:dyDescent="0.25">
      <c r="A128" s="96"/>
      <c r="B128" s="96"/>
      <c r="C128" s="96"/>
      <c r="D128" s="96"/>
      <c r="E128" s="96"/>
      <c r="F128" s="96"/>
    </row>
    <row r="129" spans="1:6" ht="29.65" customHeight="1" x14ac:dyDescent="0.25">
      <c r="A129" s="96"/>
      <c r="B129" s="96"/>
      <c r="C129" s="96"/>
      <c r="D129" s="96"/>
      <c r="E129" s="96"/>
      <c r="F129" s="96"/>
    </row>
    <row r="130" spans="1:6" ht="29.25" customHeight="1" x14ac:dyDescent="0.25">
      <c r="A130" s="96"/>
      <c r="B130" s="96"/>
      <c r="C130" s="96"/>
      <c r="D130" s="96"/>
      <c r="E130" s="96"/>
      <c r="F130" s="96"/>
    </row>
    <row r="131" spans="1:6" ht="33" customHeight="1" x14ac:dyDescent="0.25">
      <c r="A131" s="96"/>
      <c r="B131" s="96"/>
      <c r="C131" s="96"/>
      <c r="D131" s="96"/>
      <c r="E131" s="96"/>
      <c r="F131" s="96"/>
    </row>
    <row r="132" spans="1:6" ht="33" customHeight="1" x14ac:dyDescent="0.25">
      <c r="A132" s="96"/>
      <c r="B132" s="96"/>
      <c r="C132" s="96"/>
      <c r="D132" s="96"/>
      <c r="E132" s="96"/>
      <c r="F132" s="96"/>
    </row>
    <row r="133" spans="1:6" ht="33.4" customHeight="1" x14ac:dyDescent="0.25">
      <c r="A133" s="96"/>
      <c r="B133" s="96"/>
      <c r="C133" s="96"/>
      <c r="D133" s="96"/>
      <c r="E133" s="96"/>
      <c r="F133" s="96"/>
    </row>
    <row r="134" spans="1:6" ht="29.65" customHeight="1" x14ac:dyDescent="0.25">
      <c r="A134" s="96"/>
      <c r="B134" s="96"/>
      <c r="C134" s="96"/>
      <c r="D134" s="96"/>
      <c r="E134" s="96"/>
      <c r="F134" s="96"/>
    </row>
    <row r="135" spans="1:6" ht="34.9" customHeight="1" x14ac:dyDescent="0.25">
      <c r="A135" s="96"/>
      <c r="B135" s="96"/>
      <c r="C135" s="96"/>
      <c r="D135" s="96"/>
      <c r="E135" s="96"/>
      <c r="F135" s="96"/>
    </row>
    <row r="136" spans="1:6" ht="28.9" customHeight="1" x14ac:dyDescent="0.25">
      <c r="A136" s="96"/>
      <c r="B136" s="96"/>
      <c r="C136" s="96"/>
      <c r="D136" s="96"/>
      <c r="E136" s="96"/>
      <c r="F136" s="96"/>
    </row>
    <row r="137" spans="1:6" ht="31.9" customHeight="1" x14ac:dyDescent="0.25">
      <c r="A137" s="96"/>
      <c r="B137" s="96"/>
      <c r="C137" s="96"/>
      <c r="D137" s="96"/>
      <c r="E137" s="96"/>
      <c r="F137" s="96"/>
    </row>
    <row r="138" spans="1:6" ht="33" customHeight="1" x14ac:dyDescent="0.25">
      <c r="A138" s="96"/>
      <c r="B138" s="96"/>
      <c r="C138" s="96"/>
      <c r="D138" s="96"/>
      <c r="E138" s="96"/>
      <c r="F138" s="96"/>
    </row>
    <row r="139" spans="1:6" ht="34.15" customHeight="1" x14ac:dyDescent="0.25">
      <c r="A139" s="96"/>
      <c r="B139" s="96"/>
      <c r="C139" s="96"/>
      <c r="D139" s="96"/>
      <c r="E139" s="96"/>
      <c r="F139" s="96"/>
    </row>
    <row r="140" spans="1:6" ht="30.4" customHeight="1" x14ac:dyDescent="0.25">
      <c r="A140" s="96"/>
      <c r="B140" s="96"/>
      <c r="C140" s="96"/>
      <c r="D140" s="96"/>
      <c r="E140" s="96"/>
      <c r="F140" s="96"/>
    </row>
    <row r="141" spans="1:6" ht="32.65" customHeight="1" x14ac:dyDescent="0.25">
      <c r="A141" s="96"/>
      <c r="B141" s="96"/>
      <c r="C141" s="96"/>
      <c r="D141" s="96"/>
      <c r="E141" s="96"/>
      <c r="F141" s="96"/>
    </row>
    <row r="142" spans="1:6" ht="31.5" customHeight="1" x14ac:dyDescent="0.25">
      <c r="A142" s="96"/>
      <c r="B142" s="96"/>
      <c r="C142" s="96"/>
      <c r="D142" s="96"/>
      <c r="E142" s="96"/>
      <c r="F142" s="96"/>
    </row>
    <row r="143" spans="1:6" ht="38.25" customHeight="1" x14ac:dyDescent="0.25">
      <c r="A143" s="96"/>
      <c r="B143" s="96"/>
      <c r="C143" s="96"/>
      <c r="D143" s="96"/>
      <c r="E143" s="96"/>
      <c r="F143" s="96"/>
    </row>
    <row r="144" spans="1:6" ht="24.75" customHeight="1" x14ac:dyDescent="0.25">
      <c r="A144" s="96"/>
      <c r="B144" s="96"/>
      <c r="C144" s="96"/>
      <c r="D144" s="96"/>
      <c r="E144" s="96"/>
      <c r="F144" s="96"/>
    </row>
    <row r="145" spans="1:6" ht="35.65" customHeight="1" x14ac:dyDescent="0.25">
      <c r="A145" s="96"/>
      <c r="B145" s="96"/>
      <c r="C145" s="96"/>
      <c r="D145" s="96"/>
      <c r="E145" s="96"/>
      <c r="F145" s="96"/>
    </row>
    <row r="146" spans="1:6" ht="31.5" customHeight="1" x14ac:dyDescent="0.25">
      <c r="A146" s="96"/>
      <c r="B146" s="96"/>
      <c r="C146" s="96"/>
      <c r="D146" s="96"/>
      <c r="E146" s="96"/>
      <c r="F146" s="96"/>
    </row>
    <row r="147" spans="1:6" ht="25.9" customHeight="1" x14ac:dyDescent="0.25">
      <c r="A147" s="96"/>
      <c r="B147" s="96"/>
      <c r="C147" s="96"/>
      <c r="D147" s="96"/>
      <c r="E147" s="96"/>
      <c r="F147" s="96"/>
    </row>
    <row r="148" spans="1:6" ht="33" customHeight="1" x14ac:dyDescent="0.25">
      <c r="A148" s="96"/>
      <c r="B148" s="96"/>
      <c r="C148" s="96"/>
      <c r="D148" s="96"/>
      <c r="E148" s="96"/>
      <c r="F148" s="96"/>
    </row>
    <row r="149" spans="1:6" ht="37.9" customHeight="1" x14ac:dyDescent="0.25">
      <c r="A149" s="96"/>
      <c r="B149" s="96"/>
      <c r="C149" s="96"/>
      <c r="D149" s="96"/>
      <c r="E149" s="96"/>
      <c r="F149" s="96"/>
    </row>
    <row r="150" spans="1:6" ht="37.9" customHeight="1" x14ac:dyDescent="0.25">
      <c r="A150" s="96"/>
      <c r="B150" s="96"/>
      <c r="C150" s="96"/>
      <c r="D150" s="96"/>
      <c r="E150" s="96"/>
      <c r="F150" s="96"/>
    </row>
    <row r="151" spans="1:6" ht="24.75" customHeight="1" x14ac:dyDescent="0.25">
      <c r="A151" s="96"/>
      <c r="B151" s="96"/>
      <c r="C151" s="96"/>
      <c r="D151" s="96"/>
      <c r="E151" s="96"/>
      <c r="F151" s="96"/>
    </row>
    <row r="152" spans="1:6" ht="13.15" customHeight="1" x14ac:dyDescent="0.25">
      <c r="A152" s="96"/>
      <c r="B152" s="96"/>
      <c r="C152" s="96"/>
      <c r="D152" s="96"/>
      <c r="E152" s="96"/>
      <c r="F152" s="96"/>
    </row>
    <row r="153" spans="1:6" ht="13.15" customHeight="1" x14ac:dyDescent="0.25">
      <c r="A153" s="96"/>
      <c r="B153" s="96"/>
      <c r="C153" s="96"/>
      <c r="D153" s="96"/>
      <c r="E153" s="96"/>
      <c r="F153" s="96"/>
    </row>
    <row r="154" spans="1:6" ht="23" x14ac:dyDescent="0.25">
      <c r="A154" s="96"/>
      <c r="B154" s="96"/>
      <c r="C154" s="96"/>
      <c r="D154" s="96"/>
      <c r="E154" s="96"/>
      <c r="F154" s="96"/>
    </row>
    <row r="155" spans="1:6" ht="12.75" customHeight="1" x14ac:dyDescent="0.25">
      <c r="A155" s="96"/>
      <c r="B155" s="96"/>
      <c r="C155" s="96"/>
      <c r="D155" s="96"/>
      <c r="E155" s="96"/>
      <c r="F155" s="96"/>
    </row>
    <row r="156" spans="1:6" ht="23" x14ac:dyDescent="0.25">
      <c r="A156" s="96"/>
      <c r="B156" s="96"/>
      <c r="C156" s="96"/>
      <c r="D156" s="96"/>
      <c r="E156" s="96"/>
      <c r="F156" s="96"/>
    </row>
    <row r="157" spans="1:6" ht="23" x14ac:dyDescent="0.25">
      <c r="A157" s="96"/>
      <c r="B157" s="96"/>
      <c r="C157" s="96"/>
      <c r="D157" s="96"/>
      <c r="E157" s="96"/>
      <c r="F157" s="96"/>
    </row>
    <row r="158" spans="1:6" ht="23" x14ac:dyDescent="0.25">
      <c r="A158" s="96"/>
      <c r="B158" s="96"/>
      <c r="C158" s="96"/>
      <c r="D158" s="96"/>
      <c r="E158" s="96"/>
      <c r="F158" s="96"/>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355600</xdr:rowOff>
                  </from>
                  <to>
                    <xdr:col>3</xdr:col>
                    <xdr:colOff>1403350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2457450</xdr:colOff>
                    <xdr:row>16</xdr:row>
                    <xdr:rowOff>355600</xdr:rowOff>
                  </from>
                  <to>
                    <xdr:col>4</xdr:col>
                    <xdr:colOff>869950</xdr:colOff>
                    <xdr:row>18</xdr:row>
                    <xdr:rowOff>88900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2.5" x14ac:dyDescent="0.25"/>
  <cols>
    <col min="2" max="2" width="26.1796875" customWidth="1"/>
    <col min="3" max="3" width="32.453125" customWidth="1"/>
    <col min="4" max="4" width="29.81640625" customWidth="1"/>
    <col min="5" max="5" width="40.1796875" customWidth="1"/>
  </cols>
  <sheetData>
    <row r="2" spans="2:5" ht="13" x14ac:dyDescent="0.3">
      <c r="B2" s="140" t="s">
        <v>267</v>
      </c>
    </row>
    <row r="3" spans="2:5" x14ac:dyDescent="0.25">
      <c r="B3" s="83" t="s">
        <v>268</v>
      </c>
    </row>
    <row r="4" spans="2:5" x14ac:dyDescent="0.25">
      <c r="B4" s="83" t="s">
        <v>117</v>
      </c>
    </row>
    <row r="5" spans="2:5" x14ac:dyDescent="0.25">
      <c r="B5" s="83" t="s">
        <v>269</v>
      </c>
    </row>
    <row r="6" spans="2:5" x14ac:dyDescent="0.25">
      <c r="B6" s="83" t="s">
        <v>270</v>
      </c>
    </row>
    <row r="9" spans="2:5" ht="13" x14ac:dyDescent="0.3">
      <c r="B9" s="140" t="s">
        <v>271</v>
      </c>
      <c r="C9" s="140" t="s">
        <v>272</v>
      </c>
      <c r="D9" s="140" t="s">
        <v>273</v>
      </c>
      <c r="E9" s="140" t="s">
        <v>274</v>
      </c>
    </row>
    <row r="10" spans="2:5" ht="13" x14ac:dyDescent="0.25">
      <c r="B10" s="141" t="s">
        <v>268</v>
      </c>
      <c r="C10" s="83" t="s">
        <v>275</v>
      </c>
      <c r="D10" s="83" t="s">
        <v>276</v>
      </c>
      <c r="E10" s="83" t="s">
        <v>277</v>
      </c>
    </row>
    <row r="11" spans="2:5" ht="13" x14ac:dyDescent="0.25">
      <c r="B11" s="141" t="s">
        <v>117</v>
      </c>
      <c r="C11" s="83" t="s">
        <v>278</v>
      </c>
      <c r="D11" s="83" t="s">
        <v>279</v>
      </c>
      <c r="E11" s="83" t="s">
        <v>280</v>
      </c>
    </row>
    <row r="12" spans="2:5" ht="13" x14ac:dyDescent="0.25">
      <c r="B12" s="141" t="s">
        <v>269</v>
      </c>
      <c r="C12" s="83" t="s">
        <v>281</v>
      </c>
      <c r="D12" s="83" t="s">
        <v>282</v>
      </c>
      <c r="E12" s="83" t="s">
        <v>283</v>
      </c>
    </row>
    <row r="13" spans="2:5" ht="13" x14ac:dyDescent="0.25">
      <c r="B13" s="141" t="s">
        <v>270</v>
      </c>
      <c r="C13" s="83" t="s">
        <v>278</v>
      </c>
      <c r="D13" s="83" t="s">
        <v>284</v>
      </c>
      <c r="E13" s="83" t="s">
        <v>285</v>
      </c>
    </row>
    <row r="15" spans="2:5" ht="13" x14ac:dyDescent="0.3">
      <c r="B15" s="142" t="s">
        <v>286</v>
      </c>
      <c r="C15" s="140" t="s">
        <v>272</v>
      </c>
      <c r="D15" s="140" t="s">
        <v>273</v>
      </c>
      <c r="E15" s="140" t="s">
        <v>274</v>
      </c>
    </row>
    <row r="16" spans="2:5" ht="13" x14ac:dyDescent="0.25">
      <c r="B16" s="141" t="s">
        <v>268</v>
      </c>
      <c r="C16" s="83" t="s">
        <v>287</v>
      </c>
      <c r="D16" s="83" t="s">
        <v>288</v>
      </c>
      <c r="E16" s="83" t="s">
        <v>289</v>
      </c>
    </row>
    <row r="17" spans="2:5" ht="13" x14ac:dyDescent="0.25">
      <c r="B17" s="141" t="s">
        <v>117</v>
      </c>
      <c r="C17" s="83" t="s">
        <v>290</v>
      </c>
      <c r="D17" s="83" t="s">
        <v>291</v>
      </c>
      <c r="E17" s="83" t="s">
        <v>292</v>
      </c>
    </row>
    <row r="18" spans="2:5" ht="13" x14ac:dyDescent="0.25">
      <c r="B18" s="141" t="s">
        <v>269</v>
      </c>
      <c r="C18" s="83" t="s">
        <v>290</v>
      </c>
      <c r="D18" s="83" t="s">
        <v>293</v>
      </c>
      <c r="E18" s="83" t="s">
        <v>294</v>
      </c>
    </row>
    <row r="19" spans="2:5" ht="13" x14ac:dyDescent="0.25">
      <c r="B19" s="141" t="s">
        <v>270</v>
      </c>
      <c r="C19" s="83" t="s">
        <v>295</v>
      </c>
      <c r="D19" s="83" t="s">
        <v>296</v>
      </c>
      <c r="E19" s="83"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3FD2FAD6480E44B843244C2CC984B5" ma:contentTypeVersion="17" ma:contentTypeDescription="Create a new document." ma:contentTypeScope="" ma:versionID="bbbfbc5a987a8b4b6a2d0252849ee07f">
  <xsd:schema xmlns:xsd="http://www.w3.org/2001/XMLSchema" xmlns:xs="http://www.w3.org/2001/XMLSchema" xmlns:p="http://schemas.microsoft.com/office/2006/metadata/properties" xmlns:ns2="88768fdd-96bd-4a28-8290-8d3253531191" xmlns:ns3="d87ce8df-b167-4bf0-a9f3-8dfc9129cac7" targetNamespace="http://schemas.microsoft.com/office/2006/metadata/properties" ma:root="true" ma:fieldsID="55de8608e1e1587e309b3f00bb2b90fa" ns2:_="" ns3:_="">
    <xsd:import namespace="88768fdd-96bd-4a28-8290-8d3253531191"/>
    <xsd:import namespace="d87ce8df-b167-4bf0-a9f3-8dfc9129ca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768fdd-96bd-4a28-8290-8d325353119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35588f-2977-4d95-9bb3-e290541ffba8}" ma:internalName="TaxCatchAll" ma:showField="CatchAllData" ma:web="88768fdd-96bd-4a28-8290-8d325353119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7ce8df-b167-4bf0-a9f3-8dfc9129ca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a521448-258a-4d9e-a4b3-e108f09328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88768fdd-96bd-4a28-8290-8d3253531191">
      <UserInfo>
        <DisplayName>Aspa Skorletou</DisplayName>
        <AccountId>2409</AccountId>
        <AccountType/>
      </UserInfo>
    </SharedWithUsers>
    <lcf76f155ced4ddcb4097134ff3c332f xmlns="d87ce8df-b167-4bf0-a9f3-8dfc9129cac7">
      <Terms xmlns="http://schemas.microsoft.com/office/infopath/2007/PartnerControls"/>
    </lcf76f155ced4ddcb4097134ff3c332f>
    <TaxCatchAll xmlns="88768fdd-96bd-4a28-8290-8d3253531191" xsi:nil="true"/>
  </documentManagement>
</p:properties>
</file>

<file path=customXml/itemProps1.xml><?xml version="1.0" encoding="utf-8"?>
<ds:datastoreItem xmlns:ds="http://schemas.openxmlformats.org/officeDocument/2006/customXml" ds:itemID="{5DCAB771-917B-4604-9F2F-CE830D3520C0}"/>
</file>

<file path=customXml/itemProps2.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3.xml><?xml version="1.0" encoding="utf-8"?>
<ds:datastoreItem xmlns:ds="http://schemas.openxmlformats.org/officeDocument/2006/customXml" ds:itemID="{D34AC41D-121D-458C-8935-45D90E0649C3}">
  <ds:schemaRefs>
    <ds:schemaRef ds:uri="http://www.w3.org/XML/1998/namespace"/>
    <ds:schemaRef ds:uri="http://schemas.microsoft.com/office/infopath/2007/PartnerControls"/>
    <ds:schemaRef ds:uri="http://purl.org/dc/term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8eced65c-bcc6-44e0-9bbb-418d943945ff"/>
    <ds:schemaRef ds:uri="99af9faa-cb3d-4e00-9080-b39c09f971da"/>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Robert Magee</cp:lastModifiedBy>
  <cp:revision/>
  <dcterms:created xsi:type="dcterms:W3CDTF">2019-12-17T10:05:05Z</dcterms:created>
  <dcterms:modified xsi:type="dcterms:W3CDTF">2023-09-22T15:17:57Z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0x01010019C38C8221193E4CAF09FA519D3F0018</vt:lpwstr>
  </property>
  <property fmtid="{D5CDD505-2E9C-101B-9397-08002B2CF9AE}" pid="3" name="MediaServiceImageTags">
    <vt:lpwstr/>
  </property>
</Properties>
</file>