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obrien/Dropbox/Domvs London/02 Project Folder/02 Current Projects/52 Avenue Road/52 Avenue Road - Development Folder/52 Avenue Road - JV Project Folder/02 Development Managment/01 Planning Consent/26 Responses - AQA:DLSL:BIA:Misc/06 Updated UGF/230802/"/>
    </mc:Choice>
  </mc:AlternateContent>
  <xr:revisionPtr revIDLastSave="0" documentId="8_{FD152C72-88B4-1243-8741-59FA5F3C201F}" xr6:coauthVersionLast="47" xr6:coauthVersionMax="47" xr10:uidLastSave="{00000000-0000-0000-0000-000000000000}"/>
  <bookViews>
    <workbookView xWindow="0" yWindow="500" windowWidth="22320" windowHeight="16860" xr2:uid="{8BE720DE-7373-FE47-9330-0CB1A540E1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17" i="1"/>
  <c r="I15" i="1"/>
  <c r="D44" i="1"/>
  <c r="D34" i="1"/>
  <c r="D37" i="1"/>
  <c r="H15" i="1" s="1"/>
  <c r="H13" i="1"/>
  <c r="I13" i="1" s="1"/>
  <c r="H23" i="1"/>
  <c r="H17" i="1"/>
  <c r="D28" i="1"/>
  <c r="H11" i="1" s="1"/>
  <c r="I11" i="1" s="1"/>
  <c r="D31" i="1"/>
  <c r="H12" i="1" s="1"/>
  <c r="I22" i="1"/>
  <c r="I10" i="1"/>
  <c r="I9" i="1"/>
  <c r="I14" i="1"/>
  <c r="I16" i="1"/>
  <c r="I18" i="1"/>
  <c r="I19" i="1"/>
  <c r="I20" i="1"/>
  <c r="I21" i="1"/>
  <c r="I8" i="1"/>
  <c r="I12" i="1" l="1"/>
  <c r="I24" i="1" s="1"/>
  <c r="I25" i="1" l="1"/>
  <c r="J26" i="1" s="1"/>
</calcChain>
</file>

<file path=xl/sharedStrings.xml><?xml version="1.0" encoding="utf-8"?>
<sst xmlns="http://schemas.openxmlformats.org/spreadsheetml/2006/main" count="69" uniqueCount="58">
  <si>
    <t>The London Plan 2021 - Chapter 8 Green Infrastructure</t>
  </si>
  <si>
    <t>Table 8.2 - Urban Greening Factors</t>
  </si>
  <si>
    <t>Surface Cover Typer</t>
  </si>
  <si>
    <t>Factor</t>
  </si>
  <si>
    <t>Semi-natural vegetation (e.g. trees, woodland, species-rich grassland) maintained or established on site.</t>
  </si>
  <si>
    <t>Wetland or open water (semi-natural; not chlorinated) maintained or established on site.</t>
  </si>
  <si>
    <t>Intensive green roof or vegetation over structure. Substrate minimum settled depth of 150mm – see livingroofs.org for descriptions.A</t>
  </si>
  <si>
    <t>Standard trees planted in connected tree pits with a minimum soil volume equivalent to at least two thirds of the projected canopy area of the mature tree – see Trees in Hard Landscapes for overview.B</t>
  </si>
  <si>
    <t>Extensive green roof with substrate of minimum settled depth of 80mm (or 60mm beneath vegetation blanket) – meets the requirements of GRO Code 2014.C</t>
  </si>
  <si>
    <t>Flower-rich perennial planting – see RHS perennial plants for guidance.D</t>
  </si>
  <si>
    <t>Rain gardens and other vegetated sustainable drainage elements – See CIRIA for case-studies.E</t>
  </si>
  <si>
    <t>Hedges (line of mature shrubs one or two shrubs wide) – see RHS for guidance.F</t>
  </si>
  <si>
    <t>Standard trees planted in pits with soil volumes less than two thirds of the projected canopy area of the mature tree.</t>
  </si>
  <si>
    <t>Green wall –modular system or climbers rooted in soil – see NBS Guide to Façade Greening for overview.G</t>
  </si>
  <si>
    <t>Groundcover planting – see RHS Groundcover Plants for overview.H</t>
  </si>
  <si>
    <t>Amenity grassland (species-poor, regularly mown lawn).</t>
  </si>
  <si>
    <t>Extensive green roof of sedum mat or other lightweight systems that do not meet GRO Code 2014.I</t>
  </si>
  <si>
    <t>Water features (chlorinated) or unplanted detention basins.</t>
  </si>
  <si>
    <t>Permeable paving – see CIRIA for overview.J</t>
  </si>
  <si>
    <t>Sealed surfaces (e.g. concrete, asphalt, waterproofing, stone)</t>
  </si>
  <si>
    <t>Area</t>
  </si>
  <si>
    <t>Total Site Area</t>
  </si>
  <si>
    <t>UGF</t>
  </si>
  <si>
    <t>sqm</t>
  </si>
  <si>
    <t>Green Wall</t>
  </si>
  <si>
    <t>Extra 2.5M Ivy</t>
  </si>
  <si>
    <t>3.5M Ivy Screen</t>
  </si>
  <si>
    <t>Communal Garden</t>
  </si>
  <si>
    <t>Area of LGF gardens</t>
  </si>
  <si>
    <t>Hidden gardens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</si>
  <si>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</si>
  <si>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</si>
  <si>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</si>
  <si>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</si>
  <si>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</si>
  <si>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</si>
  <si>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</si>
  <si>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</si>
  <si>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</si>
  <si>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</si>
  <si>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</si>
  <si>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</si>
  <si>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</si>
  <si>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</si>
  <si>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</si>
  <si>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</si>
  <si>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Pathways</t>
  </si>
  <si>
    <t>Prior 2</t>
  </si>
  <si>
    <t>Prior 1</t>
  </si>
  <si>
    <t>UGF target 0.4</t>
  </si>
  <si>
    <t>Frontage Area</t>
  </si>
  <si>
    <t>33 New Pleached Trees</t>
  </si>
  <si>
    <t>Individual Area</t>
  </si>
  <si>
    <t>Factor Area</t>
  </si>
  <si>
    <t>Avenue Road Ivy</t>
  </si>
  <si>
    <t>Bin Store Ivy</t>
  </si>
  <si>
    <t>Bin Sotre Green Roof</t>
  </si>
  <si>
    <t>communal gardens listed as D instead as F - only increase by 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</si>
</sst>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0" fillId="3" borderId="3" xfId="0" applyFill="1" applyBorder="1"/>
    <xf numFmtId="0" fontId="1" fillId="2" borderId="2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center" vertical="center" wrapText="1"/>
    </xf>
    <xf numFmtId="0" fontId="1" fillId="0" borderId="7" xfId="0" applyFont="1" applyBorder="1"/>
    <xf numFmtId="0" fontId="0" fillId="4" borderId="1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9" fontId="0" fillId="0" borderId="0" xfId="2" applyFont="1" applyAlignment="1">
      <alignment vertical="center"/>
    </xf>
    <xf numFmtId="14" fontId="0" fillId="0" borderId="0" xfId="0" applyNumberFormat="1"/>
    <xf numFmtId="0" fontId="3" fillId="2" borderId="2" xfId="0" applyFont="1" applyFill="1" applyBorder="1"/>
    <xf numFmtId="43" fontId="0" fillId="0" borderId="1" xfId="1" applyFont="1" applyBorder="1" applyAlignment="1">
      <alignment horizontal="left" vertical="center" wrapText="1"/>
    </xf>
    <xf numFmtId="43" fontId="0" fillId="0" borderId="1" xfId="1" applyFont="1" applyBorder="1" applyAlignment="1">
      <alignment horizontal="left" vertical="top" wrapText="1"/>
    </xf>
    <xf numFmtId="43" fontId="3" fillId="2" borderId="3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166" fontId="1" fillId="0" borderId="8" xfId="1" applyNumberFormat="1" applyFont="1" applyBorder="1" applyAlignment="1">
      <alignment horizontal="center" vertical="center"/>
    </xf>
    <xf numFmtId="166" fontId="1" fillId="0" borderId="10" xfId="1" applyNumberFormat="1" applyFont="1" applyBorder="1" applyAlignment="1">
      <alignment horizontal="center" vertical="center"/>
    </xf>
    <xf numFmtId="166" fontId="0" fillId="0" borderId="0" xfId="1" applyNumberFormat="1" applyFont="1"/>
    <xf numFmtId="166" fontId="1" fillId="0" borderId="1" xfId="1" applyNumberFormat="1" applyFont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  <xf numFmtId="166" fontId="1" fillId="0" borderId="9" xfId="1" applyNumberFormat="1" applyFont="1" applyBorder="1" applyAlignment="1">
      <alignment horizontal="center" vertical="center"/>
    </xf>
    <xf numFmtId="167" fontId="1" fillId="0" borderId="8" xfId="1" applyNumberFormat="1" applyFont="1" applyBorder="1" applyAlignment="1">
      <alignment horizontal="center" vertical="center"/>
    </xf>
    <xf numFmtId="167" fontId="1" fillId="0" borderId="10" xfId="1" applyNumberFormat="1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 vertical="center"/>
    </xf>
    <xf numFmtId="0" fontId="0" fillId="0" borderId="0" xfId="0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105F-EF2C-7849-BA27-A9988F9909BC}">
  <dimension ref="A2:J48"/>
  <sheetViews>
    <sheetView tabSelected="1" topLeftCell="A23" zoomScale="109" workbookViewId="0">
      <selection activeCell="I23" sqref="I23"/>
    </sheetView>
  </sheetViews>
  <sheetFormatPr baseColWidth="10" defaultRowHeight="16" x14ac:dyDescent="0.2"/>
  <cols>
    <col min="2" max="2" width="19.6640625" customWidth="1"/>
    <col min="3" max="3" width="13.5" bestFit="1" customWidth="1"/>
    <col min="4" max="6" width="11.83203125" customWidth="1"/>
    <col min="7" max="7" width="13.33203125" bestFit="1" customWidth="1"/>
    <col min="9" max="9" width="13" bestFit="1" customWidth="1"/>
    <col min="10" max="10" width="15.83203125" customWidth="1"/>
  </cols>
  <sheetData>
    <row r="2" spans="1:9" x14ac:dyDescent="0.2">
      <c r="A2" s="12"/>
      <c r="B2" s="13" t="s">
        <v>0</v>
      </c>
      <c r="C2" s="12"/>
      <c r="D2" s="12"/>
      <c r="E2" s="12"/>
      <c r="F2" s="12"/>
      <c r="G2" s="12"/>
      <c r="H2" s="12"/>
      <c r="I2" s="12"/>
    </row>
    <row r="3" spans="1:9" ht="17" thickBo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ht="17" thickBot="1" x14ac:dyDescent="0.25">
      <c r="A4" s="12"/>
      <c r="B4" s="12" t="s">
        <v>1</v>
      </c>
      <c r="C4" s="12"/>
      <c r="D4" s="12"/>
      <c r="E4" s="12"/>
      <c r="F4" s="12"/>
      <c r="G4" s="12"/>
      <c r="H4" s="3" t="s">
        <v>21</v>
      </c>
      <c r="I4" s="4">
        <v>2833</v>
      </c>
    </row>
    <row r="5" spans="1:9" x14ac:dyDescent="0.2">
      <c r="A5" s="12"/>
      <c r="B5" s="12"/>
      <c r="C5" s="12"/>
      <c r="D5" s="12"/>
      <c r="E5" s="12"/>
      <c r="F5" s="12"/>
      <c r="G5" s="12"/>
      <c r="H5" s="12"/>
      <c r="I5" s="14" t="s">
        <v>23</v>
      </c>
    </row>
    <row r="6" spans="1:9" x14ac:dyDescent="0.2">
      <c r="A6" s="12"/>
      <c r="B6" s="12"/>
      <c r="C6" s="12"/>
      <c r="D6" s="12"/>
      <c r="E6" s="12"/>
      <c r="F6" s="12"/>
      <c r="G6" s="12"/>
      <c r="H6" s="12"/>
    </row>
    <row r="7" spans="1:9" x14ac:dyDescent="0.2">
      <c r="A7" s="9"/>
      <c r="B7" s="21" t="s">
        <v>2</v>
      </c>
      <c r="C7" s="21"/>
      <c r="D7" s="21"/>
      <c r="E7" s="21"/>
      <c r="F7" s="21"/>
      <c r="G7" s="2" t="s">
        <v>3</v>
      </c>
      <c r="H7" s="2" t="s">
        <v>20</v>
      </c>
      <c r="I7" s="2" t="s">
        <v>22</v>
      </c>
    </row>
    <row r="8" spans="1:9" s="1" customFormat="1" ht="36" customHeight="1" x14ac:dyDescent="0.2">
      <c r="A8" s="15" t="s">
        <v>30</v>
      </c>
      <c r="B8" s="17" t="s">
        <v>4</v>
      </c>
      <c r="C8" s="17"/>
      <c r="D8" s="17"/>
      <c r="E8" s="17"/>
      <c r="F8" s="17"/>
      <c r="G8" s="15">
        <v>1</v>
      </c>
      <c r="H8" s="15"/>
      <c r="I8" s="25">
        <f>G8*H8</f>
        <v>0</v>
      </c>
    </row>
    <row r="9" spans="1:9" s="1" customFormat="1" ht="35" customHeight="1" x14ac:dyDescent="0.2">
      <c r="A9" s="15" t="s">
        <v>31</v>
      </c>
      <c r="B9" s="17" t="s">
        <v>5</v>
      </c>
      <c r="C9" s="17"/>
      <c r="D9" s="17"/>
      <c r="E9" s="17"/>
      <c r="F9" s="17"/>
      <c r="G9" s="15">
        <v>1</v>
      </c>
      <c r="H9" s="15"/>
      <c r="I9" s="25">
        <f t="shared" ref="I9:I23" si="0">G9*H9</f>
        <v>0</v>
      </c>
    </row>
    <row r="10" spans="1:9" s="1" customFormat="1" ht="35" customHeight="1" x14ac:dyDescent="0.2">
      <c r="A10" s="15" t="s">
        <v>32</v>
      </c>
      <c r="B10" s="17" t="s">
        <v>6</v>
      </c>
      <c r="C10" s="17"/>
      <c r="D10" s="17"/>
      <c r="E10" s="17"/>
      <c r="F10" s="17"/>
      <c r="G10" s="15">
        <v>0.8</v>
      </c>
      <c r="H10" s="15"/>
      <c r="I10" s="25">
        <f t="shared" si="0"/>
        <v>0</v>
      </c>
    </row>
    <row r="11" spans="1:9" s="1" customFormat="1" ht="50" customHeight="1" x14ac:dyDescent="0.2">
      <c r="A11" s="15" t="s">
        <v>33</v>
      </c>
      <c r="B11" s="17" t="s">
        <v>7</v>
      </c>
      <c r="C11" s="17"/>
      <c r="D11" s="17"/>
      <c r="E11" s="17"/>
      <c r="F11" s="17"/>
      <c r="G11" s="15">
        <v>0.8</v>
      </c>
      <c r="H11" s="15">
        <f>D28</f>
        <v>228</v>
      </c>
      <c r="I11" s="25">
        <f>G11*H11</f>
        <v>182.4</v>
      </c>
    </row>
    <row r="12" spans="1:9" s="1" customFormat="1" ht="48" customHeight="1" x14ac:dyDescent="0.2">
      <c r="A12" s="15" t="s">
        <v>34</v>
      </c>
      <c r="B12" s="17" t="s">
        <v>8</v>
      </c>
      <c r="C12" s="17"/>
      <c r="D12" s="17"/>
      <c r="E12" s="17"/>
      <c r="F12" s="17"/>
      <c r="G12" s="15">
        <v>0.7</v>
      </c>
      <c r="H12" s="15">
        <f>D31</f>
        <v>781</v>
      </c>
      <c r="I12" s="25">
        <f>G12*H12</f>
        <v>546.69999999999993</v>
      </c>
    </row>
    <row r="13" spans="1:9" s="1" customFormat="1" ht="32" customHeight="1" x14ac:dyDescent="0.2">
      <c r="A13" s="15" t="s">
        <v>35</v>
      </c>
      <c r="B13" s="17" t="s">
        <v>9</v>
      </c>
      <c r="C13" s="17"/>
      <c r="D13" s="17"/>
      <c r="E13" s="17"/>
      <c r="F13" s="17"/>
      <c r="G13" s="15">
        <v>0.7</v>
      </c>
      <c r="H13" s="15">
        <f>C34+C35</f>
        <v>1025</v>
      </c>
      <c r="I13" s="25">
        <f t="shared" si="0"/>
        <v>717.5</v>
      </c>
    </row>
    <row r="14" spans="1:9" s="1" customFormat="1" ht="33" customHeight="1" x14ac:dyDescent="0.2">
      <c r="A14" s="15" t="s">
        <v>36</v>
      </c>
      <c r="B14" s="17" t="s">
        <v>10</v>
      </c>
      <c r="C14" s="17"/>
      <c r="D14" s="17"/>
      <c r="E14" s="17"/>
      <c r="F14" s="17"/>
      <c r="G14" s="15">
        <v>0.7</v>
      </c>
      <c r="H14" s="15"/>
      <c r="I14" s="25">
        <f t="shared" si="0"/>
        <v>0</v>
      </c>
    </row>
    <row r="15" spans="1:9" s="1" customFormat="1" ht="34" customHeight="1" x14ac:dyDescent="0.2">
      <c r="A15" s="15" t="s">
        <v>37</v>
      </c>
      <c r="B15" s="17" t="s">
        <v>11</v>
      </c>
      <c r="C15" s="17"/>
      <c r="D15" s="17"/>
      <c r="E15" s="17"/>
      <c r="F15" s="17"/>
      <c r="G15" s="15">
        <v>0.6</v>
      </c>
      <c r="H15" s="15">
        <f>D37</f>
        <v>606.35</v>
      </c>
      <c r="I15" s="25">
        <f>G15*H15</f>
        <v>363.81</v>
      </c>
    </row>
    <row r="16" spans="1:9" s="1" customFormat="1" ht="33" customHeight="1" x14ac:dyDescent="0.2">
      <c r="A16" s="15" t="s">
        <v>38</v>
      </c>
      <c r="B16" s="17" t="s">
        <v>12</v>
      </c>
      <c r="C16" s="17"/>
      <c r="D16" s="17"/>
      <c r="E16" s="17"/>
      <c r="F16" s="17"/>
      <c r="G16" s="15">
        <v>0.6</v>
      </c>
      <c r="H16" s="15"/>
      <c r="I16" s="25">
        <f t="shared" si="0"/>
        <v>0</v>
      </c>
    </row>
    <row r="17" spans="1:10" s="1" customFormat="1" ht="32" customHeight="1" x14ac:dyDescent="0.2">
      <c r="A17" s="15" t="s">
        <v>39</v>
      </c>
      <c r="B17" s="17" t="s">
        <v>13</v>
      </c>
      <c r="C17" s="17"/>
      <c r="D17" s="17"/>
      <c r="E17" s="17"/>
      <c r="F17" s="17"/>
      <c r="G17" s="15">
        <v>0.6</v>
      </c>
      <c r="H17" s="15">
        <f>SUM(C44:C46)</f>
        <v>127</v>
      </c>
      <c r="I17" s="25">
        <f>G17*H17</f>
        <v>76.2</v>
      </c>
    </row>
    <row r="18" spans="1:10" s="1" customFormat="1" ht="17" x14ac:dyDescent="0.2">
      <c r="A18" s="15" t="s">
        <v>40</v>
      </c>
      <c r="B18" s="17" t="s">
        <v>14</v>
      </c>
      <c r="C18" s="17"/>
      <c r="D18" s="17"/>
      <c r="E18" s="17"/>
      <c r="F18" s="17"/>
      <c r="G18" s="15">
        <v>0.5</v>
      </c>
      <c r="H18" s="15"/>
      <c r="I18" s="25">
        <f t="shared" si="0"/>
        <v>0</v>
      </c>
    </row>
    <row r="19" spans="1:10" s="1" customFormat="1" ht="17" x14ac:dyDescent="0.2">
      <c r="A19" s="15" t="s">
        <v>41</v>
      </c>
      <c r="B19" s="17" t="s">
        <v>15</v>
      </c>
      <c r="C19" s="17"/>
      <c r="D19" s="17"/>
      <c r="E19" s="17"/>
      <c r="F19" s="17"/>
      <c r="G19" s="15">
        <v>0.4</v>
      </c>
      <c r="H19" s="15"/>
      <c r="I19" s="25">
        <f t="shared" si="0"/>
        <v>0</v>
      </c>
    </row>
    <row r="20" spans="1:10" s="1" customFormat="1" ht="35" customHeight="1" x14ac:dyDescent="0.2">
      <c r="A20" s="15" t="s">
        <v>42</v>
      </c>
      <c r="B20" s="17" t="s">
        <v>16</v>
      </c>
      <c r="C20" s="17"/>
      <c r="D20" s="17"/>
      <c r="E20" s="17"/>
      <c r="F20" s="17"/>
      <c r="G20" s="15">
        <v>0.3</v>
      </c>
      <c r="H20" s="15"/>
      <c r="I20" s="25">
        <f t="shared" si="0"/>
        <v>0</v>
      </c>
    </row>
    <row r="21" spans="1:10" s="1" customFormat="1" ht="17" x14ac:dyDescent="0.2">
      <c r="A21" s="15" t="s">
        <v>43</v>
      </c>
      <c r="B21" s="17" t="s">
        <v>17</v>
      </c>
      <c r="C21" s="17"/>
      <c r="D21" s="17"/>
      <c r="E21" s="17"/>
      <c r="F21" s="17"/>
      <c r="G21" s="15">
        <v>0.2</v>
      </c>
      <c r="H21" s="15"/>
      <c r="I21" s="25">
        <f t="shared" si="0"/>
        <v>0</v>
      </c>
    </row>
    <row r="22" spans="1:10" s="1" customFormat="1" ht="17" x14ac:dyDescent="0.2">
      <c r="A22" s="15" t="s">
        <v>44</v>
      </c>
      <c r="B22" s="17" t="s">
        <v>18</v>
      </c>
      <c r="C22" s="17"/>
      <c r="D22" s="17"/>
      <c r="E22" s="17"/>
      <c r="F22" s="17"/>
      <c r="G22" s="15">
        <v>0.1</v>
      </c>
      <c r="H22" s="15"/>
      <c r="I22" s="25">
        <f t="shared" si="0"/>
        <v>0</v>
      </c>
    </row>
    <row r="23" spans="1:10" s="1" customFormat="1" ht="17" x14ac:dyDescent="0.2">
      <c r="A23" s="15" t="s">
        <v>45</v>
      </c>
      <c r="B23" s="17" t="s">
        <v>19</v>
      </c>
      <c r="C23" s="17"/>
      <c r="D23" s="17"/>
      <c r="E23" s="17"/>
      <c r="F23" s="17"/>
      <c r="G23" s="15">
        <v>0</v>
      </c>
      <c r="H23" s="15">
        <f>C48</f>
        <v>184</v>
      </c>
      <c r="I23" s="25">
        <f>G23*H23</f>
        <v>0</v>
      </c>
    </row>
    <row r="24" spans="1:10" ht="17" thickBot="1" x14ac:dyDescent="0.25">
      <c r="A24" s="12"/>
      <c r="B24" s="12"/>
      <c r="C24" s="12"/>
      <c r="D24" s="12"/>
      <c r="E24" s="12"/>
      <c r="F24" s="12"/>
      <c r="G24" s="12"/>
      <c r="H24" s="12"/>
      <c r="I24" s="26">
        <f>SUM(I8:I23)</f>
        <v>1886.61</v>
      </c>
      <c r="J24" s="1"/>
    </row>
    <row r="25" spans="1:10" ht="18" thickBot="1" x14ac:dyDescent="0.25">
      <c r="A25" s="12"/>
      <c r="B25" s="12"/>
      <c r="C25" s="12"/>
      <c r="D25" s="12"/>
      <c r="E25" s="12"/>
      <c r="F25" s="12"/>
      <c r="G25" s="12"/>
      <c r="H25" s="24" t="s">
        <v>22</v>
      </c>
      <c r="I25" s="27">
        <f>I24/I4</f>
        <v>0.66594069890575358</v>
      </c>
      <c r="J25" s="1" t="s">
        <v>49</v>
      </c>
    </row>
    <row r="26" spans="1:10" ht="17" thickBot="1" x14ac:dyDescent="0.25">
      <c r="C26" s="23">
        <v>45140</v>
      </c>
      <c r="I26">
        <v>0.61055771267207903</v>
      </c>
      <c r="J26" s="22">
        <f>((I25-0.4)/0.4)+1</f>
        <v>1.6648517472643838</v>
      </c>
    </row>
    <row r="27" spans="1:10" ht="17" thickBot="1" x14ac:dyDescent="0.25">
      <c r="C27" s="29" t="s">
        <v>52</v>
      </c>
      <c r="D27" s="29" t="s">
        <v>53</v>
      </c>
      <c r="H27" s="5" t="s">
        <v>47</v>
      </c>
      <c r="I27" s="11">
        <v>0.85658312742675602</v>
      </c>
    </row>
    <row r="28" spans="1:10" ht="18" thickBot="1" x14ac:dyDescent="0.25">
      <c r="A28" s="31" t="s">
        <v>33</v>
      </c>
      <c r="B28" s="40" t="s">
        <v>50</v>
      </c>
      <c r="C28" s="39">
        <v>106</v>
      </c>
      <c r="D28" s="41">
        <f>C28+C29</f>
        <v>228</v>
      </c>
    </row>
    <row r="29" spans="1:10" ht="17" thickBot="1" x14ac:dyDescent="0.25">
      <c r="A29" s="31"/>
      <c r="B29" s="30" t="s">
        <v>51</v>
      </c>
      <c r="C29" s="39">
        <v>122</v>
      </c>
      <c r="D29" s="42"/>
      <c r="H29" s="5" t="s">
        <v>48</v>
      </c>
      <c r="I29" s="11">
        <v>0.91292585170340668</v>
      </c>
    </row>
    <row r="30" spans="1:10" x14ac:dyDescent="0.2">
      <c r="C30" s="50"/>
      <c r="D30" s="43"/>
    </row>
    <row r="31" spans="1:10" x14ac:dyDescent="0.2">
      <c r="A31" s="18" t="s">
        <v>34</v>
      </c>
      <c r="B31" s="30" t="s">
        <v>29</v>
      </c>
      <c r="C31" s="28">
        <v>752</v>
      </c>
      <c r="D31" s="44">
        <f>SUM(C31:C32)</f>
        <v>781</v>
      </c>
      <c r="H31" t="s">
        <v>57</v>
      </c>
    </row>
    <row r="32" spans="1:10" x14ac:dyDescent="0.2">
      <c r="A32" s="20"/>
      <c r="B32" s="38" t="s">
        <v>56</v>
      </c>
      <c r="C32" s="28">
        <v>29</v>
      </c>
      <c r="D32" s="44"/>
    </row>
    <row r="33" spans="1:4" x14ac:dyDescent="0.2">
      <c r="C33" s="50"/>
      <c r="D33" s="43"/>
    </row>
    <row r="34" spans="1:4" x14ac:dyDescent="0.2">
      <c r="A34" s="18" t="s">
        <v>35</v>
      </c>
      <c r="B34" s="8" t="s">
        <v>27</v>
      </c>
      <c r="C34" s="28">
        <v>301</v>
      </c>
      <c r="D34" s="47">
        <f>SUM(C34:C35)</f>
        <v>1025</v>
      </c>
    </row>
    <row r="35" spans="1:4" x14ac:dyDescent="0.2">
      <c r="A35" s="20"/>
      <c r="B35" s="30" t="s">
        <v>28</v>
      </c>
      <c r="C35" s="28">
        <v>724</v>
      </c>
      <c r="D35" s="48"/>
    </row>
    <row r="36" spans="1:4" x14ac:dyDescent="0.2">
      <c r="C36" s="50"/>
      <c r="D36" s="43"/>
    </row>
    <row r="37" spans="1:4" x14ac:dyDescent="0.2">
      <c r="A37" s="32" t="s">
        <v>37</v>
      </c>
      <c r="B37" s="35" t="s">
        <v>25</v>
      </c>
      <c r="C37" s="16">
        <v>197</v>
      </c>
      <c r="D37" s="49">
        <f>SUM(C37:C42)</f>
        <v>606.35</v>
      </c>
    </row>
    <row r="38" spans="1:4" x14ac:dyDescent="0.2">
      <c r="A38" s="33"/>
      <c r="B38" s="36" t="s">
        <v>26</v>
      </c>
      <c r="C38" s="16">
        <v>85.1</v>
      </c>
      <c r="D38" s="49"/>
    </row>
    <row r="39" spans="1:4" x14ac:dyDescent="0.2">
      <c r="A39" s="33"/>
      <c r="B39" s="36" t="s">
        <v>26</v>
      </c>
      <c r="C39" s="16">
        <v>115</v>
      </c>
      <c r="D39" s="49"/>
    </row>
    <row r="40" spans="1:4" x14ac:dyDescent="0.2">
      <c r="A40" s="33"/>
      <c r="B40" s="36" t="s">
        <v>25</v>
      </c>
      <c r="C40" s="16">
        <v>31.25</v>
      </c>
      <c r="D40" s="49"/>
    </row>
    <row r="41" spans="1:4" x14ac:dyDescent="0.2">
      <c r="A41" s="33"/>
      <c r="B41" s="36" t="s">
        <v>54</v>
      </c>
      <c r="C41" s="16">
        <v>144</v>
      </c>
      <c r="D41" s="49"/>
    </row>
    <row r="42" spans="1:4" x14ac:dyDescent="0.2">
      <c r="A42" s="34"/>
      <c r="B42" s="37" t="s">
        <v>55</v>
      </c>
      <c r="C42" s="16">
        <v>34</v>
      </c>
      <c r="D42" s="49"/>
    </row>
    <row r="43" spans="1:4" x14ac:dyDescent="0.2">
      <c r="C43" s="50"/>
      <c r="D43" s="43"/>
    </row>
    <row r="44" spans="1:4" x14ac:dyDescent="0.2">
      <c r="A44" s="18" t="s">
        <v>39</v>
      </c>
      <c r="B44" s="6" t="s">
        <v>24</v>
      </c>
      <c r="C44" s="28">
        <v>49</v>
      </c>
      <c r="D44" s="41">
        <f>SUM(C44:C46)</f>
        <v>127</v>
      </c>
    </row>
    <row r="45" spans="1:4" x14ac:dyDescent="0.2">
      <c r="A45" s="19"/>
      <c r="B45" t="s">
        <v>24</v>
      </c>
      <c r="C45" s="28">
        <v>46</v>
      </c>
      <c r="D45" s="46"/>
    </row>
    <row r="46" spans="1:4" x14ac:dyDescent="0.2">
      <c r="A46" s="20"/>
      <c r="B46" s="7" t="s">
        <v>24</v>
      </c>
      <c r="C46" s="28">
        <v>32</v>
      </c>
      <c r="D46" s="42"/>
    </row>
    <row r="47" spans="1:4" x14ac:dyDescent="0.2">
      <c r="C47" s="50"/>
      <c r="D47" s="43"/>
    </row>
    <row r="48" spans="1:4" x14ac:dyDescent="0.2">
      <c r="A48" s="10" t="s">
        <v>45</v>
      </c>
      <c r="B48" s="8" t="s">
        <v>46</v>
      </c>
      <c r="C48" s="28">
        <v>184</v>
      </c>
      <c r="D48" s="45">
        <v>184</v>
      </c>
    </row>
  </sheetData>
  <mergeCells count="27">
    <mergeCell ref="D31:D32"/>
    <mergeCell ref="A31:A32"/>
    <mergeCell ref="A28:A29"/>
    <mergeCell ref="D28:D29"/>
    <mergeCell ref="A34:A35"/>
    <mergeCell ref="D34:D35"/>
    <mergeCell ref="B17:F17"/>
    <mergeCell ref="B18:F18"/>
    <mergeCell ref="B19:F19"/>
    <mergeCell ref="B16:F1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0:F20"/>
    <mergeCell ref="B21:F21"/>
    <mergeCell ref="B22:F22"/>
    <mergeCell ref="A44:A46"/>
    <mergeCell ref="B23:F23"/>
    <mergeCell ref="D44:D46"/>
    <mergeCell ref="A37:A42"/>
    <mergeCell ref="D37:D4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O'Brien</dc:creator>
  <cp:lastModifiedBy>Max O'Brien</cp:lastModifiedBy>
  <cp:lastPrinted>2022-08-27T09:10:37Z</cp:lastPrinted>
  <dcterms:created xsi:type="dcterms:W3CDTF">2022-08-25T13:30:50Z</dcterms:created>
  <dcterms:modified xsi:type="dcterms:W3CDTF">2023-08-03T15:18:39Z</dcterms:modified>
</cp:coreProperties>
</file>